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CF666C31-7FEA-4FBC-95FE-E612D2393F0D}" xr6:coauthVersionLast="47" xr6:coauthVersionMax="47" xr10:uidLastSave="{00000000-0000-0000-0000-000000000000}"/>
  <bookViews>
    <workbookView xWindow="-108" yWindow="-108" windowWidth="23256" windowHeight="12456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 " sheetId="20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externalReferences>
    <externalReference r:id="rId12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 '!$B$14:$O$400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6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6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6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6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6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6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6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6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6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6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6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6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6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6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6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6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6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6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6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6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6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6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 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6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6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6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6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6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6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6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8" i="15" l="1"/>
  <c r="C56" i="15"/>
  <c r="D56" i="15"/>
  <c r="D147" i="15"/>
  <c r="C55" i="15" l="1"/>
  <c r="D55" i="15" s="1"/>
  <c r="D196" i="15"/>
  <c r="C53" i="15" l="1"/>
  <c r="D53" i="15" s="1"/>
  <c r="C52" i="15"/>
  <c r="D52" i="15" s="1"/>
  <c r="C51" i="15"/>
  <c r="D51" i="15" s="1"/>
  <c r="D190" i="15"/>
  <c r="D191" i="15"/>
  <c r="D192" i="15"/>
  <c r="D193" i="15"/>
  <c r="D194" i="15"/>
  <c r="DX25" i="18" l="1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C54" i="15" l="1"/>
  <c r="D54" i="15" s="1"/>
  <c r="D195" i="15"/>
  <c r="DQ25" i="18" l="1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D146" i="15" l="1"/>
  <c r="D101" i="15"/>
  <c r="C299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87" i="15" l="1"/>
  <c r="C49" i="15" l="1"/>
  <c r="C50" i="15"/>
  <c r="C48" i="15"/>
  <c r="C47" i="15"/>
  <c r="C46" i="15"/>
  <c r="C45" i="15"/>
  <c r="C44" i="15"/>
  <c r="C22" i="15"/>
  <c r="C21" i="15"/>
  <c r="C20" i="15"/>
  <c r="D100" i="15" l="1"/>
  <c r="D144" i="15"/>
  <c r="D145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8" i="15"/>
  <c r="D99" i="15"/>
  <c r="D44" i="15" l="1"/>
  <c r="D45" i="15"/>
  <c r="D46" i="15"/>
  <c r="D47" i="15"/>
  <c r="D185" i="15"/>
  <c r="D186" i="15"/>
  <c r="D187" i="15"/>
  <c r="D188" i="15"/>
  <c r="D189" i="15"/>
  <c r="D139" i="15"/>
  <c r="D140" i="15"/>
  <c r="D141" i="15"/>
  <c r="D142" i="15"/>
  <c r="D143" i="15"/>
  <c r="D91" i="15"/>
  <c r="D92" i="15"/>
  <c r="D93" i="15"/>
  <c r="D94" i="15"/>
  <c r="D95" i="15"/>
  <c r="D96" i="15"/>
  <c r="D97" i="15"/>
  <c r="C259" i="15" l="1"/>
  <c r="C67" i="15" l="1"/>
  <c r="C102" i="15" s="1"/>
  <c r="D291" i="15" l="1"/>
  <c r="E271" i="15" l="1"/>
  <c r="D271" i="15"/>
  <c r="C271" i="15"/>
  <c r="D226" i="15" l="1"/>
  <c r="D232" i="15"/>
  <c r="C263" i="15" l="1"/>
  <c r="E259" i="15"/>
  <c r="D259" i="15"/>
  <c r="C255" i="15"/>
  <c r="D234" i="15" l="1"/>
  <c r="F286" i="15" l="1"/>
  <c r="E283" i="15"/>
  <c r="D283" i="15"/>
  <c r="C283" i="15"/>
  <c r="F285" i="15"/>
  <c r="F283" i="15" l="1"/>
  <c r="F302" i="15" l="1"/>
  <c r="F298" i="15"/>
  <c r="F294" i="15"/>
  <c r="F290" i="15"/>
  <c r="F282" i="15"/>
  <c r="F278" i="15"/>
  <c r="F274" i="15"/>
  <c r="F270" i="15"/>
  <c r="F266" i="15"/>
  <c r="F262" i="15"/>
  <c r="E299" i="15"/>
  <c r="D299" i="15"/>
  <c r="E295" i="15"/>
  <c r="D295" i="15"/>
  <c r="C295" i="15"/>
  <c r="E291" i="15"/>
  <c r="C291" i="15"/>
  <c r="D287" i="15"/>
  <c r="C287" i="15"/>
  <c r="E279" i="15"/>
  <c r="D279" i="15"/>
  <c r="C279" i="15"/>
  <c r="E275" i="15"/>
  <c r="C275" i="15"/>
  <c r="E267" i="15"/>
  <c r="D267" i="15"/>
  <c r="C267" i="15"/>
  <c r="E263" i="15"/>
  <c r="D263" i="15"/>
  <c r="F258" i="15"/>
  <c r="D255" i="15"/>
  <c r="E255" i="15"/>
  <c r="D275" i="15"/>
  <c r="F287" i="15" l="1"/>
  <c r="C303" i="15"/>
  <c r="E303" i="15"/>
  <c r="D303" i="15"/>
  <c r="F263" i="15"/>
  <c r="F259" i="15"/>
  <c r="F255" i="15"/>
  <c r="F267" i="15"/>
  <c r="F279" i="15"/>
  <c r="F271" i="15"/>
  <c r="F275" i="15"/>
  <c r="D183" i="15" l="1"/>
  <c r="D184" i="15"/>
  <c r="D42" i="15"/>
  <c r="D43" i="15"/>
  <c r="D137" i="15"/>
  <c r="D138" i="15"/>
  <c r="E334" i="15" l="1"/>
  <c r="D334" i="15"/>
  <c r="C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1" i="15"/>
  <c r="F300" i="15"/>
  <c r="F297" i="15"/>
  <c r="F296" i="15"/>
  <c r="F293" i="15"/>
  <c r="F292" i="15"/>
  <c r="F289" i="15"/>
  <c r="F288" i="15"/>
  <c r="F284" i="15"/>
  <c r="F281" i="15"/>
  <c r="F280" i="15"/>
  <c r="F277" i="15"/>
  <c r="F276" i="15"/>
  <c r="F273" i="15"/>
  <c r="F272" i="15"/>
  <c r="F269" i="15"/>
  <c r="F268" i="15"/>
  <c r="F265" i="15"/>
  <c r="F264" i="15"/>
  <c r="F261" i="15"/>
  <c r="F260" i="15"/>
  <c r="F257" i="15"/>
  <c r="F256" i="15"/>
  <c r="F248" i="15"/>
  <c r="E248" i="15"/>
  <c r="D248" i="15"/>
  <c r="C248" i="15"/>
  <c r="G247" i="15"/>
  <c r="G246" i="15"/>
  <c r="G245" i="15"/>
  <c r="G244" i="15"/>
  <c r="D233" i="15"/>
  <c r="D231" i="15"/>
  <c r="D230" i="15"/>
  <c r="D229" i="15"/>
  <c r="D228" i="15"/>
  <c r="D227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C207" i="15"/>
  <c r="C206" i="15"/>
  <c r="B201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C158" i="15"/>
  <c r="C197" i="15" s="1"/>
  <c r="C157" i="15"/>
  <c r="B153" i="15"/>
  <c r="B152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C112" i="15"/>
  <c r="C111" i="15"/>
  <c r="B106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C66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0" i="15" l="1"/>
  <c r="D49" i="15"/>
  <c r="C17" i="15"/>
  <c r="C57" i="15" s="1"/>
  <c r="F291" i="15"/>
  <c r="F299" i="15"/>
  <c r="F295" i="15"/>
  <c r="C199" i="15"/>
  <c r="D207" i="15"/>
  <c r="D235" i="15" s="1"/>
  <c r="C235" i="15"/>
  <c r="C237" i="15" s="1"/>
  <c r="C104" i="15"/>
  <c r="F334" i="15"/>
  <c r="G248" i="15"/>
  <c r="D158" i="15"/>
  <c r="D197" i="15" s="1"/>
  <c r="D112" i="15"/>
  <c r="D148" i="15" s="1"/>
  <c r="D67" i="15"/>
  <c r="D102" i="15" s="1"/>
  <c r="D21" i="15"/>
  <c r="F303" i="15" l="1"/>
  <c r="D17" i="15"/>
  <c r="D57" i="15" s="1"/>
  <c r="C59" i="15" l="1"/>
  <c r="HW209" i="7" l="1"/>
  <c r="HW210" i="7"/>
  <c r="HW208" i="7"/>
  <c r="HW207" i="7" l="1"/>
  <c r="HW21" i="4" l="1"/>
  <c r="HW19" i="4"/>
  <c r="HW13" i="4"/>
  <c r="HW22" i="4"/>
  <c r="HW10" i="4"/>
  <c r="HW14" i="4"/>
  <c r="HW11" i="4"/>
  <c r="HW9" i="4"/>
  <c r="HW20" i="4"/>
  <c r="HW39" i="4"/>
  <c r="HW12" i="4"/>
  <c r="HW24" i="1" l="1"/>
  <c r="HW27" i="1"/>
  <c r="HW26" i="1"/>
  <c r="HW15" i="1"/>
  <c r="HW21" i="1"/>
  <c r="HW14" i="1"/>
  <c r="HW44" i="1"/>
  <c r="HW16" i="1"/>
  <c r="HW22" i="1"/>
  <c r="HW11" i="1"/>
  <c r="HW45" i="1"/>
  <c r="HW10" i="1"/>
  <c r="HW49" i="1"/>
  <c r="HW23" i="4"/>
  <c r="HW19" i="1"/>
  <c r="HW12" i="1"/>
  <c r="HW46" i="1"/>
  <c r="HW29" i="1"/>
  <c r="HW9" i="1"/>
  <c r="HW28" i="1"/>
  <c r="HW47" i="1"/>
  <c r="HW20" i="1"/>
  <c r="HW13" i="1"/>
  <c r="HW25" i="1"/>
  <c r="HW23" i="1"/>
  <c r="HW25" i="5"/>
  <c r="HJ49" i="17"/>
  <c r="HJ48" i="17"/>
  <c r="HJ47" i="17"/>
  <c r="HW24" i="4" l="1"/>
  <c r="HW36" i="1"/>
  <c r="HW41" i="1"/>
  <c r="HW35" i="1"/>
  <c r="HW34" i="1"/>
  <c r="HW33" i="1"/>
  <c r="HW32" i="1"/>
  <c r="HW40" i="1" l="1"/>
  <c r="HW39" i="1"/>
  <c r="HW37" i="1"/>
  <c r="HW38" i="1"/>
  <c r="HW9" i="5"/>
  <c r="HW18" i="4"/>
  <c r="HW10" i="5" l="1"/>
  <c r="HW8" i="5" l="1"/>
  <c r="HJ11" i="17" l="1"/>
  <c r="HJ12" i="17"/>
  <c r="HJ13" i="17" l="1"/>
  <c r="HJ14" i="17" l="1"/>
  <c r="HJ9" i="17" l="1"/>
  <c r="HJ20" i="17" l="1"/>
  <c r="HJ21" i="17" l="1"/>
  <c r="HJ22" i="17" l="1"/>
  <c r="HJ23" i="17" l="1"/>
  <c r="HJ19" i="17"/>
  <c r="HJ10" i="17"/>
  <c r="HJ18" i="17" l="1"/>
  <c r="HJ16" i="17" l="1"/>
  <c r="HW8" i="4" l="1"/>
  <c r="HW16" i="4" l="1"/>
  <c r="HW150" i="7" l="1"/>
  <c r="HW105" i="7"/>
  <c r="HW75" i="7"/>
  <c r="HW70" i="7"/>
  <c r="HW55" i="7"/>
  <c r="HW148" i="7"/>
  <c r="HW104" i="7"/>
  <c r="HW79" i="7"/>
  <c r="HW74" i="7"/>
  <c r="HW69" i="7"/>
  <c r="HW54" i="7"/>
  <c r="HW147" i="7"/>
  <c r="HW103" i="7"/>
  <c r="HW73" i="7"/>
  <c r="HW68" i="7"/>
  <c r="HW53" i="7"/>
  <c r="HW25" i="7"/>
  <c r="HW71" i="7"/>
  <c r="HW24" i="7"/>
  <c r="HW56" i="7"/>
  <c r="HW149" i="7"/>
  <c r="HW106" i="7"/>
  <c r="HW76" i="7"/>
  <c r="HW80" i="7" l="1"/>
  <c r="HW26" i="7"/>
  <c r="HW113" i="7"/>
  <c r="HW64" i="7"/>
  <c r="HW65" i="7"/>
  <c r="HW66" i="7"/>
  <c r="HW63" i="7"/>
  <c r="HW23" i="7" l="1"/>
  <c r="HW81" i="7"/>
  <c r="HW114" i="7"/>
  <c r="HW34" i="7" l="1"/>
  <c r="HW78" i="7"/>
  <c r="HW84" i="7"/>
  <c r="HW115" i="7"/>
  <c r="HW35" i="7" l="1"/>
  <c r="HW112" i="7"/>
  <c r="HW85" i="7"/>
  <c r="HW117" i="7"/>
  <c r="HW29" i="7"/>
  <c r="HW36" i="7" l="1"/>
  <c r="HW86" i="7"/>
  <c r="HW118" i="7"/>
  <c r="HW30" i="7"/>
  <c r="HW89" i="7" l="1"/>
  <c r="HW83" i="7"/>
  <c r="HW33" i="7"/>
  <c r="HW119" i="7"/>
  <c r="HW31" i="7"/>
  <c r="HW39" i="7" l="1"/>
  <c r="HW116" i="7"/>
  <c r="HW90" i="7"/>
  <c r="HW121" i="7"/>
  <c r="HW28" i="7"/>
  <c r="HW9" i="7" l="1"/>
  <c r="HW40" i="7"/>
  <c r="HW91" i="7"/>
  <c r="HW122" i="7"/>
  <c r="HW41" i="7" l="1"/>
  <c r="HW99" i="7"/>
  <c r="HW88" i="7"/>
  <c r="HW10" i="7"/>
  <c r="HW123" i="7"/>
  <c r="HW153" i="7"/>
  <c r="HW38" i="7" l="1"/>
  <c r="HW100" i="7"/>
  <c r="HW120" i="7"/>
  <c r="HW11" i="7"/>
  <c r="HW125" i="7"/>
  <c r="HW154" i="7"/>
  <c r="HW49" i="7" l="1"/>
  <c r="HW8" i="7"/>
  <c r="HW101" i="7"/>
  <c r="HW126" i="7"/>
  <c r="HW155" i="7"/>
  <c r="HW50" i="7" l="1"/>
  <c r="HW19" i="7"/>
  <c r="HW98" i="7"/>
  <c r="HW127" i="7"/>
  <c r="HW152" i="7"/>
  <c r="HW44" i="7"/>
  <c r="HW14" i="7" l="1"/>
  <c r="HW124" i="7"/>
  <c r="HW51" i="7"/>
  <c r="HW20" i="7"/>
  <c r="HW129" i="7"/>
  <c r="HW45" i="7"/>
  <c r="HW21" i="7" l="1"/>
  <c r="HW48" i="7"/>
  <c r="HW130" i="7"/>
  <c r="HW15" i="7"/>
  <c r="HW46" i="7"/>
  <c r="HW18" i="7" l="1"/>
  <c r="HW203" i="7"/>
  <c r="HW131" i="7"/>
  <c r="HW16" i="7"/>
  <c r="HW43" i="7"/>
  <c r="HW204" i="7" l="1"/>
  <c r="HW128" i="7"/>
  <c r="HW13" i="7"/>
  <c r="HW193" i="7" l="1"/>
  <c r="HW133" i="7" l="1"/>
  <c r="HW194" i="7"/>
  <c r="HW195" i="7" l="1"/>
  <c r="HW134" i="7"/>
  <c r="HW109" i="7"/>
  <c r="HW110" i="7" l="1"/>
  <c r="HW198" i="7"/>
  <c r="HW192" i="7"/>
  <c r="HW135" i="7"/>
  <c r="HW199" i="7" l="1"/>
  <c r="HW111" i="7"/>
  <c r="HW132" i="7"/>
  <c r="HW138" i="7"/>
  <c r="HW94" i="7" l="1"/>
  <c r="HW95" i="7"/>
  <c r="HW96" i="7"/>
  <c r="HW139" i="7"/>
  <c r="HW200" i="7"/>
  <c r="HW108" i="7"/>
  <c r="HW93" i="7" l="1"/>
  <c r="HW140" i="7"/>
  <c r="HW197" i="7"/>
  <c r="HW61" i="7"/>
  <c r="HW165" i="7"/>
  <c r="HW164" i="7"/>
  <c r="HW60" i="7"/>
  <c r="HW185" i="7"/>
  <c r="HW184" i="7"/>
  <c r="HW163" i="7"/>
  <c r="HW59" i="7"/>
  <c r="HW183" i="7"/>
  <c r="HW137" i="7" l="1"/>
  <c r="HW143" i="7"/>
  <c r="HW175" i="7"/>
  <c r="HW162" i="7"/>
  <c r="HW173" i="7"/>
  <c r="HW182" i="7"/>
  <c r="HW58" i="7"/>
  <c r="HW174" i="7"/>
  <c r="HW144" i="7" l="1"/>
  <c r="HW172" i="7"/>
  <c r="HW145" i="7" l="1"/>
  <c r="HW142" i="7" l="1"/>
  <c r="HW26" i="4" l="1"/>
  <c r="HW29" i="4" l="1"/>
  <c r="HW30" i="4" l="1"/>
  <c r="HW31" i="4" l="1"/>
  <c r="HW32" i="4" l="1"/>
  <c r="HW28" i="4" l="1"/>
  <c r="HW35" i="4" l="1"/>
  <c r="HW37" i="4" l="1"/>
  <c r="HW34" i="4"/>
  <c r="HW12" i="5" l="1"/>
  <c r="HW15" i="5" l="1"/>
  <c r="HW16" i="5" l="1"/>
  <c r="HW17" i="5" l="1"/>
  <c r="HW18" i="5" l="1"/>
  <c r="HW21" i="5" l="1"/>
  <c r="HW14" i="5"/>
  <c r="HW23" i="5" l="1"/>
  <c r="HW20" i="5"/>
  <c r="HJ32" i="17" l="1"/>
  <c r="HJ33" i="17" l="1"/>
  <c r="HJ34" i="17" l="1"/>
  <c r="HJ35" i="17" l="1"/>
  <c r="HJ31" i="17" l="1"/>
  <c r="HJ45" i="17" l="1"/>
  <c r="HJ29" i="17" l="1"/>
  <c r="HJ37" i="17"/>
  <c r="HJ39" i="17"/>
  <c r="HJ41" i="17"/>
  <c r="HJ26" i="17"/>
  <c r="HJ27" i="17"/>
  <c r="HJ25" i="17"/>
  <c r="HJ43" i="17"/>
  <c r="HJ28" i="17"/>
  <c r="HW205" i="7" l="1"/>
  <c r="HW202" i="7" l="1"/>
</calcChain>
</file>

<file path=xl/sharedStrings.xml><?xml version="1.0" encoding="utf-8"?>
<sst xmlns="http://schemas.openxmlformats.org/spreadsheetml/2006/main" count="1839" uniqueCount="436">
  <si>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</si>
  <si>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</si>
  <si>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</si>
  <si>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</si>
  <si>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</si>
  <si>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</si>
  <si>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</si>
  <si>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</si>
  <si>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</si>
  <si>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</si>
  <si>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</si>
  <si>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</si>
  <si>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</si>
  <si>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</si>
  <si>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</si>
  <si>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</si>
  <si>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</si>
  <si>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</si>
  <si>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</si>
  <si>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</si>
  <si>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</si>
  <si>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</si>
  <si>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</si>
  <si>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</si>
  <si>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</si>
  <si>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</si>
  <si>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</si>
  <si>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</si>
  <si>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</si>
  <si>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</si>
  <si>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</si>
  <si>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</si>
  <si>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</si>
  <si>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</si>
  <si>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</si>
  <si>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</si>
  <si>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</si>
  <si>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</si>
  <si>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</si>
  <si>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</si>
  <si>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</si>
  <si>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</si>
  <si>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</si>
  <si>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</si>
  <si>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</si>
  <si>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</si>
  <si>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</si>
  <si>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</si>
  <si>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</si>
  <si>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</si>
  <si>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</si>
  <si>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</si>
  <si>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</si>
  <si>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</si>
  <si>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</si>
  <si>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</si>
  <si>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</si>
  <si>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</si>
  <si>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</si>
  <si>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</si>
  <si>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</si>
  <si>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</si>
  <si>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</si>
  <si>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</si>
  <si>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</si>
  <si>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</si>
  <si>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</si>
  <si>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</si>
  <si>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</si>
  <si>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</si>
  <si>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</si>
  <si>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</si>
  <si>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</si>
  <si>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</si>
  <si>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</si>
  <si>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</si>
  <si>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</si>
  <si>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</si>
  <si>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</si>
  <si>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</si>
  <si>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</si>
  <si>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</si>
  <si>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</si>
  <si>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</si>
  <si>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</si>
  <si>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</si>
  <si>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</si>
  <si>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</si>
  <si>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</si>
  <si>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</si>
  <si>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</si>
  <si>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</si>
  <si>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</si>
  <si>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</si>
  <si>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</si>
  <si>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</si>
  <si>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</si>
  <si>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</si>
  <si>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</si>
  <si>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</si>
  <si>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</si>
  <si>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</si>
  <si>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</si>
  <si>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</si>
  <si>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</si>
  <si>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</si>
  <si>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</si>
  <si>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</si>
  <si>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</si>
  <si>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</si>
  <si>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</si>
  <si>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</si>
  <si>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</si>
  <si>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</si>
  <si>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</si>
  <si>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</si>
  <si>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</si>
  <si>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</si>
  <si>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</si>
  <si>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</si>
  <si>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</si>
  <si>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</si>
  <si>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</si>
  <si>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</si>
  <si>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</si>
  <si>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</si>
  <si>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</si>
  <si>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</si>
  <si>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</si>
  <si>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</si>
  <si>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</si>
  <si>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</si>
  <si>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</si>
  <si>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</si>
  <si>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</si>
  <si>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</si>
  <si>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</si>
  <si>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</si>
  <si>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</si>
  <si>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</si>
  <si>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</si>
  <si>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</si>
  <si>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</si>
  <si>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</si>
  <si>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</si>
  <si>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</si>
  <si>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</si>
  <si>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</si>
  <si>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</si>
  <si>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</si>
  <si>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</si>
  <si>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</si>
  <si>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</si>
  <si>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</si>
  <si>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</si>
  <si>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</si>
  <si>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</si>
  <si>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</si>
  <si>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</si>
  <si>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</si>
  <si>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</si>
  <si>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</si>
  <si>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</si>
  <si>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</si>
  <si>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</si>
  <si>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</si>
  <si>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</si>
  <si>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</si>
  <si>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</si>
  <si>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</si>
  <si>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</si>
  <si>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</si>
  <si>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</si>
  <si>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</si>
  <si>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</si>
  <si>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</si>
  <si>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</si>
  <si>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</si>
  <si>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</si>
  <si>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</si>
  <si>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</si>
  <si>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</si>
  <si>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</si>
  <si>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</si>
  <si>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</si>
  <si>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</si>
  <si>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</si>
  <si>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</si>
  <si>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</si>
  <si>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</si>
  <si>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</si>
  <si>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</si>
  <si>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</si>
  <si>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</si>
  <si>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</si>
  <si>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</si>
  <si>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</si>
  <si>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</si>
  <si>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</si>
  <si>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</si>
  <si>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</si>
  <si>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</si>
  <si>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</si>
  <si>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</si>
  <si>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</si>
  <si>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</si>
  <si>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</si>
  <si>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</si>
  <si>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</si>
  <si>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</si>
  <si>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</si>
  <si>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</si>
  <si>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</si>
  <si>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</si>
  <si>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</si>
  <si>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</si>
  <si>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</si>
  <si>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</si>
  <si>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</si>
  <si>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</si>
  <si>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</si>
  <si>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</si>
  <si>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</si>
  <si>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</si>
  <si>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</si>
  <si>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</si>
  <si>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</si>
  <si>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</si>
  <si>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</si>
  <si>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</si>
  <si>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</si>
  <si>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</si>
  <si>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</si>
  <si>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</si>
  <si>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</si>
  <si>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</si>
  <si>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</si>
  <si>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</si>
  <si>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</si>
  <si>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</si>
  <si>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</si>
  <si>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</si>
  <si>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</si>
  <si>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</si>
  <si>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</si>
  <si>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</si>
  <si>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</si>
  <si>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</si>
  <si>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</si>
  <si>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</si>
  <si>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</si>
  <si>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</si>
  <si>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</si>
  <si>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</si>
  <si>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</si>
  <si>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</si>
  <si>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</si>
  <si>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</si>
  <si>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</si>
  <si>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</si>
  <si>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</si>
  <si>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</si>
  <si>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</si>
  <si>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</si>
  <si>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</si>
  <si>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</si>
  <si>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</si>
  <si>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</si>
  <si>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</si>
  <si>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</si>
  <si>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</si>
  <si>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</si>
  <si>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</si>
  <si>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</si>
  <si>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</si>
  <si>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</si>
  <si>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</si>
  <si>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</si>
  <si>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</si>
  <si>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</si>
  <si>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</si>
  <si>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</si>
  <si>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</si>
  <si>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</si>
  <si>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</si>
  <si>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</si>
  <si>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</si>
  <si>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</si>
  <si>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</si>
  <si>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</si>
  <si>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</si>
  <si>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</si>
  <si>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</si>
  <si>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</si>
  <si>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</si>
  <si>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</si>
  <si>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</si>
  <si>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</si>
  <si>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</si>
  <si>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</si>
  <si>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</si>
  <si>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</si>
  <si>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</si>
  <si>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</si>
  <si>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</si>
  <si>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</si>
  <si>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</si>
  <si>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</si>
  <si>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</si>
  <si>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</si>
  <si>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</si>
  <si>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</si>
  <si>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</si>
  <si>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</si>
  <si>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</si>
  <si>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Deuda Corriente octubre 2025</t>
  </si>
  <si>
    <t>Pagos EDEs Por Compra de Energía,  Derecho de Conexión, Intereses, Reliquidaciones y Deuda Congelada octubre 2025</t>
  </si>
  <si>
    <t>Oct - Dic  2025</t>
  </si>
  <si>
    <t xml:space="preserve"> I E DR PROJECTS I SRL</t>
  </si>
  <si>
    <t>Ene25-Oct25</t>
  </si>
  <si>
    <t>Ene24-Oct24</t>
  </si>
  <si>
    <t>Comparación 2024 - 2025</t>
  </si>
  <si>
    <t>Ene23-Oct23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</si>
  <si>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</si>
  <si>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</si>
  <si>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</si>
  <si>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</si>
  <si>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</si>
  <si>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</si>
  <si>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</si>
  <si>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</si>
  <si>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</si>
  <si>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</si>
  <si>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</si>
  <si>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</si>
  <si>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</si>
  <si>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</si>
  <si>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</si>
  <si>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</si>
  <si>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</si>
  <si>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</si>
  <si>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</si>
  <si>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</si>
  <si>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</si>
  <si>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</si>
  <si>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</si>
  <si>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</si>
  <si>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</si>
  <si>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</si>
  <si>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</si>
  <si>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</si>
  <si>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</si>
  <si>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</si>
  <si>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</si>
  <si>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</si>
  <si>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82.49% </t>
  </si>
  <si>
    <t>86.89% </t>
  </si>
  <si>
    <t>-</t>
  </si>
  <si>
    <t>Total Costos de Producción</t>
  </si>
  <si>
    <t>Cantidad de Empleados EGEPC</t>
  </si>
  <si>
    <t>Empleados Fijos</t>
  </si>
  <si>
    <t>Resultado Financiero Total Empresas Distribuidoras de Electricidad (EDE)</t>
  </si>
  <si>
    <t>A Octubre 2025</t>
  </si>
  <si>
    <t>Ejecutado Enero - Octubre 2025</t>
  </si>
  <si>
    <t>Acumulado a Octubre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</si>
  <si>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</si>
  <si>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</si>
  <si>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</si>
  <si>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</si>
  <si>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</si>
  <si>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</si>
  <si>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</si>
  <si>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Ministerio de Energía y Minas (MEM)                             VME-DME-MT01</t>
  </si>
  <si>
    <t>Ministerio de Energía y Minas (MEM)                               VME-DME-MT01</t>
  </si>
  <si>
    <t>Costos Marginal de Energía (cUSD/KWh)</t>
  </si>
  <si>
    <t>Peaje de Transmisión (cUSD/KWh)</t>
  </si>
  <si>
    <t>Costos Marginal de Potencia  (USD/kW-Mes)</t>
  </si>
  <si>
    <t>Derecho de Conexión Unitario (USD/kW-mes)</t>
  </si>
  <si>
    <t>Fuel Oil # 2 (USD/BBL)</t>
  </si>
  <si>
    <t>Fuel Oil # 2 (USD/MMBTU)</t>
  </si>
  <si>
    <t>Fuel Oil # 6 (USD/BBL)</t>
  </si>
  <si>
    <t>Fuel Oil # 6 (USD/MMBTU)</t>
  </si>
  <si>
    <t>Gas Natural (USD/MMBTU)</t>
  </si>
  <si>
    <t>Gas Natural Conversion (USD/MMBTU)</t>
  </si>
  <si>
    <t>Carbón Mineral (USD/Ton)</t>
  </si>
  <si>
    <t>Carbón Mineral (USD/MMBTU)</t>
  </si>
  <si>
    <t>Tasa de Cambio  (DOP/USD)</t>
  </si>
  <si>
    <t>Factura por Compra de Energía (USD MM)</t>
  </si>
  <si>
    <t>Factura por Compra de Energía CONTRATOS (USD MM)</t>
  </si>
  <si>
    <t>Factura por Compra de Energía SPOT (USD MM)</t>
  </si>
  <si>
    <t>Factura por Venta de Energía (USD MM)</t>
  </si>
  <si>
    <t>Cobros por Energía (USD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</si>
  <si>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</si>
  <si>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</si>
  <si>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</si>
  <si>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</si>
  <si>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</si>
  <si>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</si>
  <si>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</si>
  <si>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</si>
  <si>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</si>
  <si>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</si>
  <si>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</si>
  <si>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</si>
  <si>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Precio Medio de Compra de Energía (cUSD/kWh)</t>
  </si>
  <si>
    <t>Precio Medio de Compra de Energía CONTRATOS (cUSD/kWh)</t>
  </si>
  <si>
    <t>Precio Medio de Compra de Energía SPOT (cUSD/kWh)</t>
  </si>
  <si>
    <t>Precio Medio de Venta de Energía (cUSD/kWh)</t>
  </si>
  <si>
    <t>Precio Medio de Venta de Energía (DOP/kWh)</t>
  </si>
  <si>
    <t>Factura por Venta de Energía (DOP MM)</t>
  </si>
  <si>
    <t>Cobros por Energía (DOP MM)</t>
  </si>
  <si>
    <t>Egresos Financieros (USD MM)</t>
  </si>
  <si>
    <t>Inversiones (USD MM)</t>
  </si>
  <si>
    <t>Peaje Total (USD MM)</t>
  </si>
  <si>
    <t>Total Facturado (USD MM)</t>
  </si>
  <si>
    <t>Total Gastos Operativos (USD MM)</t>
  </si>
  <si>
    <t>Gastos de  Depreciación y Amortización (USDMM)</t>
  </si>
  <si>
    <t>Total Gastos Financieros (USD MM)</t>
  </si>
  <si>
    <t>Total Otros Ingresos (USD MM)</t>
  </si>
  <si>
    <t>Total Otros Gastos (USD MM)</t>
  </si>
  <si>
    <t>Total Inversiones (USD MM)</t>
  </si>
  <si>
    <t>Precio Medio de Venta (cUSDKWh)</t>
  </si>
  <si>
    <t>Valores en USD MM</t>
  </si>
  <si>
    <t>Resultado Financiero EDE's, EGPC, EGEHID y ETED</t>
  </si>
  <si>
    <t>DESCRIPCION</t>
  </si>
  <si>
    <t>MM USD</t>
  </si>
  <si>
    <t>Instituciones Gubernamentales Cortables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</si>
  <si>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</si>
  <si>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</si>
  <si>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</si>
  <si>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</si>
  <si>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</si>
  <si>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</si>
  <si>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</si>
  <si>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Valores en USDMM</t>
  </si>
  <si>
    <t>Valores en DOP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</si>
</sst>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  <numFmt numFmtId="195" formatCode="0.00%;[Red]\(0.00%\)"/>
  </numFmts>
  <fonts count="11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3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i/>
      <sz val="12"/>
      <color theme="3" tint="-0.249977111117893"/>
      <name val="Calibri"/>
      <family val="2"/>
      <scheme val="minor"/>
    </font>
    <font>
      <b/>
      <i/>
      <sz val="12"/>
      <color theme="3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12"/>
      <color theme="3" tint="0.3999755851924192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theme="0" tint="-0.14999847407452621"/>
      </patternFill>
    </fill>
  </fills>
  <borders count="2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14993743705557422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/>
      <right style="thin">
        <color theme="0" tint="-0.14993743705557422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indexed="64"/>
      </right>
      <top style="medium">
        <color indexed="64"/>
      </top>
      <bottom/>
      <diagonal/>
    </border>
  </borders>
  <cellStyleXfs count="49467">
    <xf numFmtId="0" fontId="0" fillId="0" borderId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/>
    <xf numFmtId="0" fontId="3" fillId="0" borderId="0"/>
    <xf numFmtId="0" fontId="10" fillId="0" borderId="0"/>
    <xf numFmtId="0" fontId="5" fillId="0" borderId="0"/>
    <xf numFmtId="0" fontId="2" fillId="0" borderId="0"/>
    <xf numFmtId="0" fontId="12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5" fillId="0" borderId="0"/>
    <xf numFmtId="0" fontId="12" fillId="0" borderId="0"/>
    <xf numFmtId="9" fontId="15" fillId="0" borderId="0" applyFont="0" applyFill="0" applyBorder="0" applyAlignment="0" applyProtection="0"/>
    <xf numFmtId="0" fontId="8" fillId="0" borderId="0">
      <protection locked="0"/>
    </xf>
    <xf numFmtId="174" fontId="8" fillId="0" borderId="0">
      <protection locked="0"/>
    </xf>
    <xf numFmtId="9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7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17" fillId="0" borderId="85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7" fillId="0" borderId="85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76" fillId="0" borderId="94" applyNumberFormat="0" applyFill="0" applyAlignment="0" applyProtection="0"/>
    <xf numFmtId="0" fontId="5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3" fillId="0" borderId="79" applyNumberFormat="0" applyFill="0" applyAlignment="0" applyProtection="0"/>
    <xf numFmtId="0" fontId="13" fillId="0" borderId="79" applyNumberFormat="0" applyFill="0" applyAlignment="0" applyProtection="0"/>
    <xf numFmtId="0" fontId="13" fillId="0" borderId="79" applyNumberFormat="0" applyFill="0" applyAlignment="0" applyProtection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69" fillId="0" borderId="90" applyNumberFormat="0" applyFill="0" applyAlignment="0" applyProtection="0"/>
    <xf numFmtId="0" fontId="69" fillId="0" borderId="90" applyNumberFormat="0" applyFill="0" applyAlignment="0" applyProtection="0"/>
    <xf numFmtId="0" fontId="69" fillId="0" borderId="90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68" fillId="0" borderId="89" applyNumberFormat="0" applyFill="0" applyAlignment="0" applyProtection="0"/>
    <xf numFmtId="0" fontId="68" fillId="0" borderId="89" applyNumberFormat="0" applyFill="0" applyAlignment="0" applyProtection="0"/>
    <xf numFmtId="0" fontId="68" fillId="0" borderId="89" applyNumberFormat="0" applyFill="0" applyAlignment="0" applyProtection="0"/>
    <xf numFmtId="0" fontId="7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12" borderId="81" applyNumberFormat="0" applyAlignment="0" applyProtection="0"/>
    <xf numFmtId="0" fontId="51" fillId="12" borderId="81" applyNumberFormat="0" applyAlignment="0" applyProtection="0"/>
    <xf numFmtId="0" fontId="51" fillId="12" borderId="81" applyNumberFormat="0" applyAlignment="0" applyProtection="0"/>
    <xf numFmtId="0" fontId="73" fillId="44" borderId="93" applyNumberFormat="0" applyAlignment="0" applyProtection="0"/>
    <xf numFmtId="0" fontId="73" fillId="44" borderId="93" applyNumberFormat="0" applyAlignment="0" applyProtection="0"/>
    <xf numFmtId="0" fontId="73" fillId="44" borderId="93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73" fillId="44" borderId="93" applyNumberForma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63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61" borderId="92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5" fillId="61" borderId="92" applyNumberFormat="0" applyFont="0" applyAlignment="0" applyProtection="0"/>
    <xf numFmtId="0" fontId="5" fillId="61" borderId="92" applyNumberFormat="0" applyFont="0" applyAlignment="0" applyProtection="0"/>
    <xf numFmtId="0" fontId="1" fillId="61" borderId="92" applyNumberFormat="0" applyFont="0" applyAlignment="0" applyProtection="0"/>
    <xf numFmtId="0" fontId="5" fillId="61" borderId="9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>
      <alignment wrapText="1"/>
    </xf>
    <xf numFmtId="0" fontId="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>
      <alignment vertical="top"/>
    </xf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5" fillId="0" borderId="0">
      <alignment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>
      <alignment vertical="top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5" fillId="0" borderId="0">
      <alignment wrapText="1"/>
    </xf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>
      <alignment wrapText="1"/>
    </xf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72" fillId="0" borderId="0"/>
    <xf numFmtId="0" fontId="10" fillId="0" borderId="0"/>
    <xf numFmtId="0" fontId="72" fillId="0" borderId="0"/>
    <xf numFmtId="0" fontId="5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63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71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49" fillId="1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49" fillId="1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182" fontId="5" fillId="0" borderId="0" applyFont="0" applyFill="0" applyBorder="0" applyAlignment="0" applyProtection="0"/>
    <xf numFmtId="178" fontId="10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62" fillId="0" borderId="88" applyNumberFormat="0" applyFill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4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4" borderId="86" applyNumberFormat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64" fillId="0" borderId="0" applyNumberFormat="0" applyFill="0" applyBorder="0" applyAlignment="0" applyProtection="0"/>
    <xf numFmtId="0" fontId="68" fillId="0" borderId="89" applyNumberFormat="0" applyFill="0" applyAlignment="0" applyProtection="0"/>
    <xf numFmtId="0" fontId="58" fillId="41" borderId="0" applyNumberFormat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66" fillId="11" borderId="80" applyNumberFormat="0" applyAlignment="0" applyProtection="0"/>
    <xf numFmtId="0" fontId="50" fillId="11" borderId="80" applyNumberFormat="0" applyAlignment="0" applyProtection="0"/>
    <xf numFmtId="0" fontId="50" fillId="11" borderId="80" applyNumberFormat="0" applyAlignment="0" applyProtection="0"/>
    <xf numFmtId="0" fontId="50" fillId="11" borderId="80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65" fillId="45" borderId="86" applyNumberFormat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0" fontId="5" fillId="0" borderId="0" applyFill="0" applyBorder="0" applyAlignment="0" applyProtection="0"/>
    <xf numFmtId="43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9" fontId="5" fillId="0" borderId="0" applyFill="0" applyBorder="0" applyAlignment="0" applyProtection="0"/>
    <xf numFmtId="179" fontId="5" fillId="0" borderId="0" applyFill="0" applyBorder="0" applyAlignment="0" applyProtection="0"/>
    <xf numFmtId="43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9" fontId="5" fillId="0" borderId="0" applyFill="0" applyBorder="0" applyAlignment="0" applyProtection="0"/>
    <xf numFmtId="0" fontId="61" fillId="59" borderId="87" applyNumberFormat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53" fillId="0" borderId="82" applyNumberFormat="0" applyFill="0" applyAlignment="0" applyProtection="0"/>
    <xf numFmtId="0" fontId="62" fillId="0" borderId="88" applyNumberFormat="0" applyFill="0" applyAlignment="0" applyProtection="0"/>
    <xf numFmtId="0" fontId="62" fillId="0" borderId="88" applyNumberFormat="0" applyFill="0" applyAlignment="0" applyProtection="0"/>
    <xf numFmtId="0" fontId="62" fillId="0" borderId="88" applyNumberFormat="0" applyFill="0" applyAlignment="0" applyProtection="0"/>
    <xf numFmtId="0" fontId="43" fillId="13" borderId="83" applyNumberFormat="0" applyAlignment="0" applyProtection="0"/>
    <xf numFmtId="0" fontId="43" fillId="13" borderId="83" applyNumberFormat="0" applyAlignment="0" applyProtection="0"/>
    <xf numFmtId="0" fontId="43" fillId="13" borderId="83" applyNumberFormat="0" applyAlignment="0" applyProtection="0"/>
    <xf numFmtId="0" fontId="61" fillId="59" borderId="87" applyNumberFormat="0" applyAlignment="0" applyProtection="0"/>
    <xf numFmtId="0" fontId="61" fillId="59" borderId="87" applyNumberFormat="0" applyAlignment="0" applyProtection="0"/>
    <xf numFmtId="0" fontId="61" fillId="59" borderId="87" applyNumberFormat="0" applyAlignment="0" applyProtection="0"/>
    <xf numFmtId="0" fontId="60" fillId="12" borderId="80" applyNumberFormat="0" applyAlignment="0" applyProtection="0"/>
    <xf numFmtId="0" fontId="52" fillId="12" borderId="80" applyNumberFormat="0" applyAlignment="0" applyProtection="0"/>
    <xf numFmtId="0" fontId="52" fillId="12" borderId="80" applyNumberFormat="0" applyAlignment="0" applyProtection="0"/>
    <xf numFmtId="0" fontId="52" fillId="12" borderId="80" applyNumberFormat="0" applyAlignment="0" applyProtection="0"/>
    <xf numFmtId="0" fontId="59" fillId="44" borderId="86" applyNumberFormat="0" applyAlignment="0" applyProtection="0"/>
    <xf numFmtId="0" fontId="59" fillId="44" borderId="86" applyNumberFormat="0" applyAlignment="0" applyProtection="0"/>
    <xf numFmtId="0" fontId="59" fillId="44" borderId="86" applyNumberFormat="0" applyAlignment="0" applyProtection="0"/>
    <xf numFmtId="0" fontId="59" fillId="44" borderId="86" applyNumberFormat="0" applyAlignment="0" applyProtection="0"/>
    <xf numFmtId="0" fontId="59" fillId="44" borderId="86" applyNumberFormat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5" fillId="4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14" borderId="84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10" fillId="0" borderId="0"/>
    <xf numFmtId="0" fontId="72" fillId="0" borderId="0"/>
    <xf numFmtId="0" fontId="1" fillId="61" borderId="92" applyNumberFormat="0" applyFont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46" fillId="0" borderId="78" applyNumberFormat="0" applyFill="0" applyAlignment="0" applyProtection="0"/>
    <xf numFmtId="0" fontId="13" fillId="0" borderId="79" applyNumberFormat="0" applyFill="0" applyAlignment="0" applyProtection="0"/>
    <xf numFmtId="0" fontId="48" fillId="9" borderId="0" applyNumberFormat="0" applyBorder="0" applyAlignment="0" applyProtection="0"/>
    <xf numFmtId="0" fontId="49" fillId="10" borderId="0" applyNumberFormat="0" applyBorder="0" applyAlignment="0" applyProtection="0"/>
    <xf numFmtId="0" fontId="51" fillId="12" borderId="81" applyNumberFormat="0" applyAlignment="0" applyProtection="0"/>
    <xf numFmtId="0" fontId="52" fillId="12" borderId="80" applyNumberFormat="0" applyAlignment="0" applyProtection="0"/>
    <xf numFmtId="0" fontId="54" fillId="0" borderId="0" applyNumberFormat="0" applyFill="0" applyBorder="0" applyAlignment="0" applyProtection="0"/>
    <xf numFmtId="0" fontId="17" fillId="0" borderId="85" applyNumberFormat="0" applyFill="0" applyAlignment="0" applyProtection="0"/>
    <xf numFmtId="0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1" fillId="38" borderId="0" applyNumberFormat="0" applyBorder="0" applyAlignment="0" applyProtection="0"/>
    <xf numFmtId="184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93" fontId="78" fillId="62" borderId="96">
      <alignment horizontal="center" vertical="center"/>
    </xf>
    <xf numFmtId="37" fontId="77" fillId="0" borderId="0"/>
    <xf numFmtId="3" fontId="84" fillId="0" borderId="97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64" fillId="0" borderId="91" applyNumberFormat="0" applyFill="0" applyAlignment="0" applyProtection="0"/>
    <xf numFmtId="0" fontId="10" fillId="0" borderId="0"/>
    <xf numFmtId="0" fontId="9" fillId="0" borderId="0"/>
    <xf numFmtId="0" fontId="64" fillId="0" borderId="91" applyNumberFormat="0" applyFill="0" applyAlignment="0" applyProtection="0"/>
    <xf numFmtId="184" fontId="5" fillId="0" borderId="0" applyFont="0" applyFill="0" applyBorder="0" applyAlignment="0" applyProtection="0"/>
    <xf numFmtId="0" fontId="9" fillId="0" borderId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9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64" fillId="0" borderId="91" applyNumberFormat="0" applyFill="0" applyAlignment="0" applyProtection="0"/>
    <xf numFmtId="184" fontId="5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9" fillId="0" borderId="0"/>
    <xf numFmtId="0" fontId="64" fillId="0" borderId="91" applyNumberFormat="0" applyFill="0" applyAlignment="0" applyProtection="0"/>
    <xf numFmtId="0" fontId="10" fillId="0" borderId="0"/>
    <xf numFmtId="0" fontId="10" fillId="0" borderId="0"/>
    <xf numFmtId="0" fontId="64" fillId="0" borderId="91" applyNumberFormat="0" applyFill="0" applyAlignment="0" applyProtection="0"/>
    <xf numFmtId="0" fontId="9" fillId="0" borderId="0"/>
    <xf numFmtId="0" fontId="64" fillId="0" borderId="91" applyNumberFormat="0" applyFill="0" applyAlignment="0" applyProtection="0"/>
    <xf numFmtId="0" fontId="64" fillId="0" borderId="91" applyNumberFormat="0" applyFill="0" applyAlignment="0" applyProtection="0"/>
    <xf numFmtId="0" fontId="10" fillId="0" borderId="0"/>
    <xf numFmtId="0" fontId="64" fillId="0" borderId="91" applyNumberFormat="0" applyFill="0" applyAlignment="0" applyProtection="0"/>
    <xf numFmtId="0" fontId="9" fillId="0" borderId="0"/>
    <xf numFmtId="0" fontId="10" fillId="0" borderId="0"/>
    <xf numFmtId="0" fontId="64" fillId="0" borderId="91" applyNumberFormat="0" applyFill="0" applyAlignment="0" applyProtection="0"/>
    <xf numFmtId="191" fontId="5" fillId="0" borderId="0">
      <protection locked="0"/>
    </xf>
    <xf numFmtId="191" fontId="5" fillId="0" borderId="98">
      <protection locked="0"/>
    </xf>
    <xf numFmtId="0" fontId="9" fillId="0" borderId="0"/>
    <xf numFmtId="0" fontId="80" fillId="0" borderId="0" applyNumberFormat="0" applyFill="0" applyBorder="0" applyAlignment="0" applyProtection="0"/>
    <xf numFmtId="192" fontId="5" fillId="0" borderId="0">
      <protection locked="0"/>
    </xf>
    <xf numFmtId="191" fontId="5" fillId="0" borderId="0">
      <protection locked="0"/>
    </xf>
    <xf numFmtId="37" fontId="77" fillId="65" borderId="0" applyNumberFormat="0" applyBorder="0" applyAlignment="0" applyProtection="0"/>
    <xf numFmtId="0" fontId="9" fillId="0" borderId="0"/>
    <xf numFmtId="190" fontId="83" fillId="0" borderId="0"/>
    <xf numFmtId="10" fontId="77" fillId="64" borderId="95" applyNumberFormat="0" applyBorder="0" applyAlignment="0" applyProtection="0"/>
    <xf numFmtId="38" fontId="77" fillId="63" borderId="0" applyNumberFormat="0" applyBorder="0" applyAlignment="0" applyProtection="0"/>
    <xf numFmtId="6" fontId="79" fillId="0" borderId="0">
      <protection locked="0"/>
    </xf>
    <xf numFmtId="0" fontId="9" fillId="0" borderId="0"/>
    <xf numFmtId="37" fontId="82" fillId="0" borderId="0"/>
    <xf numFmtId="0" fontId="9" fillId="0" borderId="0"/>
    <xf numFmtId="0" fontId="81" fillId="0" borderId="97" applyNumberFormat="0" applyFill="0" applyAlignment="0" applyProtection="0"/>
    <xf numFmtId="10" fontId="5" fillId="0" borderId="0" applyFont="0" applyFill="0" applyBorder="0" applyAlignment="0" applyProtection="0"/>
    <xf numFmtId="0" fontId="85" fillId="0" borderId="0"/>
    <xf numFmtId="0" fontId="5" fillId="0" borderId="0"/>
    <xf numFmtId="0" fontId="14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10">
    <xf numFmtId="0" fontId="0" fillId="0" borderId="0" xfId="0"/>
    <xf numFmtId="0" fontId="18" fillId="0" borderId="0" xfId="0" applyFont="1" applyAlignment="1" applyProtection="1">
      <alignment horizontal="center"/>
      <protection hidden="1"/>
    </xf>
    <xf numFmtId="0" fontId="19" fillId="0" borderId="0" xfId="7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right"/>
      <protection hidden="1"/>
    </xf>
    <xf numFmtId="0" fontId="18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right"/>
      <protection hidden="1"/>
    </xf>
    <xf numFmtId="0" fontId="18" fillId="0" borderId="0" xfId="0" applyFont="1" applyProtection="1"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horizontal="center" vertical="center"/>
      <protection hidden="1"/>
    </xf>
    <xf numFmtId="164" fontId="22" fillId="2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49" fontId="22" fillId="2" borderId="0" xfId="0" applyNumberFormat="1" applyFont="1" applyFill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24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 indent="1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7" fontId="23" fillId="0" borderId="0" xfId="0" applyNumberFormat="1" applyFont="1" applyAlignment="1" applyProtection="1">
      <alignment horizontal="center" vertical="center"/>
      <protection hidden="1"/>
    </xf>
    <xf numFmtId="0" fontId="23" fillId="3" borderId="0" xfId="0" applyFont="1" applyFill="1" applyAlignment="1" applyProtection="1">
      <alignment horizontal="left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6" fontId="23" fillId="3" borderId="0" xfId="0" applyNumberFormat="1" applyFont="1" applyFill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5" fillId="0" borderId="0" xfId="0" applyFont="1" applyProtection="1">
      <protection hidden="1"/>
    </xf>
    <xf numFmtId="0" fontId="25" fillId="0" borderId="0" xfId="0" applyFont="1" applyAlignment="1" applyProtection="1">
      <alignment horizontal="center"/>
      <protection hidden="1"/>
    </xf>
    <xf numFmtId="40" fontId="23" fillId="3" borderId="0" xfId="0" applyNumberFormat="1" applyFont="1" applyFill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65" fontId="23" fillId="3" borderId="0" xfId="0" applyNumberFormat="1" applyFont="1" applyFill="1" applyAlignment="1" applyProtection="1">
      <alignment horizontal="left" vertical="center"/>
      <protection hidden="1"/>
    </xf>
    <xf numFmtId="165" fontId="22" fillId="0" borderId="0" xfId="0" applyNumberFormat="1" applyFont="1" applyAlignment="1" applyProtection="1">
      <alignment horizontal="center" vertical="center"/>
      <protection hidden="1"/>
    </xf>
    <xf numFmtId="40" fontId="21" fillId="0" borderId="0" xfId="0" applyNumberFormat="1" applyFont="1" applyAlignment="1" applyProtection="1">
      <alignment horizontal="center" vertical="center"/>
      <protection hidden="1"/>
    </xf>
    <xf numFmtId="165" fontId="18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/>
      <protection hidden="1"/>
    </xf>
    <xf numFmtId="38" fontId="23" fillId="3" borderId="0" xfId="0" applyNumberFormat="1" applyFont="1" applyFill="1" applyAlignment="1" applyProtection="1">
      <alignment horizontal="center" vertical="center"/>
      <protection hidden="1"/>
    </xf>
    <xf numFmtId="38" fontId="25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21" fillId="0" borderId="0" xfId="0" applyFont="1" applyProtection="1"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0" fontId="27" fillId="0" borderId="0" xfId="7" applyFont="1" applyAlignment="1" applyProtection="1">
      <alignment horizontal="left" vertical="center"/>
      <protection hidden="1"/>
    </xf>
    <xf numFmtId="0" fontId="20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7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30" fillId="0" borderId="0" xfId="0" applyNumberFormat="1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0" fontId="16" fillId="0" borderId="0" xfId="0" applyFont="1" applyProtection="1">
      <protection hidden="1"/>
    </xf>
    <xf numFmtId="0" fontId="17" fillId="0" borderId="15" xfId="0" applyFont="1" applyBorder="1" applyAlignment="1">
      <alignment horizontal="left" vertical="center"/>
    </xf>
    <xf numFmtId="0" fontId="13" fillId="0" borderId="0" xfId="0" applyFont="1"/>
    <xf numFmtId="168" fontId="13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34" fillId="0" borderId="15" xfId="0" applyFont="1" applyBorder="1" applyAlignment="1">
      <alignment vertical="center"/>
    </xf>
    <xf numFmtId="170" fontId="34" fillId="4" borderId="15" xfId="0" applyNumberFormat="1" applyFont="1" applyFill="1" applyBorder="1" applyAlignment="1">
      <alignment horizontal="center" vertical="center" wrapText="1"/>
    </xf>
    <xf numFmtId="0" fontId="34" fillId="0" borderId="0" xfId="0" applyFont="1"/>
    <xf numFmtId="165" fontId="34" fillId="4" borderId="0" xfId="0" applyNumberFormat="1" applyFont="1" applyFill="1" applyAlignment="1">
      <alignment horizontal="center"/>
    </xf>
    <xf numFmtId="165" fontId="34" fillId="3" borderId="15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3" fillId="0" borderId="0" xfId="11" applyFont="1" applyAlignment="1">
      <alignment horizontal="center"/>
    </xf>
    <xf numFmtId="0" fontId="33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35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165" fontId="23" fillId="3" borderId="0" xfId="0" applyNumberFormat="1" applyFont="1" applyFill="1" applyAlignment="1" applyProtection="1">
      <alignment horizontal="left" vertical="center" indent="1"/>
      <protection hidden="1"/>
    </xf>
    <xf numFmtId="0" fontId="25" fillId="0" borderId="0" xfId="0" applyFont="1" applyAlignment="1" applyProtection="1">
      <alignment horizontal="left" vertical="center" indent="2"/>
      <protection hidden="1"/>
    </xf>
    <xf numFmtId="172" fontId="18" fillId="0" borderId="0" xfId="8" applyNumberFormat="1" applyFont="1" applyFill="1" applyAlignment="1" applyProtection="1">
      <alignment horizontal="center"/>
      <protection hidden="1"/>
    </xf>
    <xf numFmtId="172" fontId="10" fillId="0" borderId="0" xfId="8" applyNumberFormat="1" applyFont="1"/>
    <xf numFmtId="165" fontId="33" fillId="0" borderId="0" xfId="0" applyNumberFormat="1" applyFont="1" applyAlignment="1">
      <alignment horizontal="center"/>
    </xf>
    <xf numFmtId="9" fontId="18" fillId="0" borderId="0" xfId="29" applyFont="1" applyAlignment="1" applyProtection="1">
      <alignment horizont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49" fontId="36" fillId="2" borderId="0" xfId="0" applyNumberFormat="1" applyFont="1" applyFill="1" applyAlignment="1" applyProtection="1">
      <alignment horizontal="center" vertical="center"/>
      <protection hidden="1"/>
    </xf>
    <xf numFmtId="17" fontId="17" fillId="0" borderId="0" xfId="0" applyNumberFormat="1" applyFont="1" applyAlignment="1">
      <alignment horizontal="center" vertical="center" wrapText="1"/>
    </xf>
    <xf numFmtId="168" fontId="17" fillId="0" borderId="0" xfId="0" applyNumberFormat="1" applyFont="1" applyAlignment="1">
      <alignment horizontal="center" vertical="center"/>
    </xf>
    <xf numFmtId="43" fontId="10" fillId="0" borderId="0" xfId="8" applyFont="1" applyFill="1" applyBorder="1" applyAlignment="1">
      <alignment horizontal="center" vertical="center"/>
    </xf>
    <xf numFmtId="175" fontId="18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4" fillId="0" borderId="0" xfId="0" applyFont="1" applyAlignment="1">
      <alignment vertical="center" wrapText="1" readingOrder="1"/>
    </xf>
    <xf numFmtId="0" fontId="34" fillId="0" borderId="0" xfId="0" applyFont="1" applyAlignment="1">
      <alignment vertical="center" wrapText="1"/>
    </xf>
    <xf numFmtId="173" fontId="18" fillId="0" borderId="0" xfId="29" applyNumberFormat="1" applyFont="1" applyAlignment="1" applyProtection="1">
      <alignment horizontal="center"/>
      <protection hidden="1"/>
    </xf>
    <xf numFmtId="166" fontId="18" fillId="0" borderId="0" xfId="0" applyNumberFormat="1" applyFont="1" applyAlignment="1" applyProtection="1">
      <alignment horizontal="center"/>
      <protection hidden="1"/>
    </xf>
    <xf numFmtId="10" fontId="18" fillId="0" borderId="0" xfId="0" applyNumberFormat="1" applyFont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8" fillId="6" borderId="0" xfId="0" applyNumberFormat="1" applyFont="1" applyFill="1" applyAlignment="1" applyProtection="1">
      <alignment horizontal="center"/>
      <protection hidden="1"/>
    </xf>
    <xf numFmtId="9" fontId="25" fillId="0" borderId="0" xfId="29" applyFont="1" applyFill="1" applyBorder="1" applyAlignment="1" applyProtection="1">
      <alignment horizontal="center" vertical="center"/>
      <protection hidden="1"/>
    </xf>
    <xf numFmtId="40" fontId="34" fillId="0" borderId="0" xfId="0" applyNumberFormat="1" applyFont="1" applyAlignment="1">
      <alignment vertical="center" wrapText="1"/>
    </xf>
    <xf numFmtId="165" fontId="25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8" fillId="0" borderId="0" xfId="0" applyNumberFormat="1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 vertical="center"/>
      <protection hidden="1"/>
    </xf>
    <xf numFmtId="49" fontId="25" fillId="0" borderId="0" xfId="0" applyNumberFormat="1" applyFont="1" applyAlignment="1" applyProtection="1">
      <alignment horizontal="center"/>
      <protection hidden="1"/>
    </xf>
    <xf numFmtId="0" fontId="33" fillId="0" borderId="0" xfId="11" applyFont="1" applyAlignment="1">
      <alignment horizontal="left"/>
    </xf>
    <xf numFmtId="169" fontId="34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left"/>
    </xf>
    <xf numFmtId="0" fontId="17" fillId="7" borderId="15" xfId="0" applyFont="1" applyFill="1" applyBorder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6" fillId="0" borderId="0" xfId="17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17" applyFont="1" applyAlignment="1">
      <alignment horizontal="center"/>
    </xf>
    <xf numFmtId="43" fontId="6" fillId="6" borderId="34" xfId="8" applyFont="1" applyFill="1" applyBorder="1" applyAlignment="1">
      <alignment horizontal="right"/>
    </xf>
    <xf numFmtId="43" fontId="6" fillId="6" borderId="40" xfId="8" applyFont="1" applyFill="1" applyBorder="1" applyAlignment="1" applyProtection="1">
      <alignment horizontal="right"/>
    </xf>
    <xf numFmtId="43" fontId="6" fillId="6" borderId="34" xfId="8" applyFont="1" applyFill="1" applyBorder="1" applyAlignment="1" applyProtection="1">
      <alignment horizontal="right"/>
    </xf>
    <xf numFmtId="43" fontId="6" fillId="6" borderId="35" xfId="8" applyFont="1" applyFill="1" applyBorder="1" applyAlignment="1" applyProtection="1">
      <alignment horizontal="right"/>
    </xf>
    <xf numFmtId="43" fontId="6" fillId="6" borderId="45" xfId="8" applyFont="1" applyFill="1" applyBorder="1" applyAlignment="1" applyProtection="1">
      <alignment horizontal="right"/>
    </xf>
    <xf numFmtId="43" fontId="6" fillId="6" borderId="47" xfId="8" applyFont="1" applyFill="1" applyBorder="1" applyAlignment="1" applyProtection="1">
      <alignment horizontal="right"/>
    </xf>
    <xf numFmtId="43" fontId="6" fillId="6" borderId="48" xfId="8" applyFont="1" applyFill="1" applyBorder="1" applyAlignment="1" applyProtection="1">
      <alignment horizontal="right"/>
    </xf>
    <xf numFmtId="43" fontId="6" fillId="6" borderId="50" xfId="8" applyFont="1" applyFill="1" applyBorder="1" applyAlignment="1" applyProtection="1">
      <alignment horizontal="right"/>
    </xf>
    <xf numFmtId="43" fontId="6" fillId="6" borderId="51" xfId="8" applyFont="1" applyFill="1" applyBorder="1" applyAlignment="1" applyProtection="1">
      <alignment horizontal="right"/>
    </xf>
    <xf numFmtId="43" fontId="6" fillId="6" borderId="52" xfId="8" applyFont="1" applyFill="1" applyBorder="1" applyAlignment="1" applyProtection="1">
      <alignment horizontal="right"/>
    </xf>
    <xf numFmtId="43" fontId="6" fillId="6" borderId="53" xfId="8" applyFont="1" applyFill="1" applyBorder="1" applyAlignment="1" applyProtection="1">
      <alignment horizontal="right"/>
    </xf>
    <xf numFmtId="43" fontId="6" fillId="6" borderId="54" xfId="8" applyFont="1" applyFill="1" applyBorder="1" applyAlignment="1" applyProtection="1">
      <alignment horizontal="right"/>
    </xf>
    <xf numFmtId="0" fontId="6" fillId="6" borderId="35" xfId="11" applyFont="1" applyFill="1" applyBorder="1" applyAlignment="1">
      <alignment horizontal="right"/>
    </xf>
    <xf numFmtId="0" fontId="33" fillId="0" borderId="0" xfId="0" applyFont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39" fillId="0" borderId="0" xfId="0" applyFont="1" applyAlignment="1" applyProtection="1">
      <alignment horizontal="left" indent="11"/>
      <protection hidden="1"/>
    </xf>
    <xf numFmtId="0" fontId="23" fillId="0" borderId="0" xfId="0" applyFont="1"/>
    <xf numFmtId="0" fontId="6" fillId="0" borderId="33" xfId="11" applyFont="1" applyBorder="1"/>
    <xf numFmtId="0" fontId="38" fillId="0" borderId="37" xfId="11" applyFont="1" applyBorder="1" applyAlignment="1">
      <alignment horizontal="left" indent="1"/>
    </xf>
    <xf numFmtId="0" fontId="6" fillId="0" borderId="39" xfId="11" applyFont="1" applyBorder="1"/>
    <xf numFmtId="0" fontId="6" fillId="0" borderId="37" xfId="11" applyFont="1" applyBorder="1"/>
    <xf numFmtId="0" fontId="6" fillId="0" borderId="41" xfId="11" applyFont="1" applyBorder="1"/>
    <xf numFmtId="0" fontId="7" fillId="0" borderId="42" xfId="11" applyFont="1" applyBorder="1" applyAlignment="1">
      <alignment horizontal="center"/>
    </xf>
    <xf numFmtId="0" fontId="6" fillId="0" borderId="46" xfId="11" applyFont="1" applyBorder="1"/>
    <xf numFmtId="0" fontId="6" fillId="0" borderId="49" xfId="11" applyFont="1" applyBorder="1"/>
    <xf numFmtId="0" fontId="34" fillId="0" borderId="0" xfId="0" applyFont="1" applyAlignment="1">
      <alignment horizontal="center" vertical="center" wrapText="1"/>
    </xf>
    <xf numFmtId="0" fontId="40" fillId="0" borderId="0" xfId="0" applyFont="1"/>
    <xf numFmtId="0" fontId="34" fillId="0" borderId="0" xfId="14" applyFont="1" applyAlignment="1">
      <alignment horizontal="left" vertical="center" wrapText="1"/>
    </xf>
    <xf numFmtId="43" fontId="6" fillId="6" borderId="57" xfId="8" applyFont="1" applyFill="1" applyBorder="1" applyAlignment="1">
      <alignment horizontal="center"/>
    </xf>
    <xf numFmtId="43" fontId="6" fillId="6" borderId="34" xfId="8" applyFont="1" applyFill="1" applyBorder="1" applyAlignment="1">
      <alignment horizontal="center"/>
    </xf>
    <xf numFmtId="43" fontId="6" fillId="6" borderId="60" xfId="8" applyFont="1" applyFill="1" applyBorder="1" applyAlignment="1">
      <alignment horizontal="center"/>
    </xf>
    <xf numFmtId="43" fontId="6" fillId="6" borderId="61" xfId="8" applyFont="1" applyFill="1" applyBorder="1" applyAlignment="1">
      <alignment horizontal="center"/>
    </xf>
    <xf numFmtId="43" fontId="6" fillId="6" borderId="62" xfId="8" applyFont="1" applyFill="1" applyBorder="1" applyAlignment="1" applyProtection="1">
      <alignment horizontal="center"/>
    </xf>
    <xf numFmtId="43" fontId="6" fillId="6" borderId="40" xfId="8" applyFont="1" applyFill="1" applyBorder="1" applyAlignment="1" applyProtection="1">
      <alignment horizontal="center"/>
    </xf>
    <xf numFmtId="43" fontId="6" fillId="6" borderId="63" xfId="8" applyFont="1" applyFill="1" applyBorder="1" applyAlignment="1" applyProtection="1">
      <alignment horizontal="center"/>
    </xf>
    <xf numFmtId="43" fontId="6" fillId="6" borderId="64" xfId="8" applyFont="1" applyFill="1" applyBorder="1" applyAlignment="1" applyProtection="1">
      <alignment horizontal="center"/>
    </xf>
    <xf numFmtId="43" fontId="6" fillId="6" borderId="65" xfId="8" applyFont="1" applyFill="1" applyBorder="1" applyAlignment="1" applyProtection="1">
      <alignment horizontal="center"/>
    </xf>
    <xf numFmtId="43" fontId="6" fillId="6" borderId="35" xfId="8" applyFont="1" applyFill="1" applyBorder="1" applyAlignment="1" applyProtection="1">
      <alignment horizontal="center"/>
    </xf>
    <xf numFmtId="43" fontId="6" fillId="6" borderId="58" xfId="8" applyFont="1" applyFill="1" applyBorder="1" applyAlignment="1" applyProtection="1">
      <alignment horizontal="center"/>
    </xf>
    <xf numFmtId="43" fontId="6" fillId="6" borderId="59" xfId="8" applyFont="1" applyFill="1" applyBorder="1" applyAlignment="1" applyProtection="1">
      <alignment horizontal="center"/>
    </xf>
    <xf numFmtId="43" fontId="6" fillId="6" borderId="57" xfId="8" applyFont="1" applyFill="1" applyBorder="1" applyAlignment="1" applyProtection="1">
      <alignment horizontal="center"/>
    </xf>
    <xf numFmtId="43" fontId="6" fillId="6" borderId="34" xfId="8" applyFont="1" applyFill="1" applyBorder="1" applyAlignment="1" applyProtection="1">
      <alignment horizontal="center"/>
    </xf>
    <xf numFmtId="43" fontId="6" fillId="6" borderId="60" xfId="8" applyFont="1" applyFill="1" applyBorder="1" applyAlignment="1" applyProtection="1">
      <alignment horizontal="center"/>
    </xf>
    <xf numFmtId="43" fontId="6" fillId="6" borderId="61" xfId="8" applyFont="1" applyFill="1" applyBorder="1" applyAlignment="1" applyProtection="1">
      <alignment horizontal="center"/>
    </xf>
    <xf numFmtId="43" fontId="6" fillId="6" borderId="66" xfId="8" applyFont="1" applyFill="1" applyBorder="1" applyAlignment="1" applyProtection="1">
      <alignment horizontal="center"/>
    </xf>
    <xf numFmtId="43" fontId="6" fillId="6" borderId="45" xfId="8" applyFont="1" applyFill="1" applyBorder="1" applyAlignment="1" applyProtection="1">
      <alignment horizontal="center"/>
    </xf>
    <xf numFmtId="43" fontId="6" fillId="6" borderId="67" xfId="8" applyFont="1" applyFill="1" applyBorder="1" applyAlignment="1" applyProtection="1">
      <alignment horizontal="center"/>
    </xf>
    <xf numFmtId="43" fontId="6" fillId="6" borderId="68" xfId="8" applyFont="1" applyFill="1" applyBorder="1" applyAlignment="1" applyProtection="1">
      <alignment horizontal="center"/>
    </xf>
    <xf numFmtId="43" fontId="6" fillId="6" borderId="47" xfId="8" applyFont="1" applyFill="1" applyBorder="1" applyAlignment="1" applyProtection="1">
      <alignment horizontal="center"/>
    </xf>
    <xf numFmtId="43" fontId="6" fillId="6" borderId="69" xfId="8" applyFont="1" applyFill="1" applyBorder="1" applyAlignment="1" applyProtection="1">
      <alignment horizontal="center"/>
    </xf>
    <xf numFmtId="43" fontId="6" fillId="6" borderId="50" xfId="8" applyFont="1" applyFill="1" applyBorder="1" applyAlignment="1" applyProtection="1">
      <alignment horizontal="center"/>
    </xf>
    <xf numFmtId="43" fontId="6" fillId="6" borderId="70" xfId="8" applyFont="1" applyFill="1" applyBorder="1" applyAlignment="1" applyProtection="1">
      <alignment horizontal="center"/>
    </xf>
    <xf numFmtId="43" fontId="6" fillId="6" borderId="71" xfId="8" applyFont="1" applyFill="1" applyBorder="1" applyAlignment="1" applyProtection="1">
      <alignment horizontal="center"/>
    </xf>
    <xf numFmtId="43" fontId="6" fillId="6" borderId="51" xfId="8" applyFont="1" applyFill="1" applyBorder="1" applyAlignment="1" applyProtection="1">
      <alignment horizontal="center"/>
    </xf>
    <xf numFmtId="43" fontId="6" fillId="6" borderId="52" xfId="8" applyFont="1" applyFill="1" applyBorder="1" applyAlignment="1" applyProtection="1">
      <alignment horizontal="center"/>
    </xf>
    <xf numFmtId="43" fontId="6" fillId="6" borderId="72" xfId="8" applyFont="1" applyFill="1" applyBorder="1" applyAlignment="1" applyProtection="1">
      <alignment horizontal="center"/>
    </xf>
    <xf numFmtId="43" fontId="6" fillId="6" borderId="53" xfId="8" applyFont="1" applyFill="1" applyBorder="1" applyAlignment="1" applyProtection="1">
      <alignment horizontal="center"/>
    </xf>
    <xf numFmtId="43" fontId="6" fillId="6" borderId="54" xfId="8" applyFont="1" applyFill="1" applyBorder="1" applyAlignment="1" applyProtection="1">
      <alignment horizontal="center"/>
    </xf>
    <xf numFmtId="43" fontId="6" fillId="6" borderId="73" xfId="8" applyFont="1" applyFill="1" applyBorder="1" applyAlignment="1" applyProtection="1">
      <alignment horizontal="center"/>
    </xf>
    <xf numFmtId="0" fontId="20" fillId="0" borderId="0" xfId="0" applyFont="1" applyAlignment="1" applyProtection="1">
      <alignment horizontal="left" indent="11"/>
      <protection hidden="1"/>
    </xf>
    <xf numFmtId="0" fontId="41" fillId="0" borderId="0" xfId="0" applyFont="1" applyAlignment="1" applyProtection="1">
      <alignment horizontal="left" indent="11"/>
      <protection hidden="1"/>
    </xf>
    <xf numFmtId="0" fontId="30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3" fontId="24" fillId="0" borderId="0" xfId="0" applyNumberFormat="1" applyFont="1" applyAlignment="1" applyProtection="1">
      <alignment horizontal="right" vertical="center"/>
      <protection hidden="1"/>
    </xf>
    <xf numFmtId="17" fontId="24" fillId="0" borderId="0" xfId="0" applyNumberFormat="1" applyFont="1" applyAlignment="1" applyProtection="1">
      <alignment horizontal="center"/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3" fontId="30" fillId="0" borderId="0" xfId="0" applyNumberFormat="1" applyFont="1" applyAlignment="1" applyProtection="1">
      <alignment horizontal="right" vertical="center"/>
      <protection hidden="1"/>
    </xf>
    <xf numFmtId="0" fontId="42" fillId="0" borderId="0" xfId="0" applyFont="1" applyAlignment="1" applyProtection="1">
      <alignment horizontal="left" vertical="center" indent="1"/>
      <protection hidden="1"/>
    </xf>
    <xf numFmtId="166" fontId="23" fillId="0" borderId="0" xfId="0" applyNumberFormat="1" applyFont="1" applyAlignment="1" applyProtection="1">
      <alignment horizontal="center" vertical="center"/>
      <protection hidden="1"/>
    </xf>
    <xf numFmtId="17" fontId="30" fillId="0" borderId="0" xfId="0" applyNumberFormat="1" applyFont="1" applyAlignment="1" applyProtection="1">
      <alignment horizontal="center"/>
      <protection hidden="1"/>
    </xf>
    <xf numFmtId="0" fontId="33" fillId="0" borderId="0" xfId="0" applyFont="1" applyAlignment="1">
      <alignment wrapText="1"/>
    </xf>
    <xf numFmtId="0" fontId="90" fillId="0" borderId="0" xfId="0" applyFont="1"/>
    <xf numFmtId="0" fontId="91" fillId="0" borderId="0" xfId="0" applyFont="1"/>
    <xf numFmtId="0" fontId="88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7" fontId="91" fillId="0" borderId="15" xfId="0" applyNumberFormat="1" applyFont="1" applyBorder="1" applyAlignment="1">
      <alignment horizontal="center" vertical="center" wrapText="1"/>
    </xf>
    <xf numFmtId="168" fontId="91" fillId="7" borderId="15" xfId="0" applyNumberFormat="1" applyFont="1" applyFill="1" applyBorder="1" applyAlignment="1">
      <alignment horizontal="center" vertical="center" wrapText="1"/>
    </xf>
    <xf numFmtId="17" fontId="91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92" fillId="7" borderId="0" xfId="0" applyNumberFormat="1" applyFont="1" applyFill="1" applyAlignment="1" applyProtection="1">
      <alignment horizontal="center" vertical="center"/>
      <protection hidden="1"/>
    </xf>
    <xf numFmtId="168" fontId="93" fillId="0" borderId="0" xfId="0" applyNumberFormat="1" applyFont="1" applyAlignment="1">
      <alignment horizontal="center" vertical="center"/>
    </xf>
    <xf numFmtId="168" fontId="90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176" fontId="90" fillId="0" borderId="0" xfId="0" applyNumberFormat="1" applyFont="1"/>
    <xf numFmtId="165" fontId="2" fillId="7" borderId="0" xfId="0" applyNumberFormat="1" applyFont="1" applyFill="1" applyAlignment="1" applyProtection="1">
      <alignment horizontal="center" vertical="center"/>
      <protection hidden="1"/>
    </xf>
    <xf numFmtId="0" fontId="93" fillId="0" borderId="0" xfId="0" applyFont="1" applyAlignment="1">
      <alignment horizontal="center" vertical="center"/>
    </xf>
    <xf numFmtId="0" fontId="89" fillId="0" borderId="16" xfId="0" applyFont="1" applyBorder="1" applyAlignment="1">
      <alignment vertical="center" wrapText="1"/>
    </xf>
    <xf numFmtId="170" fontId="88" fillId="0" borderId="15" xfId="0" applyNumberFormat="1" applyFont="1" applyBorder="1" applyAlignment="1">
      <alignment horizontal="center" vertical="center"/>
    </xf>
    <xf numFmtId="165" fontId="89" fillId="3" borderId="0" xfId="0" applyNumberFormat="1" applyFont="1" applyFill="1" applyAlignment="1">
      <alignment horizontal="center"/>
    </xf>
    <xf numFmtId="165" fontId="88" fillId="3" borderId="15" xfId="0" applyNumberFormat="1" applyFont="1" applyFill="1" applyBorder="1" applyAlignment="1">
      <alignment horizontal="center" vertical="center"/>
    </xf>
    <xf numFmtId="165" fontId="88" fillId="3" borderId="17" xfId="0" applyNumberFormat="1" applyFont="1" applyFill="1" applyBorder="1" applyAlignment="1">
      <alignment horizontal="center"/>
    </xf>
    <xf numFmtId="170" fontId="88" fillId="4" borderId="15" xfId="0" applyNumberFormat="1" applyFont="1" applyFill="1" applyBorder="1" applyAlignment="1">
      <alignment horizontal="center" vertical="center" wrapText="1"/>
    </xf>
    <xf numFmtId="170" fontId="90" fillId="0" borderId="0" xfId="0" applyNumberFormat="1" applyFont="1" applyAlignment="1">
      <alignment horizontal="center" vertical="center"/>
    </xf>
    <xf numFmtId="170" fontId="88" fillId="4" borderId="0" xfId="0" applyNumberFormat="1" applyFont="1" applyFill="1" applyAlignment="1">
      <alignment horizontal="center"/>
    </xf>
    <xf numFmtId="170" fontId="88" fillId="3" borderId="18" xfId="0" applyNumberFormat="1" applyFont="1" applyFill="1" applyBorder="1" applyAlignment="1">
      <alignment horizontal="center" vertical="center"/>
    </xf>
    <xf numFmtId="170" fontId="88" fillId="4" borderId="1" xfId="0" applyNumberFormat="1" applyFont="1" applyFill="1" applyBorder="1" applyAlignment="1">
      <alignment horizontal="center"/>
    </xf>
    <xf numFmtId="43" fontId="6" fillId="6" borderId="57" xfId="8" applyFont="1" applyFill="1" applyBorder="1" applyAlignment="1">
      <alignment horizontal="right"/>
    </xf>
    <xf numFmtId="43" fontId="6" fillId="6" borderId="61" xfId="8" applyFont="1" applyFill="1" applyBorder="1" applyAlignment="1">
      <alignment horizontal="right"/>
    </xf>
    <xf numFmtId="43" fontId="6" fillId="6" borderId="60" xfId="8" applyFont="1" applyFill="1" applyBorder="1" applyAlignment="1">
      <alignment horizontal="right"/>
    </xf>
    <xf numFmtId="43" fontId="6" fillId="6" borderId="64" xfId="8" applyFont="1" applyFill="1" applyBorder="1" applyAlignment="1" applyProtection="1">
      <alignment horizontal="right"/>
    </xf>
    <xf numFmtId="43" fontId="6" fillId="6" borderId="62" xfId="8" applyFont="1" applyFill="1" applyBorder="1" applyAlignment="1" applyProtection="1">
      <alignment horizontal="right"/>
    </xf>
    <xf numFmtId="43" fontId="6" fillId="6" borderId="63" xfId="8" applyFont="1" applyFill="1" applyBorder="1" applyAlignment="1" applyProtection="1">
      <alignment horizontal="right"/>
    </xf>
    <xf numFmtId="43" fontId="6" fillId="6" borderId="61" xfId="8" applyFont="1" applyFill="1" applyBorder="1" applyAlignment="1" applyProtection="1">
      <alignment horizontal="right"/>
    </xf>
    <xf numFmtId="43" fontId="6" fillId="6" borderId="59" xfId="8" applyFont="1" applyFill="1" applyBorder="1" applyAlignment="1" applyProtection="1">
      <alignment horizontal="right"/>
    </xf>
    <xf numFmtId="43" fontId="6" fillId="6" borderId="65" xfId="8" applyFont="1" applyFill="1" applyBorder="1" applyAlignment="1" applyProtection="1">
      <alignment horizontal="right"/>
    </xf>
    <xf numFmtId="43" fontId="6" fillId="6" borderId="58" xfId="8" applyFont="1" applyFill="1" applyBorder="1" applyAlignment="1" applyProtection="1">
      <alignment horizontal="right"/>
    </xf>
    <xf numFmtId="43" fontId="6" fillId="6" borderId="57" xfId="8" applyFont="1" applyFill="1" applyBorder="1" applyAlignment="1" applyProtection="1">
      <alignment horizontal="right"/>
    </xf>
    <xf numFmtId="43" fontId="6" fillId="6" borderId="60" xfId="8" applyFont="1" applyFill="1" applyBorder="1" applyAlignment="1" applyProtection="1">
      <alignment horizontal="right"/>
    </xf>
    <xf numFmtId="43" fontId="6" fillId="6" borderId="68" xfId="8" applyFont="1" applyFill="1" applyBorder="1" applyAlignment="1" applyProtection="1">
      <alignment horizontal="right"/>
    </xf>
    <xf numFmtId="43" fontId="6" fillId="6" borderId="66" xfId="8" applyFont="1" applyFill="1" applyBorder="1" applyAlignment="1" applyProtection="1">
      <alignment horizontal="right"/>
    </xf>
    <xf numFmtId="43" fontId="6" fillId="6" borderId="67" xfId="8" applyFont="1" applyFill="1" applyBorder="1" applyAlignment="1" applyProtection="1">
      <alignment horizontal="right"/>
    </xf>
    <xf numFmtId="43" fontId="6" fillId="6" borderId="99" xfId="8" applyFont="1" applyFill="1" applyBorder="1" applyAlignment="1" applyProtection="1">
      <alignment horizontal="right"/>
    </xf>
    <xf numFmtId="43" fontId="6" fillId="6" borderId="71" xfId="8" applyFont="1" applyFill="1" applyBorder="1" applyAlignment="1" applyProtection="1">
      <alignment horizontal="right"/>
    </xf>
    <xf numFmtId="43" fontId="6" fillId="6" borderId="69" xfId="8" applyFont="1" applyFill="1" applyBorder="1" applyAlignment="1" applyProtection="1">
      <alignment horizontal="right"/>
    </xf>
    <xf numFmtId="43" fontId="6" fillId="6" borderId="70" xfId="8" applyFont="1" applyFill="1" applyBorder="1" applyAlignment="1" applyProtection="1">
      <alignment horizontal="right"/>
    </xf>
    <xf numFmtId="43" fontId="6" fillId="6" borderId="72" xfId="8" applyFont="1" applyFill="1" applyBorder="1" applyAlignment="1" applyProtection="1">
      <alignment horizontal="right"/>
    </xf>
    <xf numFmtId="43" fontId="6" fillId="6" borderId="73" xfId="8" applyFont="1" applyFill="1" applyBorder="1" applyAlignment="1" applyProtection="1">
      <alignment horizontal="right"/>
    </xf>
    <xf numFmtId="0" fontId="6" fillId="0" borderId="55" xfId="17" applyFont="1" applyBorder="1" applyAlignment="1">
      <alignment horizontal="center"/>
    </xf>
    <xf numFmtId="0" fontId="23" fillId="0" borderId="0" xfId="0" applyFont="1" applyAlignment="1">
      <alignment horizontal="right"/>
    </xf>
    <xf numFmtId="0" fontId="6" fillId="0" borderId="35" xfId="11" applyFont="1" applyBorder="1" applyAlignment="1">
      <alignment horizontal="right"/>
    </xf>
    <xf numFmtId="0" fontId="6" fillId="0" borderId="100" xfId="11" applyFont="1" applyBorder="1" applyAlignment="1">
      <alignment horizontal="right"/>
    </xf>
    <xf numFmtId="43" fontId="6" fillId="0" borderId="34" xfId="8" applyFont="1" applyBorder="1" applyAlignment="1">
      <alignment horizontal="right"/>
    </xf>
    <xf numFmtId="43" fontId="6" fillId="0" borderId="101" xfId="8" applyFont="1" applyBorder="1" applyAlignment="1">
      <alignment horizontal="right"/>
    </xf>
    <xf numFmtId="43" fontId="6" fillId="0" borderId="40" xfId="8" applyFont="1" applyBorder="1" applyAlignment="1" applyProtection="1">
      <alignment horizontal="right"/>
    </xf>
    <xf numFmtId="43" fontId="6" fillId="0" borderId="42" xfId="8" applyFont="1" applyBorder="1" applyAlignment="1" applyProtection="1">
      <alignment horizontal="right"/>
    </xf>
    <xf numFmtId="43" fontId="6" fillId="0" borderId="34" xfId="8" applyFont="1" applyBorder="1" applyAlignment="1" applyProtection="1">
      <alignment horizontal="right"/>
    </xf>
    <xf numFmtId="43" fontId="6" fillId="0" borderId="101" xfId="8" applyFont="1" applyBorder="1" applyAlignment="1" applyProtection="1">
      <alignment horizontal="right"/>
    </xf>
    <xf numFmtId="43" fontId="6" fillId="0" borderId="45" xfId="8" applyFont="1" applyBorder="1" applyAlignment="1" applyProtection="1">
      <alignment horizontal="right"/>
    </xf>
    <xf numFmtId="43" fontId="6" fillId="0" borderId="102" xfId="8" applyFont="1" applyBorder="1" applyAlignment="1" applyProtection="1">
      <alignment horizontal="right"/>
    </xf>
    <xf numFmtId="43" fontId="6" fillId="0" borderId="35" xfId="8" applyFont="1" applyBorder="1" applyAlignment="1" applyProtection="1">
      <alignment horizontal="right"/>
    </xf>
    <xf numFmtId="43" fontId="6" fillId="0" borderId="100" xfId="8" applyFont="1" applyBorder="1" applyAlignment="1" applyProtection="1">
      <alignment horizontal="right"/>
    </xf>
    <xf numFmtId="43" fontId="6" fillId="0" borderId="48" xfId="8" applyFont="1" applyBorder="1" applyAlignment="1" applyProtection="1">
      <alignment horizontal="right"/>
    </xf>
    <xf numFmtId="43" fontId="6" fillId="0" borderId="103" xfId="8" applyFont="1" applyBorder="1" applyAlignment="1" applyProtection="1">
      <alignment horizontal="right"/>
    </xf>
    <xf numFmtId="43" fontId="6" fillId="0" borderId="50" xfId="8" applyFont="1" applyBorder="1" applyAlignment="1" applyProtection="1">
      <alignment horizontal="right"/>
    </xf>
    <xf numFmtId="43" fontId="6" fillId="0" borderId="104" xfId="8" applyFont="1" applyBorder="1" applyAlignment="1" applyProtection="1">
      <alignment horizontal="right"/>
    </xf>
    <xf numFmtId="43" fontId="6" fillId="0" borderId="51" xfId="8" applyFont="1" applyBorder="1" applyAlignment="1" applyProtection="1">
      <alignment horizontal="right"/>
    </xf>
    <xf numFmtId="43" fontId="6" fillId="0" borderId="105" xfId="8" applyFont="1" applyBorder="1" applyAlignment="1" applyProtection="1">
      <alignment horizontal="right"/>
    </xf>
    <xf numFmtId="43" fontId="6" fillId="0" borderId="52" xfId="8" applyFont="1" applyBorder="1" applyAlignment="1" applyProtection="1">
      <alignment horizontal="right"/>
    </xf>
    <xf numFmtId="43" fontId="6" fillId="0" borderId="106" xfId="8" applyFont="1" applyBorder="1" applyAlignment="1" applyProtection="1">
      <alignment horizontal="right"/>
    </xf>
    <xf numFmtId="43" fontId="6" fillId="0" borderId="53" xfId="8" applyFont="1" applyBorder="1" applyAlignment="1" applyProtection="1">
      <alignment horizontal="right"/>
    </xf>
    <xf numFmtId="43" fontId="6" fillId="0" borderId="107" xfId="8" applyFont="1" applyBorder="1" applyAlignment="1" applyProtection="1">
      <alignment horizontal="right"/>
    </xf>
    <xf numFmtId="0" fontId="25" fillId="69" borderId="57" xfId="0" applyFont="1" applyFill="1" applyBorder="1" applyAlignment="1">
      <alignment horizontal="center"/>
    </xf>
    <xf numFmtId="0" fontId="25" fillId="69" borderId="109" xfId="0" applyFont="1" applyFill="1" applyBorder="1" applyAlignment="1">
      <alignment horizontal="center"/>
    </xf>
    <xf numFmtId="0" fontId="25" fillId="69" borderId="110" xfId="0" applyFont="1" applyFill="1" applyBorder="1" applyAlignment="1">
      <alignment horizontal="center"/>
    </xf>
    <xf numFmtId="0" fontId="25" fillId="69" borderId="111" xfId="0" applyFont="1" applyFill="1" applyBorder="1" applyAlignment="1">
      <alignment horizontal="center"/>
    </xf>
    <xf numFmtId="0" fontId="25" fillId="69" borderId="112" xfId="0" applyFont="1" applyFill="1" applyBorder="1" applyAlignment="1">
      <alignment horizontal="center"/>
    </xf>
    <xf numFmtId="0" fontId="25" fillId="69" borderId="113" xfId="0" applyFont="1" applyFill="1" applyBorder="1" applyAlignment="1">
      <alignment horizontal="center"/>
    </xf>
    <xf numFmtId="0" fontId="25" fillId="69" borderId="114" xfId="0" applyFont="1" applyFill="1" applyBorder="1" applyAlignment="1">
      <alignment horizontal="center"/>
    </xf>
    <xf numFmtId="0" fontId="25" fillId="69" borderId="115" xfId="0" applyFont="1" applyFill="1" applyBorder="1" applyAlignment="1">
      <alignment horizontal="center"/>
    </xf>
    <xf numFmtId="0" fontId="25" fillId="69" borderId="116" xfId="0" applyFont="1" applyFill="1" applyBorder="1" applyAlignment="1">
      <alignment horizontal="center"/>
    </xf>
    <xf numFmtId="0" fontId="25" fillId="69" borderId="117" xfId="0" applyFont="1" applyFill="1" applyBorder="1" applyAlignment="1">
      <alignment horizontal="center"/>
    </xf>
    <xf numFmtId="0" fontId="25" fillId="69" borderId="118" xfId="0" applyFont="1" applyFill="1" applyBorder="1" applyAlignment="1">
      <alignment horizontal="center"/>
    </xf>
    <xf numFmtId="0" fontId="25" fillId="69" borderId="119" xfId="0" applyFont="1" applyFill="1" applyBorder="1" applyAlignment="1">
      <alignment horizontal="center"/>
    </xf>
    <xf numFmtId="0" fontId="25" fillId="69" borderId="120" xfId="0" applyFont="1" applyFill="1" applyBorder="1" applyAlignment="1">
      <alignment horizontal="center"/>
    </xf>
    <xf numFmtId="4" fontId="25" fillId="69" borderId="66" xfId="0" applyNumberFormat="1" applyFont="1" applyFill="1" applyBorder="1" applyAlignment="1">
      <alignment horizontal="center"/>
    </xf>
    <xf numFmtId="4" fontId="25" fillId="69" borderId="115" xfId="0" applyNumberFormat="1" applyFont="1" applyFill="1" applyBorder="1" applyAlignment="1">
      <alignment horizontal="center"/>
    </xf>
    <xf numFmtId="4" fontId="25" fillId="69" borderId="112" xfId="0" applyNumberFormat="1" applyFont="1" applyFill="1" applyBorder="1" applyAlignment="1">
      <alignment horizontal="center"/>
    </xf>
    <xf numFmtId="4" fontId="25" fillId="69" borderId="120" xfId="0" applyNumberFormat="1" applyFont="1" applyFill="1" applyBorder="1" applyAlignment="1">
      <alignment horizontal="center"/>
    </xf>
    <xf numFmtId="4" fontId="25" fillId="69" borderId="121" xfId="0" applyNumberFormat="1" applyFont="1" applyFill="1" applyBorder="1" applyAlignment="1">
      <alignment horizontal="center"/>
    </xf>
    <xf numFmtId="0" fontId="25" fillId="69" borderId="122" xfId="0" applyFont="1" applyFill="1" applyBorder="1" applyAlignment="1">
      <alignment horizontal="center"/>
    </xf>
    <xf numFmtId="0" fontId="25" fillId="69" borderId="108" xfId="0" applyFont="1" applyFill="1" applyBorder="1" applyAlignment="1">
      <alignment horizontal="center"/>
    </xf>
    <xf numFmtId="4" fontId="25" fillId="69" borderId="57" xfId="0" applyNumberFormat="1" applyFont="1" applyFill="1" applyBorder="1" applyAlignment="1">
      <alignment horizontal="center"/>
    </xf>
    <xf numFmtId="4" fontId="25" fillId="69" borderId="122" xfId="0" applyNumberFormat="1" applyFont="1" applyFill="1" applyBorder="1" applyAlignment="1">
      <alignment horizontal="center"/>
    </xf>
    <xf numFmtId="4" fontId="25" fillId="69" borderId="123" xfId="0" applyNumberFormat="1" applyFont="1" applyFill="1" applyBorder="1" applyAlignment="1">
      <alignment horizontal="center"/>
    </xf>
    <xf numFmtId="0" fontId="25" fillId="69" borderId="124" xfId="0" applyFont="1" applyFill="1" applyBorder="1" applyAlignment="1">
      <alignment horizontal="center"/>
    </xf>
    <xf numFmtId="4" fontId="25" fillId="69" borderId="125" xfId="0" applyNumberFormat="1" applyFont="1" applyFill="1" applyBorder="1" applyAlignment="1">
      <alignment horizontal="center"/>
    </xf>
    <xf numFmtId="0" fontId="25" fillId="69" borderId="123" xfId="0" applyFont="1" applyFill="1" applyBorder="1" applyAlignment="1">
      <alignment horizontal="center"/>
    </xf>
    <xf numFmtId="0" fontId="25" fillId="69" borderId="126" xfId="0" applyFont="1" applyFill="1" applyBorder="1" applyAlignment="1">
      <alignment horizontal="center"/>
    </xf>
    <xf numFmtId="0" fontId="25" fillId="69" borderId="125" xfId="0" applyFont="1" applyFill="1" applyBorder="1" applyAlignment="1">
      <alignment horizontal="center"/>
    </xf>
    <xf numFmtId="0" fontId="25" fillId="69" borderId="127" xfId="0" applyFont="1" applyFill="1" applyBorder="1" applyAlignment="1">
      <alignment horizontal="center"/>
    </xf>
    <xf numFmtId="0" fontId="25" fillId="69" borderId="128" xfId="0" applyFont="1" applyFill="1" applyBorder="1" applyAlignment="1">
      <alignment horizontal="center"/>
    </xf>
    <xf numFmtId="4" fontId="25" fillId="69" borderId="129" xfId="0" applyNumberFormat="1" applyFont="1" applyFill="1" applyBorder="1" applyAlignment="1">
      <alignment horizontal="center"/>
    </xf>
    <xf numFmtId="0" fontId="25" fillId="69" borderId="130" xfId="0" applyFont="1" applyFill="1" applyBorder="1" applyAlignment="1">
      <alignment horizontal="center"/>
    </xf>
    <xf numFmtId="0" fontId="25" fillId="69" borderId="129" xfId="0" applyFont="1" applyFill="1" applyBorder="1" applyAlignment="1">
      <alignment horizontal="center"/>
    </xf>
    <xf numFmtId="0" fontId="25" fillId="69" borderId="131" xfId="0" applyFont="1" applyFill="1" applyBorder="1" applyAlignment="1">
      <alignment horizontal="center"/>
    </xf>
    <xf numFmtId="0" fontId="25" fillId="69" borderId="132" xfId="0" applyFont="1" applyFill="1" applyBorder="1" applyAlignment="1">
      <alignment horizontal="center"/>
    </xf>
    <xf numFmtId="4" fontId="25" fillId="69" borderId="130" xfId="0" applyNumberFormat="1" applyFont="1" applyFill="1" applyBorder="1" applyAlignment="1">
      <alignment horizontal="center"/>
    </xf>
    <xf numFmtId="4" fontId="25" fillId="69" borderId="126" xfId="0" applyNumberFormat="1" applyFont="1" applyFill="1" applyBorder="1" applyAlignment="1">
      <alignment horizontal="center"/>
    </xf>
    <xf numFmtId="165" fontId="23" fillId="70" borderId="0" xfId="0" applyNumberFormat="1" applyFont="1" applyFill="1" applyAlignment="1" applyProtection="1">
      <alignment horizontal="center" vertical="center"/>
      <protection hidden="1"/>
    </xf>
    <xf numFmtId="0" fontId="98" fillId="0" borderId="0" xfId="0" applyFont="1" applyProtection="1">
      <protection hidden="1"/>
    </xf>
    <xf numFmtId="0" fontId="17" fillId="0" borderId="0" xfId="0" applyFont="1" applyProtection="1">
      <protection hidden="1"/>
    </xf>
    <xf numFmtId="43" fontId="6" fillId="6" borderId="48" xfId="8" applyFont="1" applyFill="1" applyBorder="1" applyAlignment="1">
      <alignment horizontal="right"/>
    </xf>
    <xf numFmtId="0" fontId="6" fillId="6" borderId="48" xfId="11" applyFont="1" applyFill="1" applyBorder="1" applyAlignment="1">
      <alignment horizontal="right"/>
    </xf>
    <xf numFmtId="0" fontId="37" fillId="66" borderId="141" xfId="17" applyFont="1" applyFill="1" applyBorder="1"/>
    <xf numFmtId="0" fontId="37" fillId="66" borderId="142" xfId="17" applyFont="1" applyFill="1" applyBorder="1" applyAlignment="1">
      <alignment horizontal="center"/>
    </xf>
    <xf numFmtId="0" fontId="37" fillId="66" borderId="148" xfId="17" applyFont="1" applyFill="1" applyBorder="1"/>
    <xf numFmtId="0" fontId="37" fillId="66" borderId="149" xfId="17" applyFont="1" applyFill="1" applyBorder="1" applyAlignment="1">
      <alignment horizontal="center"/>
    </xf>
    <xf numFmtId="0" fontId="6" fillId="6" borderId="99" xfId="11" applyFont="1" applyFill="1" applyBorder="1" applyAlignment="1">
      <alignment horizontal="right"/>
    </xf>
    <xf numFmtId="43" fontId="6" fillId="6" borderId="151" xfId="8" applyFont="1" applyFill="1" applyBorder="1" applyAlignment="1">
      <alignment horizontal="right"/>
    </xf>
    <xf numFmtId="0" fontId="6" fillId="6" borderId="152" xfId="11" applyFont="1" applyFill="1" applyBorder="1" applyAlignment="1">
      <alignment horizontal="right"/>
    </xf>
    <xf numFmtId="0" fontId="37" fillId="66" borderId="142" xfId="17" applyFont="1" applyFill="1" applyBorder="1"/>
    <xf numFmtId="0" fontId="37" fillId="66" borderId="143" xfId="17" applyFont="1" applyFill="1" applyBorder="1" applyAlignment="1">
      <alignment horizontal="center"/>
    </xf>
    <xf numFmtId="43" fontId="6" fillId="6" borderId="151" xfId="8" applyFont="1" applyFill="1" applyBorder="1" applyAlignment="1">
      <alignment horizontal="center"/>
    </xf>
    <xf numFmtId="43" fontId="6" fillId="6" borderId="48" xfId="8" applyFont="1" applyFill="1" applyBorder="1" applyAlignment="1">
      <alignment horizontal="center"/>
    </xf>
    <xf numFmtId="0" fontId="6" fillId="6" borderId="152" xfId="11" applyFont="1" applyFill="1" applyBorder="1" applyAlignment="1">
      <alignment horizontal="center"/>
    </xf>
    <xf numFmtId="0" fontId="6" fillId="6" borderId="99" xfId="11" applyFont="1" applyFill="1" applyBorder="1" applyAlignment="1">
      <alignment horizontal="center"/>
    </xf>
    <xf numFmtId="0" fontId="37" fillId="66" borderId="141" xfId="17" applyFont="1" applyFill="1" applyBorder="1" applyAlignment="1">
      <alignment horizontal="center"/>
    </xf>
    <xf numFmtId="0" fontId="37" fillId="66" borderId="153" xfId="17" applyFont="1" applyFill="1" applyBorder="1" applyAlignment="1">
      <alignment horizontal="center"/>
    </xf>
    <xf numFmtId="0" fontId="37" fillId="66" borderId="154" xfId="17" applyFont="1" applyFill="1" applyBorder="1" applyAlignment="1">
      <alignment horizontal="center"/>
    </xf>
    <xf numFmtId="0" fontId="25" fillId="69" borderId="151" xfId="0" applyFont="1" applyFill="1" applyBorder="1" applyAlignment="1">
      <alignment horizontal="center"/>
    </xf>
    <xf numFmtId="0" fontId="25" fillId="69" borderId="155" xfId="0" applyFont="1" applyFill="1" applyBorder="1" applyAlignment="1">
      <alignment horizontal="center"/>
    </xf>
    <xf numFmtId="0" fontId="25" fillId="69" borderId="156" xfId="0" applyFont="1" applyFill="1" applyBorder="1" applyAlignment="1">
      <alignment horizontal="center"/>
    </xf>
    <xf numFmtId="0" fontId="25" fillId="69" borderId="157" xfId="0" applyFont="1" applyFill="1" applyBorder="1" applyAlignment="1">
      <alignment horizontal="center"/>
    </xf>
    <xf numFmtId="0" fontId="97" fillId="68" borderId="158" xfId="0" applyFont="1" applyFill="1" applyBorder="1" applyAlignment="1">
      <alignment horizontal="center"/>
    </xf>
    <xf numFmtId="0" fontId="97" fillId="68" borderId="159" xfId="0" applyFont="1" applyFill="1" applyBorder="1" applyAlignment="1">
      <alignment horizontal="center"/>
    </xf>
    <xf numFmtId="0" fontId="97" fillId="68" borderId="160" xfId="0" applyFont="1" applyFill="1" applyBorder="1" applyAlignment="1">
      <alignment horizontal="center"/>
    </xf>
    <xf numFmtId="0" fontId="97" fillId="68" borderId="161" xfId="0" applyFont="1" applyFill="1" applyBorder="1" applyAlignment="1">
      <alignment horizontal="center"/>
    </xf>
    <xf numFmtId="0" fontId="97" fillId="68" borderId="162" xfId="0" applyFont="1" applyFill="1" applyBorder="1" applyAlignment="1">
      <alignment horizontal="center"/>
    </xf>
    <xf numFmtId="0" fontId="33" fillId="0" borderId="0" xfId="0" applyFont="1" applyAlignment="1">
      <alignment horizontal="center" wrapText="1"/>
    </xf>
    <xf numFmtId="0" fontId="17" fillId="0" borderId="163" xfId="0" applyFont="1" applyBorder="1" applyAlignment="1">
      <alignment horizontal="left" vertical="center"/>
    </xf>
    <xf numFmtId="17" fontId="91" fillId="0" borderId="164" xfId="0" applyNumberFormat="1" applyFont="1" applyBorder="1" applyAlignment="1">
      <alignment horizontal="center" vertical="center" wrapText="1"/>
    </xf>
    <xf numFmtId="168" fontId="91" fillId="7" borderId="165" xfId="0" applyNumberFormat="1" applyFont="1" applyFill="1" applyBorder="1" applyAlignment="1">
      <alignment horizontal="center" vertical="center" wrapText="1"/>
    </xf>
    <xf numFmtId="0" fontId="13" fillId="0" borderId="166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92" fillId="7" borderId="167" xfId="0" applyNumberFormat="1" applyFont="1" applyFill="1" applyBorder="1" applyAlignment="1" applyProtection="1">
      <alignment horizontal="center" vertical="center"/>
      <protection hidden="1"/>
    </xf>
    <xf numFmtId="0" fontId="0" fillId="0" borderId="168" xfId="0" applyBorder="1" applyAlignment="1">
      <alignment horizontal="left" indent="1"/>
    </xf>
    <xf numFmtId="165" fontId="92" fillId="7" borderId="55" xfId="0" applyNumberFormat="1" applyFont="1" applyFill="1" applyBorder="1" applyAlignment="1" applyProtection="1">
      <alignment horizontal="center" vertical="center"/>
      <protection hidden="1"/>
    </xf>
    <xf numFmtId="0" fontId="13" fillId="0" borderId="168" xfId="0" applyFont="1" applyBorder="1"/>
    <xf numFmtId="0" fontId="17" fillId="7" borderId="169" xfId="0" applyFont="1" applyFill="1" applyBorder="1" applyAlignment="1">
      <alignment vertical="center"/>
    </xf>
    <xf numFmtId="165" fontId="92" fillId="7" borderId="170" xfId="0" applyNumberFormat="1" applyFont="1" applyFill="1" applyBorder="1" applyAlignment="1" applyProtection="1">
      <alignment horizontal="center" vertical="center"/>
      <protection hidden="1"/>
    </xf>
    <xf numFmtId="165" fontId="92" fillId="7" borderId="171" xfId="0" applyNumberFormat="1" applyFont="1" applyFill="1" applyBorder="1" applyAlignment="1" applyProtection="1">
      <alignment horizontal="center" vertical="center"/>
      <protection hidden="1"/>
    </xf>
    <xf numFmtId="0" fontId="17" fillId="7" borderId="163" xfId="0" applyFont="1" applyFill="1" applyBorder="1" applyAlignment="1">
      <alignment vertical="center"/>
    </xf>
    <xf numFmtId="165" fontId="92" fillId="7" borderId="165" xfId="0" applyNumberFormat="1" applyFont="1" applyFill="1" applyBorder="1" applyAlignment="1" applyProtection="1">
      <alignment horizontal="center" vertical="center"/>
      <protection hidden="1"/>
    </xf>
    <xf numFmtId="165" fontId="92" fillId="0" borderId="1" xfId="0" applyNumberFormat="1" applyFont="1" applyBorder="1" applyAlignment="1" applyProtection="1">
      <alignment horizontal="center" vertical="center"/>
      <protection hidden="1"/>
    </xf>
    <xf numFmtId="165" fontId="2" fillId="7" borderId="167" xfId="0" applyNumberFormat="1" applyFont="1" applyFill="1" applyBorder="1" applyAlignment="1" applyProtection="1">
      <alignment horizontal="center" vertical="center"/>
      <protection hidden="1"/>
    </xf>
    <xf numFmtId="165" fontId="2" fillId="7" borderId="55" xfId="0" applyNumberFormat="1" applyFont="1" applyFill="1" applyBorder="1" applyAlignment="1" applyProtection="1">
      <alignment horizontal="center" vertical="center"/>
      <protection hidden="1"/>
    </xf>
    <xf numFmtId="165" fontId="92" fillId="0" borderId="0" xfId="0" applyNumberFormat="1" applyFont="1" applyAlignment="1" applyProtection="1">
      <alignment horizontal="center" vertical="center"/>
      <protection hidden="1"/>
    </xf>
    <xf numFmtId="165" fontId="87" fillId="0" borderId="0" xfId="0" applyNumberFormat="1" applyFont="1" applyAlignment="1" applyProtection="1">
      <alignment horizontal="center"/>
      <protection locked="0"/>
    </xf>
    <xf numFmtId="165" fontId="94" fillId="0" borderId="0" xfId="0" applyNumberFormat="1" applyFont="1" applyAlignment="1" applyProtection="1">
      <alignment horizontal="center"/>
      <protection locked="0"/>
    </xf>
    <xf numFmtId="165" fontId="95" fillId="0" borderId="0" xfId="0" applyNumberFormat="1" applyFont="1" applyAlignment="1" applyProtection="1">
      <alignment horizontal="center"/>
      <protection locked="0"/>
    </xf>
    <xf numFmtId="165" fontId="87" fillId="7" borderId="170" xfId="0" applyNumberFormat="1" applyFont="1" applyFill="1" applyBorder="1" applyAlignment="1" applyProtection="1">
      <alignment horizontal="center"/>
      <protection locked="0"/>
    </xf>
    <xf numFmtId="165" fontId="87" fillId="7" borderId="171" xfId="0" applyNumberFormat="1" applyFont="1" applyFill="1" applyBorder="1" applyAlignment="1" applyProtection="1">
      <alignment horizontal="center"/>
      <protection locked="0"/>
    </xf>
    <xf numFmtId="165" fontId="87" fillId="7" borderId="165" xfId="0" applyNumberFormat="1" applyFont="1" applyFill="1" applyBorder="1" applyAlignment="1" applyProtection="1">
      <alignment horizontal="center"/>
      <protection locked="0"/>
    </xf>
    <xf numFmtId="165" fontId="96" fillId="0" borderId="0" xfId="0" applyNumberFormat="1" applyFont="1" applyAlignment="1" applyProtection="1">
      <alignment horizontal="center"/>
      <protection locked="0"/>
    </xf>
    <xf numFmtId="0" fontId="34" fillId="0" borderId="163" xfId="0" applyFont="1" applyBorder="1" applyAlignment="1">
      <alignment horizontal="center" vertical="center"/>
    </xf>
    <xf numFmtId="170" fontId="88" fillId="0" borderId="164" xfId="0" applyNumberFormat="1" applyFont="1" applyBorder="1" applyAlignment="1">
      <alignment horizontal="center" vertical="center"/>
    </xf>
    <xf numFmtId="170" fontId="88" fillId="4" borderId="165" xfId="0" applyNumberFormat="1" applyFont="1" applyFill="1" applyBorder="1" applyAlignment="1">
      <alignment horizontal="center" vertical="center"/>
    </xf>
    <xf numFmtId="0" fontId="34" fillId="0" borderId="172" xfId="0" applyFont="1" applyBorder="1" applyAlignment="1">
      <alignment horizontal="left"/>
    </xf>
    <xf numFmtId="165" fontId="88" fillId="3" borderId="173" xfId="0" applyNumberFormat="1" applyFont="1" applyFill="1" applyBorder="1" applyAlignment="1">
      <alignment horizontal="center"/>
    </xf>
    <xf numFmtId="165" fontId="88" fillId="4" borderId="174" xfId="0" applyNumberFormat="1" applyFont="1" applyFill="1" applyBorder="1" applyAlignment="1">
      <alignment horizontal="center"/>
    </xf>
    <xf numFmtId="0" fontId="33" fillId="0" borderId="168" xfId="0" applyFont="1" applyBorder="1" applyAlignment="1">
      <alignment horizontal="left" indent="1"/>
    </xf>
    <xf numFmtId="165" fontId="89" fillId="0" borderId="0" xfId="0" applyNumberFormat="1" applyFont="1" applyAlignment="1">
      <alignment horizontal="center"/>
    </xf>
    <xf numFmtId="165" fontId="89" fillId="4" borderId="55" xfId="0" applyNumberFormat="1" applyFont="1" applyFill="1" applyBorder="1" applyAlignment="1">
      <alignment horizontal="center"/>
    </xf>
    <xf numFmtId="0" fontId="34" fillId="0" borderId="175" xfId="0" applyFont="1" applyBorder="1" applyAlignment="1">
      <alignment horizontal="left"/>
    </xf>
    <xf numFmtId="165" fontId="88" fillId="4" borderId="56" xfId="0" applyNumberFormat="1" applyFont="1" applyFill="1" applyBorder="1" applyAlignment="1">
      <alignment horizontal="center"/>
    </xf>
    <xf numFmtId="0" fontId="34" fillId="5" borderId="176" xfId="0" applyFont="1" applyFill="1" applyBorder="1" applyAlignment="1">
      <alignment horizontal="left"/>
    </xf>
    <xf numFmtId="165" fontId="88" fillId="5" borderId="170" xfId="0" applyNumberFormat="1" applyFont="1" applyFill="1" applyBorder="1" applyAlignment="1">
      <alignment horizontal="center"/>
    </xf>
    <xf numFmtId="165" fontId="88" fillId="4" borderId="177" xfId="0" applyNumberFormat="1" applyFont="1" applyFill="1" applyBorder="1" applyAlignment="1">
      <alignment horizontal="center"/>
    </xf>
    <xf numFmtId="194" fontId="87" fillId="0" borderId="0" xfId="0" applyNumberFormat="1" applyFont="1" applyAlignment="1" applyProtection="1">
      <alignment horizontal="center"/>
      <protection hidden="1"/>
    </xf>
    <xf numFmtId="194" fontId="95" fillId="0" borderId="0" xfId="0" applyNumberFormat="1" applyFont="1" applyAlignment="1" applyProtection="1">
      <alignment horizontal="center"/>
      <protection hidden="1"/>
    </xf>
    <xf numFmtId="0" fontId="37" fillId="66" borderId="180" xfId="17" applyFont="1" applyFill="1" applyBorder="1" applyAlignment="1">
      <alignment horizontal="center"/>
    </xf>
    <xf numFmtId="0" fontId="37" fillId="66" borderId="31" xfId="17" applyFont="1" applyFill="1" applyBorder="1" applyAlignment="1">
      <alignment horizontal="center"/>
    </xf>
    <xf numFmtId="0" fontId="37" fillId="66" borderId="181" xfId="17" applyFont="1" applyFill="1" applyBorder="1" applyAlignment="1">
      <alignment horizontal="center"/>
    </xf>
    <xf numFmtId="0" fontId="6" fillId="6" borderId="58" xfId="11" applyFont="1" applyFill="1" applyBorder="1" applyAlignment="1">
      <alignment horizontal="center"/>
    </xf>
    <xf numFmtId="0" fontId="6" fillId="6" borderId="59" xfId="11" applyFont="1" applyFill="1" applyBorder="1" applyAlignment="1">
      <alignment horizontal="center"/>
    </xf>
    <xf numFmtId="0" fontId="43" fillId="0" borderId="0" xfId="0" applyFont="1" applyProtection="1">
      <protection hidden="1"/>
    </xf>
    <xf numFmtId="165" fontId="17" fillId="0" borderId="0" xfId="0" applyNumberFormat="1" applyFont="1" applyProtection="1">
      <protection hidden="1"/>
    </xf>
    <xf numFmtId="195" fontId="23" fillId="3" borderId="0" xfId="0" applyNumberFormat="1" applyFont="1" applyFill="1" applyAlignment="1" applyProtection="1">
      <alignment horizontal="center" vertical="center"/>
      <protection hidden="1"/>
    </xf>
    <xf numFmtId="0" fontId="21" fillId="66" borderId="0" xfId="0" applyFont="1" applyFill="1" applyProtection="1">
      <protection hidden="1"/>
    </xf>
    <xf numFmtId="0" fontId="21" fillId="66" borderId="0" xfId="0" applyFont="1" applyFill="1" applyAlignment="1" applyProtection="1">
      <alignment horizontal="center" vertical="center"/>
      <protection hidden="1"/>
    </xf>
    <xf numFmtId="49" fontId="36" fillId="66" borderId="0" xfId="0" applyNumberFormat="1" applyFont="1" applyFill="1" applyAlignment="1" applyProtection="1">
      <alignment horizontal="center" vertical="center"/>
      <protection hidden="1"/>
    </xf>
    <xf numFmtId="164" fontId="22" fillId="66" borderId="0" xfId="0" applyNumberFormat="1" applyFont="1" applyFill="1" applyAlignment="1" applyProtection="1">
      <alignment horizontal="center" vertical="center"/>
      <protection hidden="1"/>
    </xf>
    <xf numFmtId="49" fontId="22" fillId="66" borderId="0" xfId="0" applyNumberFormat="1" applyFont="1" applyFill="1" applyAlignment="1" applyProtection="1">
      <alignment horizontal="center" vertical="center"/>
      <protection hidden="1"/>
    </xf>
    <xf numFmtId="0" fontId="18" fillId="66" borderId="0" xfId="0" applyFont="1" applyFill="1" applyProtection="1">
      <protection hidden="1"/>
    </xf>
    <xf numFmtId="0" fontId="22" fillId="66" borderId="0" xfId="0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2" fillId="66" borderId="0" xfId="0" applyFont="1" applyFill="1" applyAlignment="1" applyProtection="1">
      <alignment horizontal="center" vertical="center" wrapText="1"/>
      <protection hidden="1"/>
    </xf>
    <xf numFmtId="0" fontId="22" fillId="66" borderId="0" xfId="0" applyFont="1" applyFill="1" applyAlignment="1" applyProtection="1">
      <alignment horizontal="center"/>
      <protection hidden="1"/>
    </xf>
    <xf numFmtId="17" fontId="22" fillId="66" borderId="0" xfId="0" applyNumberFormat="1" applyFont="1" applyFill="1" applyAlignment="1" applyProtection="1">
      <alignment horizontal="center" vertical="center" wrapText="1"/>
      <protection hidden="1"/>
    </xf>
    <xf numFmtId="17" fontId="22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0" fontId="21" fillId="66" borderId="0" xfId="0" applyFont="1" applyFill="1" applyAlignment="1" applyProtection="1">
      <alignment horizontal="center"/>
      <protection hidden="1"/>
    </xf>
    <xf numFmtId="0" fontId="34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4" fillId="0" borderId="0" xfId="14" applyFont="1" applyAlignment="1">
      <alignment horizontal="left" vertical="center" wrapText="1"/>
    </xf>
    <xf numFmtId="0" fontId="33" fillId="0" borderId="0" xfId="0" applyFont="1" applyAlignment="1">
      <alignment horizontal="center" wrapText="1"/>
    </xf>
    <xf numFmtId="17" fontId="37" fillId="66" borderId="47" xfId="17" applyNumberFormat="1" applyFont="1" applyFill="1" applyBorder="1" applyAlignment="1">
      <alignment horizontal="center"/>
    </xf>
    <xf numFmtId="17" fontId="37" fillId="66" borderId="0" xfId="17" applyNumberFormat="1" applyFont="1" applyFill="1" applyAlignment="1">
      <alignment horizontal="center"/>
    </xf>
    <xf numFmtId="17" fontId="37" fillId="66" borderId="55" xfId="17" applyNumberFormat="1" applyFont="1" applyFill="1" applyBorder="1" applyAlignment="1">
      <alignment horizontal="center"/>
    </xf>
    <xf numFmtId="0" fontId="37" fillId="66" borderId="17" xfId="17" applyFont="1" applyFill="1" applyBorder="1" applyAlignment="1">
      <alignment horizontal="center" wrapText="1"/>
    </xf>
    <xf numFmtId="0" fontId="37" fillId="66" borderId="56" xfId="17" applyFont="1" applyFill="1" applyBorder="1" applyAlignment="1">
      <alignment horizontal="center" wrapText="1"/>
    </xf>
    <xf numFmtId="0" fontId="37" fillId="66" borderId="178" xfId="17" applyFont="1" applyFill="1" applyBorder="1" applyAlignment="1">
      <alignment horizontal="center"/>
    </xf>
    <xf numFmtId="0" fontId="37" fillId="66" borderId="179" xfId="17" applyFont="1" applyFill="1" applyBorder="1" applyAlignment="1">
      <alignment horizontal="center"/>
    </xf>
    <xf numFmtId="17" fontId="37" fillId="66" borderId="136" xfId="17" applyNumberFormat="1" applyFont="1" applyFill="1" applyBorder="1" applyAlignment="1">
      <alignment horizontal="center"/>
    </xf>
    <xf numFmtId="17" fontId="37" fillId="66" borderId="137" xfId="17" applyNumberFormat="1" applyFont="1" applyFill="1" applyBorder="1" applyAlignment="1">
      <alignment horizontal="center"/>
    </xf>
    <xf numFmtId="17" fontId="37" fillId="66" borderId="138" xfId="17" applyNumberFormat="1" applyFont="1" applyFill="1" applyBorder="1" applyAlignment="1">
      <alignment horizontal="center"/>
    </xf>
    <xf numFmtId="0" fontId="37" fillId="66" borderId="140" xfId="17" applyFont="1" applyFill="1" applyBorder="1" applyAlignment="1">
      <alignment horizontal="center" wrapText="1"/>
    </xf>
    <xf numFmtId="0" fontId="37" fillId="66" borderId="143" xfId="17" applyFont="1" applyFill="1" applyBorder="1" applyAlignment="1">
      <alignment horizontal="center" wrapText="1"/>
    </xf>
    <xf numFmtId="0" fontId="37" fillId="66" borderId="139" xfId="17" applyFont="1" applyFill="1" applyBorder="1" applyAlignment="1">
      <alignment horizontal="center" wrapText="1"/>
    </xf>
    <xf numFmtId="0" fontId="37" fillId="66" borderId="27" xfId="17" applyFont="1" applyFill="1" applyBorder="1" applyAlignment="1">
      <alignment horizontal="center" wrapText="1"/>
    </xf>
    <xf numFmtId="17" fontId="37" fillId="66" borderId="144" xfId="17" applyNumberFormat="1" applyFont="1" applyFill="1" applyBorder="1" applyAlignment="1">
      <alignment horizontal="center"/>
    </xf>
    <xf numFmtId="17" fontId="37" fillId="66" borderId="145" xfId="17" applyNumberFormat="1" applyFont="1" applyFill="1" applyBorder="1" applyAlignment="1">
      <alignment horizontal="center"/>
    </xf>
    <xf numFmtId="17" fontId="37" fillId="66" borderId="146" xfId="17" applyNumberFormat="1" applyFont="1" applyFill="1" applyBorder="1" applyAlignment="1">
      <alignment horizontal="center"/>
    </xf>
    <xf numFmtId="0" fontId="37" fillId="66" borderId="147" xfId="17" applyFont="1" applyFill="1" applyBorder="1" applyAlignment="1">
      <alignment horizontal="center" wrapText="1"/>
    </xf>
    <xf numFmtId="0" fontId="37" fillId="66" borderId="150" xfId="17" applyFont="1" applyFill="1" applyBorder="1" applyAlignment="1">
      <alignment horizontal="center" wrapText="1"/>
    </xf>
    <xf numFmtId="0" fontId="7" fillId="67" borderId="42" xfId="11" applyFont="1" applyFill="1" applyBorder="1" applyAlignment="1">
      <alignment horizontal="center" vertical="center" wrapText="1"/>
    </xf>
    <xf numFmtId="0" fontId="7" fillId="67" borderId="43" xfId="11" applyFont="1" applyFill="1" applyBorder="1" applyAlignment="1">
      <alignment horizontal="center" vertical="center" wrapText="1"/>
    </xf>
    <xf numFmtId="0" fontId="7" fillId="67" borderId="44" xfId="11" applyFont="1" applyFill="1" applyBorder="1" applyAlignment="1">
      <alignment horizontal="center" vertical="center" wrapText="1"/>
    </xf>
    <xf numFmtId="0" fontId="7" fillId="67" borderId="36" xfId="11" applyFont="1" applyFill="1" applyBorder="1" applyAlignment="1">
      <alignment horizontal="center" vertical="center" wrapText="1"/>
    </xf>
    <xf numFmtId="0" fontId="7" fillId="67" borderId="38" xfId="11" applyFont="1" applyFill="1" applyBorder="1" applyAlignment="1">
      <alignment horizontal="center" vertical="center" wrapText="1"/>
    </xf>
    <xf numFmtId="0" fontId="37" fillId="66" borderId="22" xfId="11" applyFont="1" applyFill="1" applyBorder="1" applyAlignment="1">
      <alignment horizontal="center" vertical="center"/>
    </xf>
    <xf numFmtId="0" fontId="37" fillId="66" borderId="25" xfId="11" applyFont="1" applyFill="1" applyBorder="1" applyAlignment="1">
      <alignment horizontal="center" vertical="center"/>
    </xf>
    <xf numFmtId="0" fontId="37" fillId="66" borderId="29" xfId="11" applyFont="1" applyFill="1" applyBorder="1" applyAlignment="1">
      <alignment horizontal="center" vertical="center"/>
    </xf>
    <xf numFmtId="0" fontId="37" fillId="66" borderId="133" xfId="11" applyFont="1" applyFill="1" applyBorder="1" applyAlignment="1">
      <alignment horizontal="center" vertical="center"/>
    </xf>
    <xf numFmtId="0" fontId="37" fillId="66" borderId="134" xfId="11" applyFont="1" applyFill="1" applyBorder="1" applyAlignment="1">
      <alignment horizontal="center" vertical="center"/>
    </xf>
    <xf numFmtId="0" fontId="37" fillId="66" borderId="135" xfId="11" applyFont="1" applyFill="1" applyBorder="1" applyAlignment="1">
      <alignment horizontal="center" vertical="center"/>
    </xf>
    <xf numFmtId="0" fontId="37" fillId="66" borderId="17" xfId="17" applyFont="1" applyFill="1" applyBorder="1" applyAlignment="1">
      <alignment horizontal="center"/>
    </xf>
    <xf numFmtId="0" fontId="37" fillId="66" borderId="147" xfId="17" applyFont="1" applyFill="1" applyBorder="1" applyAlignment="1">
      <alignment horizontal="center"/>
    </xf>
    <xf numFmtId="0" fontId="7" fillId="67" borderId="32" xfId="11" applyFont="1" applyFill="1" applyBorder="1" applyAlignment="1">
      <alignment horizontal="center" vertical="center" wrapText="1"/>
    </xf>
    <xf numFmtId="0" fontId="37" fillId="66" borderId="134" xfId="17" applyFont="1" applyFill="1" applyBorder="1" applyAlignment="1">
      <alignment horizontal="center"/>
    </xf>
    <xf numFmtId="0" fontId="97" fillId="68" borderId="144" xfId="0" applyFont="1" applyFill="1" applyBorder="1" applyAlignment="1">
      <alignment horizontal="center"/>
    </xf>
    <xf numFmtId="0" fontId="97" fillId="68" borderId="145" xfId="0" applyFont="1" applyFill="1" applyBorder="1" applyAlignment="1">
      <alignment horizontal="center"/>
    </xf>
    <xf numFmtId="0" fontId="97" fillId="68" borderId="146" xfId="0" applyFont="1" applyFill="1" applyBorder="1" applyAlignment="1">
      <alignment horizontal="center"/>
    </xf>
    <xf numFmtId="0" fontId="97" fillId="68" borderId="139" xfId="0" applyFont="1" applyFill="1" applyBorder="1" applyAlignment="1">
      <alignment horizontal="center" wrapText="1"/>
    </xf>
    <xf numFmtId="0" fontId="97" fillId="68" borderId="17" xfId="0" applyFont="1" applyFill="1" applyBorder="1" applyAlignment="1">
      <alignment horizontal="center" wrapText="1"/>
    </xf>
    <xf numFmtId="0" fontId="97" fillId="68" borderId="17" xfId="0" applyFont="1" applyFill="1" applyBorder="1" applyAlignment="1">
      <alignment horizontal="center"/>
    </xf>
    <xf numFmtId="0" fontId="97" fillId="68" borderId="147" xfId="0" applyFont="1" applyFill="1" applyBorder="1" applyAlignment="1">
      <alignment horizontal="center"/>
    </xf>
    <xf numFmtId="0" fontId="37" fillId="66" borderId="23" xfId="11" applyFont="1" applyFill="1" applyBorder="1" applyAlignment="1">
      <alignment horizontal="center" vertical="center"/>
    </xf>
    <xf numFmtId="0" fontId="37" fillId="66" borderId="26" xfId="11" applyFont="1" applyFill="1" applyBorder="1" applyAlignment="1">
      <alignment horizontal="center" vertical="center"/>
    </xf>
    <xf numFmtId="0" fontId="37" fillId="66" borderId="30" xfId="11" applyFont="1" applyFill="1" applyBorder="1" applyAlignment="1">
      <alignment horizontal="center" vertical="center"/>
    </xf>
    <xf numFmtId="17" fontId="37" fillId="66" borderId="22" xfId="17" applyNumberFormat="1" applyFont="1" applyFill="1" applyBorder="1" applyAlignment="1">
      <alignment horizontal="center"/>
    </xf>
    <xf numFmtId="17" fontId="37" fillId="66" borderId="24" xfId="17" applyNumberFormat="1" applyFont="1" applyFill="1" applyBorder="1" applyAlignment="1">
      <alignment horizontal="center"/>
    </xf>
    <xf numFmtId="0" fontId="37" fillId="66" borderId="28" xfId="17" applyFont="1" applyFill="1" applyBorder="1" applyAlignment="1">
      <alignment horizontal="center" wrapText="1"/>
    </xf>
    <xf numFmtId="0" fontId="37" fillId="66" borderId="31" xfId="17" applyFont="1" applyFill="1" applyBorder="1" applyAlignment="1">
      <alignment horizontal="center" wrapText="1"/>
    </xf>
    <xf numFmtId="0" fontId="37" fillId="66" borderId="25" xfId="17" applyFont="1" applyFill="1" applyBorder="1" applyAlignment="1">
      <alignment horizontal="center" wrapText="1"/>
    </xf>
    <xf numFmtId="0" fontId="37" fillId="66" borderId="29" xfId="17" applyFont="1" applyFill="1" applyBorder="1" applyAlignment="1">
      <alignment horizontal="center" wrapText="1"/>
    </xf>
    <xf numFmtId="0" fontId="7" fillId="7" borderId="42" xfId="11" applyFont="1" applyFill="1" applyBorder="1" applyAlignment="1">
      <alignment horizontal="center" vertical="center" wrapText="1"/>
    </xf>
    <xf numFmtId="194" fontId="25" fillId="0" borderId="0" xfId="0" applyNumberFormat="1" applyFont="1" applyAlignment="1" applyProtection="1">
      <alignment horizontal="center"/>
      <protection hidden="1"/>
    </xf>
    <xf numFmtId="194" fontId="25" fillId="0" borderId="0" xfId="3" applyNumberFormat="1" applyFont="1" applyFill="1" applyBorder="1" applyAlignment="1" applyProtection="1">
      <alignment horizontal="center" vertical="center"/>
      <protection hidden="1"/>
    </xf>
    <xf numFmtId="194" fontId="23" fillId="0" borderId="0" xfId="0" applyNumberFormat="1" applyFont="1" applyAlignment="1" applyProtection="1">
      <alignment horizontal="center"/>
      <protection hidden="1"/>
    </xf>
    <xf numFmtId="194" fontId="20" fillId="0" borderId="0" xfId="0" applyNumberFormat="1" applyFont="1" applyAlignment="1" applyProtection="1">
      <alignment horizontal="center"/>
      <protection hidden="1"/>
    </xf>
    <xf numFmtId="0" fontId="99" fillId="0" borderId="0" xfId="0" applyFont="1" applyProtection="1">
      <protection hidden="1"/>
    </xf>
    <xf numFmtId="0" fontId="100" fillId="0" borderId="0" xfId="0" applyFont="1" applyProtection="1">
      <protection hidden="1"/>
    </xf>
    <xf numFmtId="43" fontId="101" fillId="0" borderId="166" xfId="3" applyFont="1" applyBorder="1" applyAlignment="1" applyProtection="1">
      <alignment horizontal="center" vertical="center"/>
      <protection hidden="1"/>
    </xf>
    <xf numFmtId="43" fontId="101" fillId="0" borderId="1" xfId="3" applyFont="1" applyBorder="1" applyAlignment="1" applyProtection="1">
      <alignment horizontal="center" vertical="center"/>
      <protection hidden="1"/>
    </xf>
    <xf numFmtId="43" fontId="101" fillId="0" borderId="167" xfId="3" applyFont="1" applyBorder="1" applyAlignment="1" applyProtection="1">
      <alignment horizontal="center" vertical="center"/>
      <protection hidden="1"/>
    </xf>
    <xf numFmtId="43" fontId="102" fillId="0" borderId="168" xfId="3" applyFont="1" applyBorder="1" applyAlignment="1" applyProtection="1">
      <alignment horizontal="center" vertical="center"/>
      <protection hidden="1"/>
    </xf>
    <xf numFmtId="43" fontId="102" fillId="0" borderId="0" xfId="3" applyFont="1" applyBorder="1" applyAlignment="1" applyProtection="1">
      <alignment horizontal="center" vertical="center"/>
      <protection hidden="1"/>
    </xf>
    <xf numFmtId="43" fontId="102" fillId="0" borderId="55" xfId="3" applyFont="1" applyBorder="1" applyAlignment="1" applyProtection="1">
      <alignment horizontal="center" vertical="center"/>
      <protection hidden="1"/>
    </xf>
    <xf numFmtId="43" fontId="103" fillId="0" borderId="168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43" fontId="103" fillId="0" borderId="55" xfId="3" applyFont="1" applyBorder="1" applyAlignment="1" applyProtection="1">
      <alignment horizontal="center" vertical="center"/>
      <protection hidden="1"/>
    </xf>
    <xf numFmtId="43" fontId="31" fillId="0" borderId="168" xfId="3" applyFont="1" applyBorder="1" applyAlignment="1" applyProtection="1">
      <alignment vertical="center"/>
      <protection hidden="1"/>
    </xf>
    <xf numFmtId="194" fontId="25" fillId="0" borderId="0" xfId="3" applyNumberFormat="1" applyFont="1" applyBorder="1" applyAlignment="1" applyProtection="1">
      <alignment horizontal="center" vertical="center"/>
      <protection hidden="1"/>
    </xf>
    <xf numFmtId="194" fontId="23" fillId="0" borderId="55" xfId="3" applyNumberFormat="1" applyFont="1" applyBorder="1" applyAlignment="1" applyProtection="1">
      <alignment horizontal="center" vertical="center"/>
      <protection hidden="1"/>
    </xf>
    <xf numFmtId="43" fontId="104" fillId="71" borderId="182" xfId="3" applyFont="1" applyFill="1" applyBorder="1" applyAlignment="1" applyProtection="1">
      <alignment horizontal="center" vertical="center"/>
      <protection hidden="1"/>
    </xf>
    <xf numFmtId="194" fontId="105" fillId="71" borderId="183" xfId="3" applyNumberFormat="1" applyFont="1" applyFill="1" applyBorder="1" applyAlignment="1" applyProtection="1">
      <alignment horizontal="center" vertical="center" wrapText="1"/>
      <protection hidden="1"/>
    </xf>
    <xf numFmtId="194" fontId="105" fillId="71" borderId="1" xfId="3" applyNumberFormat="1" applyFont="1" applyFill="1" applyBorder="1" applyAlignment="1" applyProtection="1">
      <alignment horizontal="center" vertical="center" wrapText="1"/>
      <protection hidden="1"/>
    </xf>
    <xf numFmtId="194" fontId="105" fillId="71" borderId="184" xfId="3" applyNumberFormat="1" applyFont="1" applyFill="1" applyBorder="1" applyAlignment="1" applyProtection="1">
      <alignment horizontal="center" vertical="center" wrapText="1"/>
      <protection hidden="1"/>
    </xf>
    <xf numFmtId="194" fontId="43" fillId="71" borderId="185" xfId="3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>
      <protection hidden="1"/>
    </xf>
    <xf numFmtId="43" fontId="104" fillId="71" borderId="186" xfId="3" applyFont="1" applyFill="1" applyBorder="1" applyAlignment="1" applyProtection="1">
      <alignment horizontal="center" vertical="center"/>
      <protection hidden="1"/>
    </xf>
    <xf numFmtId="194" fontId="43" fillId="71" borderId="2" xfId="3" applyNumberFormat="1" applyFont="1" applyFill="1" applyBorder="1" applyAlignment="1" applyProtection="1">
      <alignment horizontal="center" vertical="center" wrapText="1"/>
      <protection hidden="1"/>
    </xf>
    <xf numFmtId="194" fontId="43" fillId="71" borderId="187" xfId="3" applyNumberFormat="1" applyFont="1" applyFill="1" applyBorder="1" applyAlignment="1" applyProtection="1">
      <alignment horizontal="center" vertical="center" wrapText="1"/>
      <protection hidden="1"/>
    </xf>
    <xf numFmtId="43" fontId="104" fillId="71" borderId="188" xfId="3" applyFont="1" applyFill="1" applyBorder="1" applyAlignment="1" applyProtection="1">
      <alignment horizontal="center" vertical="center"/>
      <protection hidden="1"/>
    </xf>
    <xf numFmtId="194" fontId="22" fillId="71" borderId="13" xfId="3" applyNumberFormat="1" applyFont="1" applyFill="1" applyBorder="1" applyAlignment="1" applyProtection="1">
      <alignment horizontal="center" vertical="center" wrapText="1"/>
      <protection hidden="1"/>
    </xf>
    <xf numFmtId="194" fontId="22" fillId="71" borderId="189" xfId="3" applyNumberFormat="1" applyFont="1" applyFill="1" applyBorder="1" applyAlignment="1" applyProtection="1">
      <alignment horizontal="center" vertical="center" wrapText="1"/>
      <protection hidden="1"/>
    </xf>
    <xf numFmtId="0" fontId="102" fillId="72" borderId="190" xfId="4" applyNumberFormat="1" applyFont="1" applyFill="1" applyBorder="1" applyAlignment="1">
      <alignment vertical="center"/>
    </xf>
    <xf numFmtId="194" fontId="102" fillId="72" borderId="183" xfId="3" applyNumberFormat="1" applyFont="1" applyFill="1" applyBorder="1" applyAlignment="1">
      <alignment horizontal="center" vertical="center"/>
    </xf>
    <xf numFmtId="194" fontId="102" fillId="72" borderId="185" xfId="3" applyNumberFormat="1" applyFont="1" applyFill="1" applyBorder="1" applyAlignment="1">
      <alignment horizontal="center" vertical="center"/>
    </xf>
    <xf numFmtId="167" fontId="102" fillId="4" borderId="166" xfId="3" applyNumberFormat="1" applyFont="1" applyFill="1" applyBorder="1" applyAlignment="1">
      <alignment vertical="center"/>
    </xf>
    <xf numFmtId="194" fontId="102" fillId="4" borderId="183" xfId="3" applyNumberFormat="1" applyFont="1" applyFill="1" applyBorder="1" applyAlignment="1">
      <alignment horizontal="center" vertical="center"/>
    </xf>
    <xf numFmtId="194" fontId="102" fillId="4" borderId="185" xfId="3" applyNumberFormat="1" applyFont="1" applyFill="1" applyBorder="1" applyAlignment="1">
      <alignment horizontal="center" vertical="center"/>
    </xf>
    <xf numFmtId="0" fontId="103" fillId="0" borderId="166" xfId="4" applyNumberFormat="1" applyFont="1" applyFill="1" applyBorder="1" applyAlignment="1">
      <alignment horizontal="left" vertical="center" indent="1"/>
    </xf>
    <xf numFmtId="194" fontId="103" fillId="0" borderId="191" xfId="3" applyNumberFormat="1" applyFont="1" applyFill="1" applyBorder="1" applyAlignment="1">
      <alignment horizontal="center" vertical="center"/>
    </xf>
    <xf numFmtId="194" fontId="103" fillId="0" borderId="192" xfId="3" applyNumberFormat="1" applyFont="1" applyFill="1" applyBorder="1" applyAlignment="1">
      <alignment horizontal="center" vertical="center"/>
    </xf>
    <xf numFmtId="0" fontId="103" fillId="0" borderId="168" xfId="4" applyNumberFormat="1" applyFont="1" applyFill="1" applyBorder="1" applyAlignment="1">
      <alignment horizontal="left" vertical="center" indent="1"/>
    </xf>
    <xf numFmtId="194" fontId="103" fillId="0" borderId="7" xfId="3" applyNumberFormat="1" applyFont="1" applyFill="1" applyBorder="1" applyAlignment="1">
      <alignment horizontal="center" vertical="center"/>
    </xf>
    <xf numFmtId="194" fontId="103" fillId="0" borderId="193" xfId="3" applyNumberFormat="1" applyFont="1" applyFill="1" applyBorder="1" applyAlignment="1">
      <alignment horizontal="center" vertical="center"/>
    </xf>
    <xf numFmtId="0" fontId="106" fillId="0" borderId="168" xfId="4" applyNumberFormat="1" applyFont="1" applyBorder="1" applyAlignment="1">
      <alignment horizontal="left" vertical="center" indent="2"/>
    </xf>
    <xf numFmtId="194" fontId="106" fillId="0" borderId="13" xfId="3" applyNumberFormat="1" applyFont="1" applyBorder="1" applyAlignment="1">
      <alignment horizontal="center" vertical="center"/>
    </xf>
    <xf numFmtId="194" fontId="106" fillId="0" borderId="189" xfId="3" applyNumberFormat="1" applyFont="1" applyBorder="1" applyAlignment="1">
      <alignment horizontal="center" vertical="center"/>
    </xf>
    <xf numFmtId="167" fontId="102" fillId="4" borderId="168" xfId="3" applyNumberFormat="1" applyFont="1" applyFill="1" applyBorder="1" applyAlignment="1">
      <alignment vertical="center"/>
    </xf>
    <xf numFmtId="194" fontId="102" fillId="4" borderId="13" xfId="3" applyNumberFormat="1" applyFont="1" applyFill="1" applyBorder="1" applyAlignment="1">
      <alignment horizontal="center" vertical="center"/>
    </xf>
    <xf numFmtId="194" fontId="102" fillId="4" borderId="189" xfId="3" applyNumberFormat="1" applyFont="1" applyFill="1" applyBorder="1" applyAlignment="1">
      <alignment horizontal="center" vertical="center"/>
    </xf>
    <xf numFmtId="0" fontId="103" fillId="0" borderId="168" xfId="3" applyNumberFormat="1" applyFont="1" applyBorder="1" applyAlignment="1">
      <alignment vertical="center"/>
    </xf>
    <xf numFmtId="194" fontId="102" fillId="0" borderId="7" xfId="3" applyNumberFormat="1" applyFont="1" applyBorder="1" applyAlignment="1">
      <alignment horizontal="center" vertical="center"/>
    </xf>
    <xf numFmtId="194" fontId="102" fillId="0" borderId="193" xfId="3" applyNumberFormat="1" applyFont="1" applyBorder="1" applyAlignment="1">
      <alignment horizontal="center" vertical="center"/>
    </xf>
    <xf numFmtId="0" fontId="102" fillId="73" borderId="168" xfId="3" applyNumberFormat="1" applyFont="1" applyFill="1" applyBorder="1" applyAlignment="1">
      <alignment vertical="center"/>
    </xf>
    <xf numFmtId="194" fontId="102" fillId="73" borderId="194" xfId="3" applyNumberFormat="1" applyFont="1" applyFill="1" applyBorder="1" applyAlignment="1">
      <alignment horizontal="center" vertical="center"/>
    </xf>
    <xf numFmtId="194" fontId="102" fillId="73" borderId="195" xfId="3" applyNumberFormat="1" applyFont="1" applyFill="1" applyBorder="1" applyAlignment="1">
      <alignment horizontal="center" vertical="center"/>
    </xf>
    <xf numFmtId="0" fontId="102" fillId="4" borderId="166" xfId="3" applyNumberFormat="1" applyFont="1" applyFill="1" applyBorder="1" applyAlignment="1">
      <alignment vertical="center"/>
    </xf>
    <xf numFmtId="194" fontId="102" fillId="4" borderId="196" xfId="3" applyNumberFormat="1" applyFont="1" applyFill="1" applyBorder="1" applyAlignment="1">
      <alignment horizontal="center" vertical="center"/>
    </xf>
    <xf numFmtId="194" fontId="102" fillId="4" borderId="197" xfId="3" applyNumberFormat="1" applyFont="1" applyFill="1" applyBorder="1" applyAlignment="1">
      <alignment horizontal="center" vertical="center"/>
    </xf>
    <xf numFmtId="0" fontId="106" fillId="0" borderId="168" xfId="4" applyNumberFormat="1" applyFont="1" applyFill="1" applyBorder="1" applyAlignment="1">
      <alignment horizontal="left" vertical="center" indent="2"/>
    </xf>
    <xf numFmtId="194" fontId="106" fillId="0" borderId="7" xfId="3" applyNumberFormat="1" applyFont="1" applyFill="1" applyBorder="1" applyAlignment="1">
      <alignment horizontal="center" vertical="center"/>
    </xf>
    <xf numFmtId="194" fontId="106" fillId="0" borderId="193" xfId="3" applyNumberFormat="1" applyFont="1" applyFill="1" applyBorder="1" applyAlignment="1">
      <alignment horizontal="center" vertical="center"/>
    </xf>
    <xf numFmtId="0" fontId="102" fillId="4" borderId="168" xfId="3" applyNumberFormat="1" applyFont="1" applyFill="1" applyBorder="1" applyAlignment="1">
      <alignment vertical="center"/>
    </xf>
    <xf numFmtId="194" fontId="102" fillId="4" borderId="194" xfId="3" applyNumberFormat="1" applyFont="1" applyFill="1" applyBorder="1" applyAlignment="1">
      <alignment horizontal="center" vertical="center"/>
    </xf>
    <xf numFmtId="194" fontId="102" fillId="4" borderId="195" xfId="3" applyNumberFormat="1" applyFont="1" applyFill="1" applyBorder="1" applyAlignment="1">
      <alignment horizontal="center" vertical="center"/>
    </xf>
    <xf numFmtId="0" fontId="103" fillId="3" borderId="166" xfId="4" applyNumberFormat="1" applyFont="1" applyFill="1" applyBorder="1" applyAlignment="1">
      <alignment horizontal="left" vertical="center" indent="1"/>
    </xf>
    <xf numFmtId="194" fontId="103" fillId="3" borderId="183" xfId="3" applyNumberFormat="1" applyFont="1" applyFill="1" applyBorder="1" applyAlignment="1">
      <alignment horizontal="center" vertical="center"/>
    </xf>
    <xf numFmtId="194" fontId="103" fillId="3" borderId="185" xfId="3" applyNumberFormat="1" applyFont="1" applyFill="1" applyBorder="1" applyAlignment="1">
      <alignment horizontal="center" vertical="center"/>
    </xf>
    <xf numFmtId="194" fontId="103" fillId="0" borderId="13" xfId="3" applyNumberFormat="1" applyFont="1" applyFill="1" applyBorder="1" applyAlignment="1">
      <alignment horizontal="center" vertical="center"/>
    </xf>
    <xf numFmtId="194" fontId="103" fillId="0" borderId="189" xfId="3" applyNumberFormat="1" applyFont="1" applyFill="1" applyBorder="1" applyAlignment="1">
      <alignment horizontal="center" vertical="center"/>
    </xf>
    <xf numFmtId="0" fontId="103" fillId="3" borderId="168" xfId="4" applyNumberFormat="1" applyFont="1" applyFill="1" applyBorder="1" applyAlignment="1">
      <alignment horizontal="left" vertical="center" indent="1"/>
    </xf>
    <xf numFmtId="194" fontId="103" fillId="3" borderId="13" xfId="3" applyNumberFormat="1" applyFont="1" applyFill="1" applyBorder="1" applyAlignment="1">
      <alignment horizontal="center" vertical="center"/>
    </xf>
    <xf numFmtId="194" fontId="103" fillId="3" borderId="189" xfId="3" applyNumberFormat="1" applyFont="1" applyFill="1" applyBorder="1" applyAlignment="1">
      <alignment horizontal="center" vertical="center"/>
    </xf>
    <xf numFmtId="194" fontId="106" fillId="0" borderId="13" xfId="3" applyNumberFormat="1" applyFont="1" applyFill="1" applyBorder="1" applyAlignment="1">
      <alignment horizontal="center" vertical="center"/>
    </xf>
    <xf numFmtId="194" fontId="106" fillId="0" borderId="189" xfId="3" applyNumberFormat="1" applyFont="1" applyFill="1" applyBorder="1" applyAlignment="1">
      <alignment horizontal="center" vertical="center"/>
    </xf>
    <xf numFmtId="0" fontId="102" fillId="4" borderId="168" xfId="3" applyNumberFormat="1" applyFont="1" applyFill="1" applyBorder="1" applyAlignment="1">
      <alignment horizontal="left" vertical="center"/>
    </xf>
    <xf numFmtId="194" fontId="100" fillId="4" borderId="13" xfId="8" applyNumberFormat="1" applyFont="1" applyFill="1" applyBorder="1" applyAlignment="1">
      <alignment horizontal="center" vertical="center"/>
    </xf>
    <xf numFmtId="194" fontId="100" fillId="4" borderId="189" xfId="8" applyNumberFormat="1" applyFont="1" applyFill="1" applyBorder="1" applyAlignment="1">
      <alignment horizontal="center" vertical="center"/>
    </xf>
    <xf numFmtId="0" fontId="103" fillId="74" borderId="166" xfId="4" applyNumberFormat="1" applyFont="1" applyFill="1" applyBorder="1" applyAlignment="1">
      <alignment horizontal="left" vertical="center" indent="1"/>
    </xf>
    <xf numFmtId="194" fontId="103" fillId="74" borderId="183" xfId="3" applyNumberFormat="1" applyFont="1" applyFill="1" applyBorder="1" applyAlignment="1">
      <alignment horizontal="center" vertical="center"/>
    </xf>
    <xf numFmtId="194" fontId="103" fillId="74" borderId="185" xfId="3" applyNumberFormat="1" applyFont="1" applyFill="1" applyBorder="1" applyAlignment="1">
      <alignment horizontal="center" vertical="center"/>
    </xf>
    <xf numFmtId="0" fontId="102" fillId="72" borderId="168" xfId="4" applyNumberFormat="1" applyFont="1" applyFill="1" applyBorder="1" applyAlignment="1">
      <alignment horizontal="left" vertical="center" wrapText="1"/>
    </xf>
    <xf numFmtId="194" fontId="102" fillId="72" borderId="13" xfId="3" applyNumberFormat="1" applyFont="1" applyFill="1" applyBorder="1" applyAlignment="1">
      <alignment horizontal="center" vertical="center"/>
    </xf>
    <xf numFmtId="194" fontId="102" fillId="72" borderId="189" xfId="3" applyNumberFormat="1" applyFont="1" applyFill="1" applyBorder="1" applyAlignment="1">
      <alignment horizontal="center" vertical="center"/>
    </xf>
    <xf numFmtId="0" fontId="102" fillId="72" borderId="163" xfId="4" applyNumberFormat="1" applyFont="1" applyFill="1" applyBorder="1" applyAlignment="1">
      <alignment horizontal="left" vertical="center" wrapText="1"/>
    </xf>
    <xf numFmtId="194" fontId="102" fillId="72" borderId="198" xfId="3" applyNumberFormat="1" applyFont="1" applyFill="1" applyBorder="1" applyAlignment="1">
      <alignment horizontal="center" vertical="center"/>
    </xf>
    <xf numFmtId="194" fontId="102" fillId="72" borderId="199" xfId="3" applyNumberFormat="1" applyFont="1" applyFill="1" applyBorder="1" applyAlignment="1">
      <alignment horizontal="center" vertical="center"/>
    </xf>
    <xf numFmtId="165" fontId="0" fillId="0" borderId="0" xfId="0" applyNumberFormat="1" applyFont="1" applyProtection="1">
      <protection hidden="1"/>
    </xf>
    <xf numFmtId="0" fontId="102" fillId="0" borderId="166" xfId="3" applyNumberFormat="1" applyFont="1" applyBorder="1" applyAlignment="1">
      <alignment vertical="center" wrapText="1"/>
    </xf>
    <xf numFmtId="194" fontId="102" fillId="0" borderId="191" xfId="3" applyNumberFormat="1" applyFont="1" applyBorder="1" applyAlignment="1">
      <alignment horizontal="center" vertical="center"/>
    </xf>
    <xf numFmtId="194" fontId="102" fillId="0" borderId="192" xfId="3" applyNumberFormat="1" applyFont="1" applyBorder="1" applyAlignment="1">
      <alignment horizontal="center" vertical="center"/>
    </xf>
    <xf numFmtId="0" fontId="102" fillId="72" borderId="168" xfId="3" applyNumberFormat="1" applyFont="1" applyFill="1" applyBorder="1" applyAlignment="1">
      <alignment vertical="center"/>
    </xf>
    <xf numFmtId="194" fontId="102" fillId="72" borderId="194" xfId="3" applyNumberFormat="1" applyFont="1" applyFill="1" applyBorder="1" applyAlignment="1">
      <alignment horizontal="center" vertical="center"/>
    </xf>
    <xf numFmtId="194" fontId="102" fillId="72" borderId="195" xfId="3" applyNumberFormat="1" applyFont="1" applyFill="1" applyBorder="1" applyAlignment="1">
      <alignment horizontal="center" vertical="center"/>
    </xf>
    <xf numFmtId="194" fontId="103" fillId="0" borderId="183" xfId="3" applyNumberFormat="1" applyFont="1" applyFill="1" applyBorder="1" applyAlignment="1">
      <alignment horizontal="center" vertical="center"/>
    </xf>
    <xf numFmtId="194" fontId="103" fillId="0" borderId="185" xfId="3" applyNumberFormat="1" applyFont="1" applyFill="1" applyBorder="1" applyAlignment="1">
      <alignment horizontal="center" vertical="center"/>
    </xf>
    <xf numFmtId="194" fontId="103" fillId="0" borderId="7" xfId="3" applyNumberFormat="1" applyFont="1" applyBorder="1" applyAlignment="1">
      <alignment horizontal="center" vertical="center"/>
    </xf>
    <xf numFmtId="194" fontId="103" fillId="0" borderId="193" xfId="3" applyNumberFormat="1" applyFont="1" applyBorder="1" applyAlignment="1">
      <alignment horizontal="center" vertical="center"/>
    </xf>
    <xf numFmtId="0" fontId="102" fillId="0" borderId="166" xfId="4" applyNumberFormat="1" applyFont="1" applyBorder="1" applyAlignment="1">
      <alignment horizontal="left" vertical="center" wrapText="1"/>
    </xf>
    <xf numFmtId="194" fontId="102" fillId="0" borderId="183" xfId="3" applyNumberFormat="1" applyFont="1" applyBorder="1" applyAlignment="1">
      <alignment horizontal="center" vertical="center"/>
    </xf>
    <xf numFmtId="194" fontId="102" fillId="0" borderId="185" xfId="3" applyNumberFormat="1" applyFont="1" applyBorder="1" applyAlignment="1">
      <alignment horizontal="center" vertical="center"/>
    </xf>
    <xf numFmtId="0" fontId="102" fillId="72" borderId="166" xfId="4" applyNumberFormat="1" applyFont="1" applyFill="1" applyBorder="1" applyAlignment="1">
      <alignment vertical="center"/>
    </xf>
    <xf numFmtId="0" fontId="102" fillId="3" borderId="166" xfId="4" applyNumberFormat="1" applyFont="1" applyFill="1" applyBorder="1" applyAlignment="1">
      <alignment horizontal="left" vertical="center" indent="1"/>
    </xf>
    <xf numFmtId="194" fontId="102" fillId="3" borderId="183" xfId="3" applyNumberFormat="1" applyFont="1" applyFill="1" applyBorder="1" applyAlignment="1">
      <alignment horizontal="center" vertical="center"/>
    </xf>
    <xf numFmtId="194" fontId="102" fillId="3" borderId="185" xfId="3" applyNumberFormat="1" applyFont="1" applyFill="1" applyBorder="1" applyAlignment="1">
      <alignment horizontal="center" vertical="center"/>
    </xf>
    <xf numFmtId="0" fontId="102" fillId="74" borderId="168" xfId="4" applyNumberFormat="1" applyFont="1" applyFill="1" applyBorder="1" applyAlignment="1">
      <alignment horizontal="left" vertical="center" indent="1"/>
    </xf>
    <xf numFmtId="194" fontId="102" fillId="74" borderId="13" xfId="3" applyNumberFormat="1" applyFont="1" applyFill="1" applyBorder="1" applyAlignment="1">
      <alignment horizontal="center" vertical="center"/>
    </xf>
    <xf numFmtId="194" fontId="102" fillId="74" borderId="189" xfId="3" applyNumberFormat="1" applyFont="1" applyFill="1" applyBorder="1" applyAlignment="1">
      <alignment horizontal="center" vertical="center"/>
    </xf>
    <xf numFmtId="0" fontId="106" fillId="0" borderId="168" xfId="4" applyNumberFormat="1" applyFont="1" applyFill="1" applyBorder="1" applyAlignment="1">
      <alignment horizontal="left" indent="2"/>
    </xf>
    <xf numFmtId="0" fontId="102" fillId="3" borderId="168" xfId="3" applyNumberFormat="1" applyFont="1" applyFill="1" applyBorder="1" applyAlignment="1">
      <alignment horizontal="left" indent="1"/>
    </xf>
    <xf numFmtId="194" fontId="102" fillId="3" borderId="13" xfId="3" applyNumberFormat="1" applyFont="1" applyFill="1" applyBorder="1" applyAlignment="1">
      <alignment horizontal="center" vertical="center"/>
    </xf>
    <xf numFmtId="194" fontId="102" fillId="3" borderId="189" xfId="3" applyNumberFormat="1" applyFont="1" applyFill="1" applyBorder="1" applyAlignment="1">
      <alignment horizontal="center" vertical="center"/>
    </xf>
    <xf numFmtId="0" fontId="106" fillId="0" borderId="168" xfId="3" applyNumberFormat="1" applyFont="1" applyFill="1" applyBorder="1" applyAlignment="1">
      <alignment horizontal="left" vertical="center" wrapText="1" indent="2"/>
    </xf>
    <xf numFmtId="0" fontId="102" fillId="74" borderId="168" xfId="3" applyNumberFormat="1" applyFont="1" applyFill="1" applyBorder="1" applyAlignment="1">
      <alignment horizontal="left" indent="1"/>
    </xf>
    <xf numFmtId="0" fontId="102" fillId="74" borderId="168" xfId="3" applyNumberFormat="1" applyFont="1" applyFill="1" applyBorder="1" applyAlignment="1">
      <alignment horizontal="left" vertical="center" indent="1"/>
    </xf>
    <xf numFmtId="0" fontId="102" fillId="72" borderId="176" xfId="3" applyNumberFormat="1" applyFont="1" applyFill="1" applyBorder="1" applyAlignment="1">
      <alignment vertical="center"/>
    </xf>
    <xf numFmtId="194" fontId="102" fillId="72" borderId="10" xfId="3" applyNumberFormat="1" applyFont="1" applyFill="1" applyBorder="1" applyAlignment="1">
      <alignment horizontal="center"/>
    </xf>
    <xf numFmtId="194" fontId="102" fillId="72" borderId="200" xfId="3" applyNumberFormat="1" applyFont="1" applyFill="1" applyBorder="1" applyAlignment="1">
      <alignment horizontal="center"/>
    </xf>
    <xf numFmtId="43" fontId="107" fillId="0" borderId="0" xfId="3" applyFont="1" applyAlignment="1" applyProtection="1">
      <alignment vertical="center"/>
      <protection hidden="1"/>
    </xf>
    <xf numFmtId="194" fontId="108" fillId="0" borderId="0" xfId="3" applyNumberFormat="1" applyFont="1" applyAlignment="1" applyProtection="1">
      <alignment horizontal="center" vertical="center"/>
      <protection hidden="1"/>
    </xf>
    <xf numFmtId="194" fontId="109" fillId="0" borderId="0" xfId="3" applyNumberFormat="1" applyFont="1" applyAlignment="1" applyProtection="1">
      <alignment horizontal="center" vertical="center"/>
      <protection hidden="1"/>
    </xf>
    <xf numFmtId="43" fontId="34" fillId="0" borderId="0" xfId="3" applyFont="1" applyAlignment="1" applyProtection="1">
      <alignment horizontal="center" vertical="center"/>
      <protection hidden="1"/>
    </xf>
    <xf numFmtId="43" fontId="102" fillId="0" borderId="0" xfId="3" applyFont="1" applyAlignment="1" applyProtection="1">
      <alignment vertical="center"/>
      <protection hidden="1"/>
    </xf>
    <xf numFmtId="43" fontId="104" fillId="71" borderId="201" xfId="3" applyFont="1" applyFill="1" applyBorder="1" applyAlignment="1" applyProtection="1">
      <alignment horizontal="center" vertical="center"/>
      <protection hidden="1"/>
    </xf>
    <xf numFmtId="194" fontId="105" fillId="71" borderId="19" xfId="3" applyNumberFormat="1" applyFont="1" applyFill="1" applyBorder="1" applyAlignment="1" applyProtection="1">
      <alignment horizontal="center" vertical="center" wrapText="1"/>
      <protection hidden="1"/>
    </xf>
    <xf numFmtId="194" fontId="105" fillId="71" borderId="20" xfId="3" applyNumberFormat="1" applyFont="1" applyFill="1" applyBorder="1" applyAlignment="1" applyProtection="1">
      <alignment horizontal="center" vertical="center" wrapText="1"/>
      <protection hidden="1"/>
    </xf>
    <xf numFmtId="194" fontId="105" fillId="71" borderId="21" xfId="3" applyNumberFormat="1" applyFont="1" applyFill="1" applyBorder="1" applyAlignment="1" applyProtection="1">
      <alignment horizontal="center" vertical="center" wrapText="1"/>
      <protection hidden="1"/>
    </xf>
    <xf numFmtId="194" fontId="43" fillId="71" borderId="202" xfId="3" applyNumberFormat="1" applyFont="1" applyFill="1" applyBorder="1" applyAlignment="1" applyProtection="1">
      <alignment horizontal="center" vertical="center" wrapText="1"/>
      <protection hidden="1"/>
    </xf>
    <xf numFmtId="0" fontId="103" fillId="0" borderId="186" xfId="4" applyNumberFormat="1" applyFont="1" applyFill="1" applyBorder="1" applyAlignment="1" applyProtection="1">
      <alignment horizontal="left" vertical="center" indent="1"/>
      <protection hidden="1"/>
    </xf>
    <xf numFmtId="194" fontId="103" fillId="0" borderId="6" xfId="3" applyNumberFormat="1" applyFont="1" applyFill="1" applyBorder="1" applyAlignment="1" applyProtection="1">
      <alignment horizontal="center" vertical="center"/>
      <protection hidden="1"/>
    </xf>
    <xf numFmtId="194" fontId="103" fillId="0" borderId="55" xfId="3" applyNumberFormat="1" applyFont="1" applyFill="1" applyBorder="1" applyAlignment="1" applyProtection="1">
      <alignment horizontal="center" vertical="center"/>
      <protection hidden="1"/>
    </xf>
    <xf numFmtId="0" fontId="106" fillId="0" borderId="186" xfId="4" applyNumberFormat="1" applyFont="1" applyFill="1" applyBorder="1" applyAlignment="1" applyProtection="1">
      <alignment horizontal="left" vertical="center" indent="2"/>
      <protection hidden="1"/>
    </xf>
    <xf numFmtId="194" fontId="106" fillId="0" borderId="6" xfId="3" applyNumberFormat="1" applyFont="1" applyFill="1" applyBorder="1" applyAlignment="1" applyProtection="1">
      <alignment horizontal="center" vertical="center"/>
      <protection hidden="1"/>
    </xf>
    <xf numFmtId="194" fontId="106" fillId="0" borderId="55" xfId="3" applyNumberFormat="1" applyFont="1" applyFill="1" applyBorder="1" applyAlignment="1" applyProtection="1">
      <alignment horizontal="center" vertical="center"/>
      <protection hidden="1"/>
    </xf>
    <xf numFmtId="167" fontId="102" fillId="4" borderId="203" xfId="3" applyNumberFormat="1" applyFont="1" applyFill="1" applyBorder="1" applyAlignment="1" applyProtection="1">
      <alignment vertical="center"/>
      <protection hidden="1"/>
    </xf>
    <xf numFmtId="194" fontId="102" fillId="4" borderId="4" xfId="3" applyNumberFormat="1" applyFont="1" applyFill="1" applyBorder="1" applyAlignment="1" applyProtection="1">
      <alignment horizontal="center" vertical="center"/>
      <protection hidden="1"/>
    </xf>
    <xf numFmtId="194" fontId="102" fillId="4" borderId="200" xfId="3" applyNumberFormat="1" applyFont="1" applyFill="1" applyBorder="1" applyAlignment="1" applyProtection="1">
      <alignment horizontal="center" vertical="center"/>
      <protection hidden="1"/>
    </xf>
    <xf numFmtId="0" fontId="103" fillId="0" borderId="186" xfId="3" applyNumberFormat="1" applyFont="1" applyFill="1" applyBorder="1" applyAlignment="1" applyProtection="1">
      <alignment vertical="center"/>
      <protection hidden="1"/>
    </xf>
    <xf numFmtId="194" fontId="102" fillId="0" borderId="7" xfId="3" applyNumberFormat="1" applyFont="1" applyFill="1" applyBorder="1" applyAlignment="1" applyProtection="1">
      <alignment horizontal="center" vertical="center"/>
      <protection hidden="1"/>
    </xf>
    <xf numFmtId="194" fontId="102" fillId="0" borderId="193" xfId="3" applyNumberFormat="1" applyFont="1" applyFill="1" applyBorder="1" applyAlignment="1" applyProtection="1">
      <alignment horizontal="center" vertical="center"/>
      <protection hidden="1"/>
    </xf>
    <xf numFmtId="0" fontId="102" fillId="72" borderId="203" xfId="3" applyNumberFormat="1" applyFont="1" applyFill="1" applyBorder="1" applyAlignment="1" applyProtection="1">
      <alignment vertical="center"/>
      <protection hidden="1"/>
    </xf>
    <xf numFmtId="194" fontId="102" fillId="72" borderId="8" xfId="3" applyNumberFormat="1" applyFont="1" applyFill="1" applyBorder="1" applyAlignment="1" applyProtection="1">
      <alignment horizontal="center" vertical="center"/>
      <protection hidden="1"/>
    </xf>
    <xf numFmtId="194" fontId="102" fillId="72" borderId="204" xfId="3" applyNumberFormat="1" applyFont="1" applyFill="1" applyBorder="1" applyAlignment="1" applyProtection="1">
      <alignment horizontal="center" vertical="center"/>
      <protection hidden="1"/>
    </xf>
    <xf numFmtId="0" fontId="102" fillId="4" borderId="203" xfId="3" applyNumberFormat="1" applyFont="1" applyFill="1" applyBorder="1" applyAlignment="1" applyProtection="1">
      <alignment vertical="center"/>
      <protection hidden="1"/>
    </xf>
    <xf numFmtId="194" fontId="102" fillId="4" borderId="8" xfId="3" applyNumberFormat="1" applyFont="1" applyFill="1" applyBorder="1" applyAlignment="1" applyProtection="1">
      <alignment horizontal="center" vertical="center"/>
      <protection hidden="1"/>
    </xf>
    <xf numFmtId="194" fontId="102" fillId="4" borderId="204" xfId="3" applyNumberFormat="1" applyFont="1" applyFill="1" applyBorder="1" applyAlignment="1" applyProtection="1">
      <alignment horizontal="center" vertical="center"/>
      <protection hidden="1"/>
    </xf>
    <xf numFmtId="194" fontId="106" fillId="0" borderId="9" xfId="3" applyNumberFormat="1" applyFont="1" applyFill="1" applyBorder="1" applyAlignment="1" applyProtection="1">
      <alignment horizontal="center" vertical="center"/>
      <protection hidden="1"/>
    </xf>
    <xf numFmtId="194" fontId="106" fillId="0" borderId="193" xfId="3" applyNumberFormat="1" applyFont="1" applyFill="1" applyBorder="1" applyAlignment="1" applyProtection="1">
      <alignment horizontal="center" vertical="center"/>
      <protection hidden="1"/>
    </xf>
    <xf numFmtId="0" fontId="103" fillId="3" borderId="186" xfId="4" applyNumberFormat="1" applyFont="1" applyFill="1" applyBorder="1" applyAlignment="1" applyProtection="1">
      <alignment horizontal="left" vertical="center" indent="1"/>
      <protection hidden="1"/>
    </xf>
    <xf numFmtId="194" fontId="103" fillId="3" borderId="6" xfId="3" applyNumberFormat="1" applyFont="1" applyFill="1" applyBorder="1" applyAlignment="1" applyProtection="1">
      <alignment horizontal="center" vertical="center"/>
      <protection hidden="1"/>
    </xf>
    <xf numFmtId="194" fontId="103" fillId="3" borderId="55" xfId="3" applyNumberFormat="1" applyFont="1" applyFill="1" applyBorder="1" applyAlignment="1" applyProtection="1">
      <alignment horizontal="center" vertical="center"/>
      <protection hidden="1"/>
    </xf>
    <xf numFmtId="0" fontId="110" fillId="0" borderId="186" xfId="4" applyNumberFormat="1" applyFont="1" applyFill="1" applyBorder="1" applyAlignment="1" applyProtection="1">
      <alignment horizontal="left" vertical="center" indent="2"/>
      <protection hidden="1"/>
    </xf>
    <xf numFmtId="0" fontId="102" fillId="4" borderId="176" xfId="3" applyNumberFormat="1" applyFont="1" applyFill="1" applyBorder="1" applyAlignment="1" applyProtection="1">
      <alignment horizontal="left" vertical="center"/>
      <protection hidden="1"/>
    </xf>
    <xf numFmtId="194" fontId="102" fillId="4" borderId="4" xfId="8" applyNumberFormat="1" applyFont="1" applyFill="1" applyBorder="1" applyAlignment="1" applyProtection="1">
      <alignment horizontal="center" vertical="center"/>
      <protection hidden="1"/>
    </xf>
    <xf numFmtId="194" fontId="102" fillId="4" borderId="200" xfId="8" applyNumberFormat="1" applyFont="1" applyFill="1" applyBorder="1" applyAlignment="1" applyProtection="1">
      <alignment horizontal="center" vertical="center"/>
      <protection hidden="1"/>
    </xf>
    <xf numFmtId="194" fontId="103" fillId="3" borderId="11" xfId="3" applyNumberFormat="1" applyFont="1" applyFill="1" applyBorder="1" applyAlignment="1" applyProtection="1">
      <alignment horizontal="center" vertical="center"/>
      <protection hidden="1"/>
    </xf>
    <xf numFmtId="194" fontId="103" fillId="3" borderId="189" xfId="3" applyNumberFormat="1" applyFont="1" applyFill="1" applyBorder="1" applyAlignment="1" applyProtection="1">
      <alignment horizontal="center" vertical="center"/>
      <protection hidden="1"/>
    </xf>
    <xf numFmtId="194" fontId="103" fillId="0" borderId="11" xfId="3" applyNumberFormat="1" applyFont="1" applyFill="1" applyBorder="1" applyAlignment="1" applyProtection="1">
      <alignment horizontal="center" vertical="center"/>
      <protection hidden="1"/>
    </xf>
    <xf numFmtId="194" fontId="103" fillId="0" borderId="189" xfId="3" applyNumberFormat="1" applyFont="1" applyFill="1" applyBorder="1" applyAlignment="1" applyProtection="1">
      <alignment horizontal="center" vertical="center"/>
      <protection hidden="1"/>
    </xf>
    <xf numFmtId="194" fontId="103" fillId="0" borderId="0" xfId="3" applyNumberFormat="1" applyFont="1" applyFill="1" applyBorder="1" applyAlignment="1" applyProtection="1">
      <alignment horizontal="center" vertical="center"/>
      <protection hidden="1"/>
    </xf>
    <xf numFmtId="0" fontId="102" fillId="72" borderId="203" xfId="4" applyNumberFormat="1" applyFont="1" applyFill="1" applyBorder="1" applyAlignment="1" applyProtection="1">
      <alignment horizontal="left" vertical="center" wrapText="1"/>
      <protection hidden="1"/>
    </xf>
    <xf numFmtId="194" fontId="102" fillId="72" borderId="4" xfId="3" applyNumberFormat="1" applyFont="1" applyFill="1" applyBorder="1" applyAlignment="1" applyProtection="1">
      <alignment horizontal="center" vertical="center"/>
      <protection hidden="1"/>
    </xf>
    <xf numFmtId="194" fontId="102" fillId="72" borderId="200" xfId="3" applyNumberFormat="1" applyFont="1" applyFill="1" applyBorder="1" applyAlignment="1" applyProtection="1">
      <alignment horizontal="center" vertical="center"/>
      <protection hidden="1"/>
    </xf>
    <xf numFmtId="0" fontId="102" fillId="0" borderId="186" xfId="3" applyNumberFormat="1" applyFont="1" applyFill="1" applyBorder="1" applyAlignment="1" applyProtection="1">
      <alignment vertical="center" wrapText="1"/>
      <protection hidden="1"/>
    </xf>
    <xf numFmtId="194" fontId="103" fillId="0" borderId="7" xfId="3" applyNumberFormat="1" applyFont="1" applyFill="1" applyBorder="1" applyAlignment="1" applyProtection="1">
      <alignment horizontal="center" vertical="center"/>
      <protection hidden="1"/>
    </xf>
    <xf numFmtId="194" fontId="103" fillId="0" borderId="193" xfId="3" applyNumberFormat="1" applyFont="1" applyFill="1" applyBorder="1" applyAlignment="1" applyProtection="1">
      <alignment horizontal="center" vertical="center"/>
      <protection hidden="1"/>
    </xf>
    <xf numFmtId="0" fontId="102" fillId="0" borderId="203" xfId="4" applyNumberFormat="1" applyFont="1" applyFill="1" applyBorder="1" applyAlignment="1" applyProtection="1">
      <alignment horizontal="left" vertical="center" wrapText="1"/>
      <protection hidden="1"/>
    </xf>
    <xf numFmtId="194" fontId="102" fillId="0" borderId="4" xfId="3" applyNumberFormat="1" applyFont="1" applyFill="1" applyBorder="1" applyAlignment="1" applyProtection="1">
      <alignment horizontal="center" vertical="center"/>
      <protection hidden="1"/>
    </xf>
    <xf numFmtId="194" fontId="102" fillId="0" borderId="200" xfId="3" applyNumberFormat="1" applyFont="1" applyFill="1" applyBorder="1" applyAlignment="1" applyProtection="1">
      <alignment horizontal="center" vertical="center"/>
      <protection hidden="1"/>
    </xf>
    <xf numFmtId="0" fontId="102" fillId="72" borderId="205" xfId="4" applyNumberFormat="1" applyFont="1" applyFill="1" applyBorder="1" applyAlignment="1" applyProtection="1">
      <alignment vertical="center"/>
      <protection hidden="1"/>
    </xf>
    <xf numFmtId="0" fontId="102" fillId="3" borderId="186" xfId="4" applyNumberFormat="1" applyFont="1" applyFill="1" applyBorder="1" applyAlignment="1" applyProtection="1">
      <alignment horizontal="left" vertical="center" indent="1"/>
      <protection hidden="1"/>
    </xf>
    <xf numFmtId="194" fontId="102" fillId="3" borderId="11" xfId="3" applyNumberFormat="1" applyFont="1" applyFill="1" applyBorder="1" applyAlignment="1" applyProtection="1">
      <alignment horizontal="center" vertical="center"/>
      <protection hidden="1"/>
    </xf>
    <xf numFmtId="194" fontId="102" fillId="3" borderId="189" xfId="3" applyNumberFormat="1" applyFont="1" applyFill="1" applyBorder="1" applyAlignment="1" applyProtection="1">
      <alignment horizontal="center" vertical="center"/>
      <protection hidden="1"/>
    </xf>
    <xf numFmtId="0" fontId="106" fillId="0" borderId="186" xfId="4" applyNumberFormat="1" applyFont="1" applyFill="1" applyBorder="1" applyAlignment="1" applyProtection="1">
      <alignment horizontal="left" indent="2"/>
      <protection hidden="1"/>
    </xf>
    <xf numFmtId="0" fontId="111" fillId="3" borderId="186" xfId="4" applyNumberFormat="1" applyFont="1" applyFill="1" applyBorder="1" applyAlignment="1" applyProtection="1">
      <alignment horizontal="left" indent="2"/>
      <protection hidden="1"/>
    </xf>
    <xf numFmtId="0" fontId="106" fillId="0" borderId="168" xfId="4" applyNumberFormat="1" applyFont="1" applyFill="1" applyBorder="1" applyAlignment="1" applyProtection="1">
      <alignment horizontal="left" indent="2"/>
      <protection hidden="1"/>
    </xf>
    <xf numFmtId="0" fontId="102" fillId="3" borderId="206" xfId="3" applyNumberFormat="1" applyFont="1" applyFill="1" applyBorder="1" applyAlignment="1" applyProtection="1">
      <alignment horizontal="left" indent="1"/>
      <protection hidden="1"/>
    </xf>
    <xf numFmtId="0" fontId="106" fillId="0" borderId="186" xfId="3" applyNumberFormat="1" applyFont="1" applyFill="1" applyBorder="1" applyAlignment="1" applyProtection="1">
      <alignment horizontal="left" vertical="center" wrapText="1" indent="2"/>
      <protection hidden="1"/>
    </xf>
    <xf numFmtId="0" fontId="102" fillId="3" borderId="186" xfId="3" applyNumberFormat="1" applyFont="1" applyFill="1" applyBorder="1" applyAlignment="1" applyProtection="1">
      <alignment horizontal="left" vertical="center" indent="1"/>
      <protection hidden="1"/>
    </xf>
    <xf numFmtId="194" fontId="102" fillId="72" borderId="207" xfId="3" applyNumberFormat="1" applyFont="1" applyFill="1" applyBorder="1" applyAlignment="1" applyProtection="1">
      <alignment horizontal="center"/>
      <protection hidden="1"/>
    </xf>
    <xf numFmtId="194" fontId="102" fillId="72" borderId="200" xfId="3" applyNumberFormat="1" applyFont="1" applyFill="1" applyBorder="1" applyAlignment="1" applyProtection="1">
      <alignment horizontal="center"/>
      <protection hidden="1"/>
    </xf>
    <xf numFmtId="194" fontId="22" fillId="71" borderId="202" xfId="3" applyNumberFormat="1" applyFont="1" applyFill="1" applyBorder="1" applyAlignment="1" applyProtection="1">
      <alignment horizontal="center" vertical="center" wrapText="1"/>
      <protection hidden="1"/>
    </xf>
    <xf numFmtId="194" fontId="22" fillId="71" borderId="187" xfId="3" applyNumberFormat="1" applyFont="1" applyFill="1" applyBorder="1" applyAlignment="1" applyProtection="1">
      <alignment horizontal="center" vertical="center" wrapText="1"/>
      <protection hidden="1"/>
    </xf>
    <xf numFmtId="194" fontId="102" fillId="72" borderId="3" xfId="3" applyNumberFormat="1" applyFont="1" applyFill="1" applyBorder="1" applyAlignment="1" applyProtection="1">
      <alignment horizontal="center" vertical="center"/>
      <protection hidden="1"/>
    </xf>
    <xf numFmtId="194" fontId="102" fillId="72" borderId="208" xfId="3" applyNumberFormat="1" applyFont="1" applyFill="1" applyBorder="1" applyAlignment="1" applyProtection="1">
      <alignment horizontal="center" vertical="center"/>
      <protection hidden="1"/>
    </xf>
    <xf numFmtId="0" fontId="103" fillId="0" borderId="206" xfId="3" applyNumberFormat="1" applyFont="1" applyFill="1" applyBorder="1" applyAlignment="1" applyProtection="1">
      <alignment horizontal="left" indent="1"/>
      <protection hidden="1"/>
    </xf>
    <xf numFmtId="0" fontId="111" fillId="3" borderId="186" xfId="3" applyNumberFormat="1" applyFont="1" applyFill="1" applyBorder="1" applyAlignment="1" applyProtection="1">
      <alignment horizontal="left" vertical="center" wrapText="1" indent="2"/>
      <protection hidden="1"/>
    </xf>
    <xf numFmtId="194" fontId="18" fillId="0" borderId="0" xfId="8" applyNumberFormat="1" applyFont="1" applyAlignment="1" applyProtection="1">
      <alignment horizontal="center"/>
      <protection hidden="1"/>
    </xf>
    <xf numFmtId="194" fontId="20" fillId="0" borderId="0" xfId="8" applyNumberFormat="1" applyFont="1" applyAlignment="1" applyProtection="1">
      <alignment horizontal="center"/>
      <protection hidden="1"/>
    </xf>
    <xf numFmtId="194" fontId="112" fillId="71" borderId="13" xfId="3" applyNumberFormat="1" applyFont="1" applyFill="1" applyBorder="1" applyAlignment="1" applyProtection="1">
      <alignment horizontal="center" vertical="center" wrapText="1"/>
      <protection hidden="1"/>
    </xf>
    <xf numFmtId="194" fontId="112" fillId="71" borderId="189" xfId="3" applyNumberFormat="1" applyFont="1" applyFill="1" applyBorder="1" applyAlignment="1" applyProtection="1">
      <alignment horizontal="center" vertical="center" wrapText="1"/>
      <protection hidden="1"/>
    </xf>
    <xf numFmtId="194" fontId="106" fillId="0" borderId="0" xfId="3" applyNumberFormat="1" applyFont="1" applyFill="1" applyBorder="1" applyAlignment="1" applyProtection="1">
      <alignment horizontal="center" vertical="center"/>
      <protection hidden="1"/>
    </xf>
    <xf numFmtId="194" fontId="103" fillId="0" borderId="5" xfId="8" applyNumberFormat="1" applyFont="1" applyFill="1" applyBorder="1" applyAlignment="1" applyProtection="1">
      <alignment horizontal="center" vertical="center"/>
      <protection hidden="1"/>
    </xf>
    <xf numFmtId="194" fontId="103" fillId="0" borderId="189" xfId="8" applyNumberFormat="1" applyFont="1" applyFill="1" applyBorder="1" applyAlignment="1" applyProtection="1">
      <alignment horizontal="center" vertical="center"/>
      <protection hidden="1"/>
    </xf>
    <xf numFmtId="0" fontId="103" fillId="0" borderId="206" xfId="0" applyFont="1" applyBorder="1" applyAlignment="1" applyProtection="1">
      <alignment horizontal="left" indent="1"/>
      <protection hidden="1"/>
    </xf>
    <xf numFmtId="194" fontId="103" fillId="0" borderId="12" xfId="8" applyNumberFormat="1" applyFont="1" applyFill="1" applyBorder="1" applyAlignment="1" applyProtection="1">
      <alignment horizontal="center" vertical="center"/>
      <protection hidden="1"/>
    </xf>
    <xf numFmtId="194" fontId="103" fillId="0" borderId="195" xfId="8" applyNumberFormat="1" applyFont="1" applyFill="1" applyBorder="1" applyAlignment="1" applyProtection="1">
      <alignment horizontal="center" vertical="center"/>
      <protection hidden="1"/>
    </xf>
    <xf numFmtId="0" fontId="103" fillId="0" borderId="168" xfId="3" applyNumberFormat="1" applyFont="1" applyFill="1" applyBorder="1" applyAlignment="1" applyProtection="1">
      <alignment horizontal="left" vertical="center" indent="1"/>
      <protection hidden="1"/>
    </xf>
    <xf numFmtId="0" fontId="102" fillId="72" borderId="203" xfId="3" applyNumberFormat="1" applyFont="1" applyFill="1" applyBorder="1" applyAlignment="1" applyProtection="1">
      <alignment horizontal="left" vertical="center"/>
      <protection hidden="1"/>
    </xf>
    <xf numFmtId="194" fontId="102" fillId="72" borderId="14" xfId="8" applyNumberFormat="1" applyFont="1" applyFill="1" applyBorder="1" applyAlignment="1" applyProtection="1">
      <alignment horizontal="center" vertical="center"/>
      <protection hidden="1"/>
    </xf>
    <xf numFmtId="194" fontId="102" fillId="72" borderId="204" xfId="8" applyNumberFormat="1" applyFont="1" applyFill="1" applyBorder="1" applyAlignment="1" applyProtection="1">
      <alignment horizontal="center" vertical="center"/>
      <protection hidden="1"/>
    </xf>
    <xf numFmtId="0" fontId="102" fillId="4" borderId="205" xfId="3" applyNumberFormat="1" applyFont="1" applyFill="1" applyBorder="1" applyAlignment="1" applyProtection="1">
      <alignment horizontal="left" vertical="center"/>
      <protection hidden="1"/>
    </xf>
    <xf numFmtId="194" fontId="102" fillId="4" borderId="14" xfId="8" applyNumberFormat="1" applyFont="1" applyFill="1" applyBorder="1" applyAlignment="1" applyProtection="1">
      <alignment horizontal="center" vertical="center"/>
      <protection hidden="1"/>
    </xf>
    <xf numFmtId="194" fontId="102" fillId="4" borderId="204" xfId="8" applyNumberFormat="1" applyFont="1" applyFill="1" applyBorder="1" applyAlignment="1" applyProtection="1">
      <alignment horizontal="center" vertical="center"/>
      <protection hidden="1"/>
    </xf>
    <xf numFmtId="0" fontId="103" fillId="0" borderId="168" xfId="3" applyNumberFormat="1" applyFont="1" applyFill="1" applyBorder="1" applyAlignment="1" applyProtection="1">
      <alignment horizontal="left" indent="1"/>
      <protection hidden="1"/>
    </xf>
    <xf numFmtId="194" fontId="103" fillId="0" borderId="0" xfId="8" applyNumberFormat="1" applyFont="1" applyFill="1" applyBorder="1" applyAlignment="1" applyProtection="1">
      <alignment horizontal="center" vertical="center"/>
      <protection hidden="1"/>
    </xf>
    <xf numFmtId="194" fontId="103" fillId="0" borderId="55" xfId="8" applyNumberFormat="1" applyFont="1" applyFill="1" applyBorder="1" applyAlignment="1" applyProtection="1">
      <alignment horizontal="center" vertical="center"/>
      <protection hidden="1"/>
    </xf>
    <xf numFmtId="0" fontId="102" fillId="4" borderId="203" xfId="3" applyNumberFormat="1" applyFont="1" applyFill="1" applyBorder="1" applyAlignment="1" applyProtection="1">
      <alignment horizontal="left" vertical="center"/>
      <protection hidden="1"/>
    </xf>
    <xf numFmtId="0" fontId="103" fillId="0" borderId="186" xfId="3" applyNumberFormat="1" applyFont="1" applyFill="1" applyBorder="1" applyAlignment="1" applyProtection="1">
      <alignment horizontal="left" vertical="center" indent="1"/>
      <protection hidden="1"/>
    </xf>
    <xf numFmtId="0" fontId="102" fillId="72" borderId="203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86" xfId="3" applyNumberFormat="1" applyFont="1" applyFill="1" applyBorder="1" applyAlignment="1" applyProtection="1">
      <alignment horizontal="left" vertical="center" wrapText="1" indent="1"/>
      <protection hidden="1"/>
    </xf>
    <xf numFmtId="0" fontId="103" fillId="0" borderId="186" xfId="3" applyNumberFormat="1" applyFont="1" applyFill="1" applyBorder="1" applyAlignment="1" applyProtection="1">
      <alignment horizontal="left" vertical="center"/>
      <protection hidden="1"/>
    </xf>
    <xf numFmtId="194" fontId="102" fillId="72" borderId="4" xfId="8" applyNumberFormat="1" applyFont="1" applyFill="1" applyBorder="1" applyAlignment="1" applyProtection="1">
      <alignment horizontal="center" vertical="center"/>
      <protection hidden="1"/>
    </xf>
    <xf numFmtId="194" fontId="102" fillId="72" borderId="200" xfId="8" applyNumberFormat="1" applyFont="1" applyFill="1" applyBorder="1" applyAlignment="1" applyProtection="1">
      <alignment horizontal="center" vertical="center"/>
      <protection hidden="1"/>
    </xf>
    <xf numFmtId="194" fontId="102" fillId="3" borderId="12" xfId="8" applyNumberFormat="1" applyFont="1" applyFill="1" applyBorder="1" applyAlignment="1" applyProtection="1">
      <alignment horizontal="center" vertical="center"/>
      <protection hidden="1"/>
    </xf>
    <xf numFmtId="194" fontId="102" fillId="3" borderId="195" xfId="8" applyNumberFormat="1" applyFont="1" applyFill="1" applyBorder="1" applyAlignment="1" applyProtection="1">
      <alignment horizontal="center" vertical="center"/>
      <protection hidden="1"/>
    </xf>
    <xf numFmtId="0" fontId="106" fillId="0" borderId="168" xfId="3" applyNumberFormat="1" applyFont="1" applyFill="1" applyBorder="1" applyAlignment="1" applyProtection="1">
      <alignment horizontal="left" vertical="center" indent="2"/>
      <protection hidden="1"/>
    </xf>
    <xf numFmtId="0" fontId="111" fillId="3" borderId="168" xfId="3" applyNumberFormat="1" applyFont="1" applyFill="1" applyBorder="1" applyAlignment="1" applyProtection="1">
      <alignment horizontal="left" vertical="center" indent="2"/>
      <protection hidden="1"/>
    </xf>
    <xf numFmtId="194" fontId="18" fillId="0" borderId="0" xfId="0" applyNumberFormat="1" applyFont="1" applyAlignment="1" applyProtection="1">
      <alignment horizontal="center"/>
      <protection hidden="1"/>
    </xf>
    <xf numFmtId="0" fontId="113" fillId="0" borderId="206" xfId="3" applyNumberFormat="1" applyFont="1" applyFill="1" applyBorder="1" applyAlignment="1" applyProtection="1">
      <alignment horizontal="left" indent="2"/>
      <protection hidden="1"/>
    </xf>
    <xf numFmtId="194" fontId="113" fillId="0" borderId="12" xfId="8" applyNumberFormat="1" applyFont="1" applyFill="1" applyBorder="1" applyAlignment="1" applyProtection="1">
      <alignment horizontal="center" vertical="center"/>
      <protection hidden="1"/>
    </xf>
    <xf numFmtId="194" fontId="113" fillId="0" borderId="195" xfId="8" applyNumberFormat="1" applyFont="1" applyFill="1" applyBorder="1" applyAlignment="1" applyProtection="1">
      <alignment horizontal="center" vertical="center"/>
      <protection hidden="1"/>
    </xf>
    <xf numFmtId="0" fontId="114" fillId="0" borderId="206" xfId="3" applyNumberFormat="1" applyFont="1" applyFill="1" applyBorder="1" applyAlignment="1" applyProtection="1">
      <alignment horizontal="left" wrapText="1"/>
      <protection hidden="1"/>
    </xf>
    <xf numFmtId="194" fontId="114" fillId="0" borderId="12" xfId="8" applyNumberFormat="1" applyFont="1" applyFill="1" applyBorder="1" applyAlignment="1" applyProtection="1">
      <alignment horizontal="center" vertical="center"/>
      <protection hidden="1"/>
    </xf>
    <xf numFmtId="194" fontId="114" fillId="0" borderId="195" xfId="8" applyNumberFormat="1" applyFont="1" applyFill="1" applyBorder="1" applyAlignment="1" applyProtection="1">
      <alignment horizontal="center" vertical="center"/>
      <protection hidden="1"/>
    </xf>
    <xf numFmtId="0" fontId="115" fillId="0" borderId="206" xfId="3" applyNumberFormat="1" applyFont="1" applyFill="1" applyBorder="1" applyAlignment="1" applyProtection="1">
      <alignment horizontal="left" indent="1"/>
      <protection hidden="1"/>
    </xf>
    <xf numFmtId="194" fontId="115" fillId="0" borderId="12" xfId="8" applyNumberFormat="1" applyFont="1" applyFill="1" applyBorder="1" applyAlignment="1" applyProtection="1">
      <alignment horizontal="center" vertical="center"/>
      <protection hidden="1"/>
    </xf>
    <xf numFmtId="194" fontId="115" fillId="0" borderId="195" xfId="8" applyNumberFormat="1" applyFont="1" applyFill="1" applyBorder="1" applyAlignment="1" applyProtection="1">
      <alignment horizontal="center" vertical="center"/>
      <protection hidden="1"/>
    </xf>
    <xf numFmtId="0" fontId="102" fillId="0" borderId="206" xfId="3" applyNumberFormat="1" applyFont="1" applyFill="1" applyBorder="1" applyAlignment="1" applyProtection="1">
      <alignment horizontal="left" wrapText="1"/>
      <protection hidden="1"/>
    </xf>
    <xf numFmtId="194" fontId="102" fillId="0" borderId="12" xfId="8" applyNumberFormat="1" applyFont="1" applyFill="1" applyBorder="1" applyAlignment="1" applyProtection="1">
      <alignment horizontal="center" vertical="center"/>
      <protection hidden="1"/>
    </xf>
    <xf numFmtId="194" fontId="102" fillId="0" borderId="195" xfId="8" applyNumberFormat="1" applyFont="1" applyFill="1" applyBorder="1" applyAlignment="1" applyProtection="1">
      <alignment horizontal="center" vertical="center"/>
      <protection hidden="1"/>
    </xf>
    <xf numFmtId="0" fontId="115" fillId="0" borderId="168" xfId="3" applyNumberFormat="1" applyFont="1" applyFill="1" applyBorder="1" applyProtection="1">
      <protection hidden="1"/>
    </xf>
    <xf numFmtId="0" fontId="0" fillId="0" borderId="168" xfId="0" applyFont="1" applyBorder="1" applyProtection="1">
      <protection hidden="1"/>
    </xf>
    <xf numFmtId="194" fontId="20" fillId="0" borderId="55" xfId="0" applyNumberFormat="1" applyFont="1" applyBorder="1" applyAlignment="1" applyProtection="1">
      <alignment horizontal="center"/>
      <protection hidden="1"/>
    </xf>
    <xf numFmtId="43" fontId="104" fillId="71" borderId="209" xfId="3" applyFont="1" applyFill="1" applyBorder="1" applyAlignment="1" applyProtection="1">
      <alignment horizontal="center" vertical="center"/>
      <protection hidden="1"/>
    </xf>
    <xf numFmtId="194" fontId="104" fillId="71" borderId="74" xfId="3" applyNumberFormat="1" applyFont="1" applyFill="1" applyBorder="1" applyAlignment="1" applyProtection="1">
      <alignment horizontal="center" vertical="center" wrapText="1"/>
      <protection hidden="1"/>
    </xf>
    <xf numFmtId="194" fontId="104" fillId="71" borderId="75" xfId="3" applyNumberFormat="1" applyFont="1" applyFill="1" applyBorder="1" applyAlignment="1" applyProtection="1">
      <alignment horizontal="center" vertical="center" wrapText="1"/>
      <protection hidden="1"/>
    </xf>
    <xf numFmtId="194" fontId="104" fillId="71" borderId="76" xfId="3" applyNumberFormat="1" applyFont="1" applyFill="1" applyBorder="1" applyAlignment="1" applyProtection="1">
      <alignment horizontal="center" vertical="center" wrapText="1"/>
      <protection hidden="1"/>
    </xf>
    <xf numFmtId="194" fontId="43" fillId="71" borderId="210" xfId="3" applyNumberFormat="1" applyFont="1" applyFill="1" applyBorder="1" applyAlignment="1" applyProtection="1">
      <alignment horizontal="center" vertical="center" wrapText="1"/>
      <protection hidden="1"/>
    </xf>
    <xf numFmtId="194" fontId="104" fillId="71" borderId="2" xfId="3" applyNumberFormat="1" applyFont="1" applyFill="1" applyBorder="1" applyAlignment="1" applyProtection="1">
      <alignment horizontal="center" vertical="center" wrapText="1"/>
      <protection hidden="1"/>
    </xf>
    <xf numFmtId="0" fontId="113" fillId="0" borderId="168" xfId="3" applyNumberFormat="1" applyFont="1" applyFill="1" applyBorder="1" applyAlignment="1" applyProtection="1">
      <alignment horizontal="left" vertical="center" indent="2"/>
      <protection hidden="1"/>
    </xf>
    <xf numFmtId="194" fontId="116" fillId="0" borderId="5" xfId="8" applyNumberFormat="1" applyFont="1" applyFill="1" applyBorder="1" applyAlignment="1" applyProtection="1">
      <alignment horizontal="center" vertical="center"/>
      <protection hidden="1"/>
    </xf>
    <xf numFmtId="194" fontId="116" fillId="0" borderId="189" xfId="8" applyNumberFormat="1" applyFont="1" applyFill="1" applyBorder="1" applyAlignment="1" applyProtection="1">
      <alignment horizontal="center" vertical="center"/>
      <protection hidden="1"/>
    </xf>
    <xf numFmtId="167" fontId="102" fillId="72" borderId="203" xfId="3" applyNumberFormat="1" applyFont="1" applyFill="1" applyBorder="1" applyAlignment="1" applyProtection="1">
      <alignment vertical="center"/>
      <protection hidden="1"/>
    </xf>
    <xf numFmtId="0" fontId="102" fillId="3" borderId="168" xfId="3" applyNumberFormat="1" applyFont="1" applyFill="1" applyBorder="1" applyAlignment="1" applyProtection="1">
      <alignment horizontal="left" vertical="center" indent="1"/>
      <protection hidden="1"/>
    </xf>
    <xf numFmtId="194" fontId="102" fillId="3" borderId="6" xfId="3" applyNumberFormat="1" applyFont="1" applyFill="1" applyBorder="1" applyAlignment="1" applyProtection="1">
      <alignment horizontal="center" vertical="center"/>
      <protection hidden="1"/>
    </xf>
    <xf numFmtId="194" fontId="102" fillId="3" borderId="55" xfId="3" applyNumberFormat="1" applyFont="1" applyFill="1" applyBorder="1" applyAlignment="1" applyProtection="1">
      <alignment horizontal="center" vertical="center"/>
      <protection hidden="1"/>
    </xf>
    <xf numFmtId="0" fontId="102" fillId="0" borderId="168" xfId="3" applyNumberFormat="1" applyFont="1" applyFill="1" applyBorder="1" applyAlignment="1" applyProtection="1">
      <alignment horizontal="left" vertical="center" indent="1"/>
      <protection hidden="1"/>
    </xf>
    <xf numFmtId="194" fontId="102" fillId="0" borderId="0" xfId="3" applyNumberFormat="1" applyFont="1" applyFill="1" applyBorder="1" applyAlignment="1" applyProtection="1">
      <alignment horizontal="center" vertical="center"/>
      <protection hidden="1"/>
    </xf>
    <xf numFmtId="194" fontId="102" fillId="0" borderId="55" xfId="3" applyNumberFormat="1" applyFont="1" applyFill="1" applyBorder="1" applyAlignment="1" applyProtection="1">
      <alignment horizontal="center" vertical="center"/>
      <protection hidden="1"/>
    </xf>
    <xf numFmtId="0" fontId="102" fillId="72" borderId="176" xfId="3" applyNumberFormat="1" applyFont="1" applyFill="1" applyBorder="1" applyAlignment="1" applyProtection="1">
      <alignment horizontal="left" vertical="center"/>
      <protection hidden="1"/>
    </xf>
    <xf numFmtId="194" fontId="102" fillId="0" borderId="5" xfId="8" applyNumberFormat="1" applyFont="1" applyFill="1" applyBorder="1" applyAlignment="1" applyProtection="1">
      <alignment horizontal="center" vertical="center"/>
      <protection hidden="1"/>
    </xf>
    <xf numFmtId="194" fontId="102" fillId="0" borderId="189" xfId="8" applyNumberFormat="1" applyFont="1" applyFill="1" applyBorder="1" applyAlignment="1" applyProtection="1">
      <alignment horizontal="center" vertical="center"/>
      <protection hidden="1"/>
    </xf>
    <xf numFmtId="0" fontId="102" fillId="72" borderId="176" xfId="3" applyNumberFormat="1" applyFont="1" applyFill="1" applyBorder="1" applyAlignment="1" applyProtection="1">
      <alignment horizontal="left" vertical="center" wrapText="1"/>
      <protection hidden="1"/>
    </xf>
    <xf numFmtId="0" fontId="102" fillId="72" borderId="168" xfId="3" applyNumberFormat="1" applyFont="1" applyFill="1" applyBorder="1" applyAlignment="1" applyProtection="1">
      <alignment horizontal="left" vertical="center" wrapText="1"/>
      <protection hidden="1"/>
    </xf>
    <xf numFmtId="194" fontId="102" fillId="72" borderId="5" xfId="8" applyNumberFormat="1" applyFont="1" applyFill="1" applyBorder="1" applyAlignment="1" applyProtection="1">
      <alignment horizontal="center" vertical="center"/>
      <protection hidden="1"/>
    </xf>
    <xf numFmtId="194" fontId="102" fillId="72" borderId="189" xfId="8" applyNumberFormat="1" applyFont="1" applyFill="1" applyBorder="1" applyAlignment="1" applyProtection="1">
      <alignment horizontal="center" vertical="center"/>
      <protection hidden="1"/>
    </xf>
    <xf numFmtId="0" fontId="102" fillId="0" borderId="186" xfId="3" applyNumberFormat="1" applyFont="1" applyFill="1" applyBorder="1" applyAlignment="1" applyProtection="1">
      <alignment horizontal="left" vertical="center" wrapText="1"/>
      <protection hidden="1"/>
    </xf>
    <xf numFmtId="194" fontId="117" fillId="0" borderId="5" xfId="8" applyNumberFormat="1" applyFont="1" applyFill="1" applyBorder="1" applyAlignment="1" applyProtection="1">
      <alignment horizontal="center" vertical="center"/>
      <protection hidden="1"/>
    </xf>
    <xf numFmtId="194" fontId="117" fillId="0" borderId="189" xfId="8" applyNumberFormat="1" applyFont="1" applyFill="1" applyBorder="1" applyAlignment="1" applyProtection="1">
      <alignment horizontal="center" vertical="center"/>
      <protection hidden="1"/>
    </xf>
    <xf numFmtId="194" fontId="115" fillId="0" borderId="5" xfId="8" applyNumberFormat="1" applyFont="1" applyFill="1" applyBorder="1" applyAlignment="1" applyProtection="1">
      <alignment horizontal="center" vertical="center"/>
      <protection hidden="1"/>
    </xf>
    <xf numFmtId="194" fontId="115" fillId="0" borderId="189" xfId="8" applyNumberFormat="1" applyFont="1" applyFill="1" applyBorder="1" applyAlignment="1" applyProtection="1">
      <alignment horizontal="center" vertical="center"/>
      <protection hidden="1"/>
    </xf>
    <xf numFmtId="0" fontId="102" fillId="0" borderId="203" xfId="3" applyNumberFormat="1" applyFont="1" applyFill="1" applyBorder="1" applyAlignment="1" applyProtection="1">
      <alignment vertical="center"/>
      <protection hidden="1"/>
    </xf>
    <xf numFmtId="194" fontId="102" fillId="0" borderId="4" xfId="8" applyNumberFormat="1" applyFont="1" applyFill="1" applyBorder="1" applyAlignment="1" applyProtection="1">
      <alignment horizontal="center" vertical="center"/>
      <protection hidden="1"/>
    </xf>
    <xf numFmtId="194" fontId="102" fillId="0" borderId="200" xfId="8" applyNumberFormat="1" applyFont="1" applyFill="1" applyBorder="1" applyAlignment="1" applyProtection="1">
      <alignment horizontal="center" vertical="center"/>
      <protection hidden="1"/>
    </xf>
    <xf numFmtId="194" fontId="102" fillId="3" borderId="5" xfId="8" applyNumberFormat="1" applyFont="1" applyFill="1" applyBorder="1" applyAlignment="1" applyProtection="1">
      <alignment horizontal="center" vertical="center"/>
      <protection hidden="1"/>
    </xf>
    <xf numFmtId="194" fontId="102" fillId="3" borderId="189" xfId="8" applyNumberFormat="1" applyFont="1" applyFill="1" applyBorder="1" applyAlignment="1" applyProtection="1">
      <alignment horizontal="center" vertical="center"/>
      <protection hidden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298451</xdr:colOff>
      <xdr:row>3</xdr:row>
      <xdr:rowOff>17203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44F47F-F909-48DF-85A2-7C746757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0"/>
          <a:ext cx="895350" cy="550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6C9E66-3014-445D-AFA7-D2C1194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693" y="127000"/>
          <a:ext cx="1587502" cy="8100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332510</xdr:colOff>
      <xdr:row>3</xdr:row>
      <xdr:rowOff>51689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4ED3B3-FCB7-33D3-3E2A-D0AAF276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928255" cy="571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andra.mendoza\AppData\Local\Microsoft\Windows\INetCache\Content.Outlook\K8SIKHN3\Informe%20de%20Desempe&#241;o%20octubre%202025-%20Anexos._.xlsx" TargetMode="External"/><Relationship Id="rId1" Type="http://schemas.openxmlformats.org/officeDocument/2006/relationships/externalLinkPath" Target="/Users/sandra.mendoza/AppData/Local/Microsoft/Windows/INetCache/Content.Outlook/K8SIKHN3/Informe%20de%20Desempe&#241;o%20octubre%202025-%20Anexos.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riables Relevantes"/>
      <sheetName val="EDE's"/>
      <sheetName val="CDEEE"/>
      <sheetName val="EGEHID"/>
      <sheetName val="ETED"/>
      <sheetName val="EGPC"/>
      <sheetName val="Anexo Res Financieros"/>
      <sheetName val="Hoja1"/>
      <sheetName val="Anexo Deuda"/>
      <sheetName val="Nuevo Regimen tarifario"/>
      <sheetName val="Regimen tarifario an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G50"/>
  <sheetViews>
    <sheetView showGridLines="0" tabSelected="1" zoomScale="110" zoomScaleNormal="110" workbookViewId="0">
      <pane xSplit="11" ySplit="7" topLeftCell="HT8" activePane="bottomRight" state="frozen"/>
      <selection activeCell="B9" sqref="B9"/>
      <selection pane="topRight" activeCell="B9" sqref="B9"/>
      <selection pane="bottomLeft" activeCell="B9" sqref="B9"/>
      <selection pane="bottomRight" activeCell="B49" sqref="B49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3" width="9.33203125" style="1" customWidth="1"/>
    <col min="214" max="214" width="11.33203125" style="1" customWidth="1"/>
    <col min="215" max="222" width="9.33203125" style="1" customWidth="1"/>
    <col min="223" max="225" width="12.44140625" style="1" customWidth="1"/>
    <col min="226" max="228" width="13.44140625" style="1" customWidth="1"/>
    <col min="229" max="229" width="11" style="1" bestFit="1" customWidth="1"/>
    <col min="230" max="231" width="11" style="1" customWidth="1"/>
    <col min="232" max="237" width="11" style="1" bestFit="1" customWidth="1"/>
    <col min="238" max="238" width="11.109375" style="1" customWidth="1"/>
    <col min="239" max="239" width="10.44140625" style="1" customWidth="1"/>
    <col min="240" max="240" width="13.33203125" style="1" customWidth="1"/>
    <col min="241" max="16384" width="11.44140625" style="1"/>
  </cols>
  <sheetData>
    <row r="1" spans="1:241">
      <c r="A1" s="2"/>
    </row>
    <row r="2" spans="1:241" ht="15.6">
      <c r="B2" s="131" t="s">
        <v>246</v>
      </c>
      <c r="D2" s="28"/>
      <c r="H2" s="28" t="s">
        <v>371</v>
      </c>
    </row>
    <row r="3" spans="1:241">
      <c r="B3" s="4" t="s">
        <v>0</v>
      </c>
      <c r="HM3" s="87"/>
    </row>
    <row r="4" spans="1:241">
      <c r="B4" s="4" t="s">
        <v>1</v>
      </c>
      <c r="D4" s="5"/>
      <c r="HM4" s="20"/>
    </row>
    <row r="5" spans="1:241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M5" s="37"/>
    </row>
    <row r="6" spans="1:241" ht="12.75" customHeight="1">
      <c r="B6" s="374"/>
      <c r="C6" s="382" t="s">
        <v>319</v>
      </c>
      <c r="D6" s="382" t="s">
        <v>320</v>
      </c>
      <c r="E6" s="383" t="s">
        <v>321</v>
      </c>
      <c r="F6" s="383"/>
      <c r="G6" s="7"/>
      <c r="H6" s="382" t="s">
        <v>322</v>
      </c>
      <c r="I6" s="383" t="s">
        <v>323</v>
      </c>
      <c r="J6" s="38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G6" s="381" t="s">
        <v>2</v>
      </c>
      <c r="HH6" s="381"/>
      <c r="HI6" s="381"/>
      <c r="HJ6" s="381"/>
      <c r="HK6" s="381"/>
      <c r="HL6" s="381"/>
      <c r="HM6" s="381"/>
      <c r="HN6" s="381"/>
      <c r="HO6" s="28"/>
      <c r="HP6" s="28"/>
      <c r="HQ6" s="28"/>
    </row>
    <row r="7" spans="1:241">
      <c r="A7" s="9"/>
      <c r="B7" s="375"/>
      <c r="C7" s="382"/>
      <c r="D7" s="382"/>
      <c r="E7" s="376" t="s">
        <v>3</v>
      </c>
      <c r="F7" s="376" t="s">
        <v>4</v>
      </c>
      <c r="G7" s="11"/>
      <c r="H7" s="382"/>
      <c r="I7" s="376" t="s">
        <v>3</v>
      </c>
      <c r="J7" s="376" t="s">
        <v>4</v>
      </c>
      <c r="K7" s="11"/>
      <c r="L7" s="377">
        <v>39814</v>
      </c>
      <c r="M7" s="377">
        <v>39845</v>
      </c>
      <c r="N7" s="377">
        <v>39873</v>
      </c>
      <c r="O7" s="377">
        <v>39904</v>
      </c>
      <c r="P7" s="377">
        <v>39934</v>
      </c>
      <c r="Q7" s="377">
        <v>39965</v>
      </c>
      <c r="R7" s="377">
        <v>39995</v>
      </c>
      <c r="S7" s="377">
        <v>40026</v>
      </c>
      <c r="T7" s="377">
        <v>40057</v>
      </c>
      <c r="U7" s="377">
        <v>40087</v>
      </c>
      <c r="V7" s="377">
        <v>40118</v>
      </c>
      <c r="W7" s="377">
        <v>40148</v>
      </c>
      <c r="X7" s="377">
        <v>40179</v>
      </c>
      <c r="Y7" s="377">
        <v>40210</v>
      </c>
      <c r="Z7" s="377">
        <v>40238</v>
      </c>
      <c r="AA7" s="377">
        <v>40269</v>
      </c>
      <c r="AB7" s="377">
        <v>40299</v>
      </c>
      <c r="AC7" s="377">
        <v>40330</v>
      </c>
      <c r="AD7" s="377">
        <v>40360</v>
      </c>
      <c r="AE7" s="377">
        <v>40391</v>
      </c>
      <c r="AF7" s="377">
        <v>40422</v>
      </c>
      <c r="AG7" s="377">
        <v>40452</v>
      </c>
      <c r="AH7" s="377">
        <v>40483</v>
      </c>
      <c r="AI7" s="377">
        <v>40513</v>
      </c>
      <c r="AJ7" s="377">
        <v>40544</v>
      </c>
      <c r="AK7" s="377">
        <v>40575</v>
      </c>
      <c r="AL7" s="377">
        <v>40603</v>
      </c>
      <c r="AM7" s="377">
        <v>40634</v>
      </c>
      <c r="AN7" s="377">
        <v>40664</v>
      </c>
      <c r="AO7" s="377">
        <v>40695</v>
      </c>
      <c r="AP7" s="377">
        <v>40725</v>
      </c>
      <c r="AQ7" s="377">
        <v>40756</v>
      </c>
      <c r="AR7" s="377">
        <v>40787</v>
      </c>
      <c r="AS7" s="377">
        <v>40817</v>
      </c>
      <c r="AT7" s="377">
        <v>40848</v>
      </c>
      <c r="AU7" s="377">
        <v>40878</v>
      </c>
      <c r="AV7" s="377">
        <v>40909</v>
      </c>
      <c r="AW7" s="377">
        <v>40940</v>
      </c>
      <c r="AX7" s="377">
        <v>40969</v>
      </c>
      <c r="AY7" s="377">
        <v>41000</v>
      </c>
      <c r="AZ7" s="377">
        <v>41030</v>
      </c>
      <c r="BA7" s="377">
        <v>41061</v>
      </c>
      <c r="BB7" s="377">
        <v>41091</v>
      </c>
      <c r="BC7" s="377">
        <v>41122</v>
      </c>
      <c r="BD7" s="377">
        <v>41153</v>
      </c>
      <c r="BE7" s="377">
        <v>41183</v>
      </c>
      <c r="BF7" s="377">
        <v>41214</v>
      </c>
      <c r="BG7" s="377">
        <v>41244</v>
      </c>
      <c r="BH7" s="377">
        <v>41275</v>
      </c>
      <c r="BI7" s="377">
        <v>41306</v>
      </c>
      <c r="BJ7" s="377">
        <v>41334</v>
      </c>
      <c r="BK7" s="377">
        <v>41365</v>
      </c>
      <c r="BL7" s="377">
        <v>41395</v>
      </c>
      <c r="BM7" s="377">
        <v>41426</v>
      </c>
      <c r="BN7" s="377">
        <v>41456</v>
      </c>
      <c r="BO7" s="377">
        <v>41487</v>
      </c>
      <c r="BP7" s="377">
        <v>41518</v>
      </c>
      <c r="BQ7" s="377">
        <v>41548</v>
      </c>
      <c r="BR7" s="377">
        <v>41579</v>
      </c>
      <c r="BS7" s="377">
        <v>41609</v>
      </c>
      <c r="BT7" s="377">
        <v>41640</v>
      </c>
      <c r="BU7" s="377">
        <v>41671</v>
      </c>
      <c r="BV7" s="377">
        <v>41699</v>
      </c>
      <c r="BW7" s="377">
        <v>41730</v>
      </c>
      <c r="BX7" s="377">
        <v>41760</v>
      </c>
      <c r="BY7" s="377">
        <v>41791</v>
      </c>
      <c r="BZ7" s="377">
        <v>41821</v>
      </c>
      <c r="CA7" s="377">
        <v>41852</v>
      </c>
      <c r="CB7" s="377">
        <v>41883</v>
      </c>
      <c r="CC7" s="377">
        <v>41913</v>
      </c>
      <c r="CD7" s="377">
        <v>41944</v>
      </c>
      <c r="CE7" s="377">
        <v>41974</v>
      </c>
      <c r="CF7" s="377">
        <v>42005</v>
      </c>
      <c r="CG7" s="377">
        <v>42036</v>
      </c>
      <c r="CH7" s="377">
        <v>42064</v>
      </c>
      <c r="CI7" s="377">
        <v>42095</v>
      </c>
      <c r="CJ7" s="377">
        <v>42125</v>
      </c>
      <c r="CK7" s="377">
        <v>42156</v>
      </c>
      <c r="CL7" s="377">
        <v>42186</v>
      </c>
      <c r="CM7" s="377">
        <v>42217</v>
      </c>
      <c r="CN7" s="377">
        <v>42248</v>
      </c>
      <c r="CO7" s="377">
        <v>42278</v>
      </c>
      <c r="CP7" s="377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>
        <v>43070</v>
      </c>
      <c r="DP7" s="377">
        <v>43101</v>
      </c>
      <c r="DQ7" s="377">
        <v>43132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>
        <v>43313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43862</v>
      </c>
      <c r="EP7" s="377">
        <v>43891</v>
      </c>
      <c r="EQ7" s="377">
        <v>43922</v>
      </c>
      <c r="ER7" s="377">
        <v>43952</v>
      </c>
      <c r="ES7" s="377">
        <v>43983</v>
      </c>
      <c r="ET7" s="377">
        <v>44013</v>
      </c>
      <c r="EU7" s="377">
        <v>44044</v>
      </c>
      <c r="EV7" s="377">
        <v>44075</v>
      </c>
      <c r="EW7" s="377">
        <v>44105</v>
      </c>
      <c r="EX7" s="377">
        <v>44136</v>
      </c>
      <c r="EY7" s="377">
        <v>44166</v>
      </c>
      <c r="EZ7" s="377">
        <v>44197</v>
      </c>
      <c r="FA7" s="377">
        <v>44228</v>
      </c>
      <c r="FB7" s="377">
        <v>44256</v>
      </c>
      <c r="FC7" s="377">
        <v>44287</v>
      </c>
      <c r="FD7" s="377">
        <v>44317</v>
      </c>
      <c r="FE7" s="377">
        <v>44348</v>
      </c>
      <c r="FF7" s="377">
        <v>44378</v>
      </c>
      <c r="FG7" s="377">
        <v>44409</v>
      </c>
      <c r="FH7" s="377">
        <v>44440</v>
      </c>
      <c r="FI7" s="377">
        <v>44470</v>
      </c>
      <c r="FJ7" s="377">
        <v>44501</v>
      </c>
      <c r="FK7" s="377">
        <v>44531</v>
      </c>
      <c r="FL7" s="377">
        <v>44562</v>
      </c>
      <c r="FM7" s="377">
        <v>44593</v>
      </c>
      <c r="FN7" s="377">
        <v>44621</v>
      </c>
      <c r="FO7" s="377">
        <v>44652</v>
      </c>
      <c r="FP7" s="377">
        <v>44682</v>
      </c>
      <c r="FQ7" s="377">
        <v>44713</v>
      </c>
      <c r="FR7" s="377">
        <v>44743</v>
      </c>
      <c r="FS7" s="377">
        <v>44774</v>
      </c>
      <c r="FT7" s="377">
        <v>44805</v>
      </c>
      <c r="FU7" s="377">
        <v>44835</v>
      </c>
      <c r="FV7" s="377">
        <v>44866</v>
      </c>
      <c r="FW7" s="377">
        <v>44896</v>
      </c>
      <c r="FX7" s="377">
        <v>44927</v>
      </c>
      <c r="FY7" s="377">
        <v>44958</v>
      </c>
      <c r="FZ7" s="377">
        <v>44986</v>
      </c>
      <c r="GA7" s="377">
        <v>45017</v>
      </c>
      <c r="GB7" s="377">
        <v>45047</v>
      </c>
      <c r="GC7" s="377">
        <v>45078</v>
      </c>
      <c r="GD7" s="377">
        <v>45108</v>
      </c>
      <c r="GE7" s="377">
        <v>45139</v>
      </c>
      <c r="GF7" s="377">
        <v>45170</v>
      </c>
      <c r="GG7" s="377">
        <v>45200</v>
      </c>
      <c r="GH7" s="377">
        <v>45231</v>
      </c>
      <c r="GI7" s="377">
        <v>45261</v>
      </c>
      <c r="GJ7" s="377">
        <v>45292</v>
      </c>
      <c r="GK7" s="377">
        <v>45323</v>
      </c>
      <c r="GL7" s="377">
        <v>45352</v>
      </c>
      <c r="GM7" s="377">
        <v>45383</v>
      </c>
      <c r="GN7" s="377">
        <v>45413</v>
      </c>
      <c r="GO7" s="377">
        <v>45444</v>
      </c>
      <c r="GP7" s="377">
        <v>45474</v>
      </c>
      <c r="GQ7" s="377">
        <v>45505</v>
      </c>
      <c r="GR7" s="377">
        <v>45536</v>
      </c>
      <c r="GS7" s="377">
        <v>45566</v>
      </c>
      <c r="GT7" s="377">
        <v>45597</v>
      </c>
      <c r="GU7" s="377">
        <v>45627</v>
      </c>
      <c r="GV7" s="377">
        <v>45658</v>
      </c>
      <c r="GW7" s="377">
        <v>45689</v>
      </c>
      <c r="GX7" s="377">
        <v>45717</v>
      </c>
      <c r="GY7" s="377">
        <v>45748</v>
      </c>
      <c r="GZ7" s="377">
        <v>45778</v>
      </c>
      <c r="HA7" s="377">
        <v>45809</v>
      </c>
      <c r="HB7" s="377">
        <v>45839</v>
      </c>
      <c r="HC7" s="377">
        <v>45870</v>
      </c>
      <c r="HD7" s="377">
        <v>45901</v>
      </c>
      <c r="HE7" s="377">
        <v>45931</v>
      </c>
      <c r="HF7" s="13"/>
      <c r="HG7" s="378">
        <v>2009</v>
      </c>
      <c r="HH7" s="378">
        <v>2010</v>
      </c>
      <c r="HI7" s="378" t="s">
        <v>324</v>
      </c>
      <c r="HJ7" s="378" t="s">
        <v>325</v>
      </c>
      <c r="HK7" s="378" t="s">
        <v>326</v>
      </c>
      <c r="HL7" s="378" t="s">
        <v>327</v>
      </c>
      <c r="HM7" s="378" t="s">
        <v>328</v>
      </c>
      <c r="HN7" s="378" t="s">
        <v>329</v>
      </c>
      <c r="HO7" s="378" t="s">
        <v>330</v>
      </c>
      <c r="HP7" s="378" t="s">
        <v>331</v>
      </c>
      <c r="HQ7" s="378" t="s">
        <v>332</v>
      </c>
      <c r="HR7" s="378" t="s">
        <v>333</v>
      </c>
      <c r="HS7" s="378" t="s">
        <v>334</v>
      </c>
      <c r="HT7" s="378" t="s">
        <v>335</v>
      </c>
      <c r="HU7" s="378" t="s">
        <v>336</v>
      </c>
      <c r="HV7" s="378" t="s">
        <v>337</v>
      </c>
      <c r="HW7" s="378" t="s">
        <v>338</v>
      </c>
    </row>
    <row r="8" spans="1:241">
      <c r="A8" s="15"/>
      <c r="B8" s="16" t="s">
        <v>339</v>
      </c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</row>
    <row r="9" spans="1:241">
      <c r="A9" s="15">
        <v>8</v>
      </c>
      <c r="B9" s="18" t="s">
        <v>378</v>
      </c>
      <c r="C9" s="19">
        <v>86.544487855003098</v>
      </c>
      <c r="D9" s="19">
        <v>96.312773545870613</v>
      </c>
      <c r="E9" s="19">
        <v>-9.7682856908675149</v>
      </c>
      <c r="F9" s="20">
        <v>-0.10142253546685789</v>
      </c>
      <c r="G9" s="19"/>
      <c r="H9" s="19">
        <v>106.63240584106511</v>
      </c>
      <c r="I9" s="19">
        <v>-10.319632295194495</v>
      </c>
      <c r="J9" s="20">
        <v>-9.6777637283883833E-2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>
        <v>91.260654545454543</v>
      </c>
      <c r="HC9" s="19">
        <v>85.340199999999996</v>
      </c>
      <c r="HD9" s="19">
        <v>89.071600000000018</v>
      </c>
      <c r="HE9" s="19">
        <v>85.88324347826088</v>
      </c>
      <c r="HF9" s="19"/>
      <c r="HG9" s="19">
        <v>68.158585606060598</v>
      </c>
      <c r="HH9" s="19">
        <v>88.439219504108578</v>
      </c>
      <c r="HI9" s="19">
        <v>122.76751840961099</v>
      </c>
      <c r="HJ9" s="19">
        <v>126.02046948009847</v>
      </c>
      <c r="HK9" s="19">
        <v>121.75226607291448</v>
      </c>
      <c r="HL9" s="19">
        <v>111.38595673150265</v>
      </c>
      <c r="HM9" s="19">
        <v>63.80755364832536</v>
      </c>
      <c r="HN9" s="19">
        <v>51.024839000762789</v>
      </c>
      <c r="HO9" s="19">
        <v>63.41624926912143</v>
      </c>
      <c r="HP9" s="19">
        <v>82.444337144268772</v>
      </c>
      <c r="HQ9" s="19">
        <v>76.522728240760003</v>
      </c>
      <c r="HR9" s="19">
        <v>46.90772128389154</v>
      </c>
      <c r="HS9" s="19">
        <v>76.894863005166087</v>
      </c>
      <c r="HT9" s="19">
        <v>136.71281315408086</v>
      </c>
      <c r="HU9" s="19">
        <v>105.4053107008876</v>
      </c>
      <c r="HV9" s="19">
        <v>94.492610411032516</v>
      </c>
      <c r="HW9" s="19">
        <f>+C9</f>
        <v>86.544487855003098</v>
      </c>
      <c r="HX9" s="37"/>
      <c r="HY9" s="37"/>
      <c r="HZ9" s="37"/>
      <c r="IA9" s="37"/>
      <c r="IB9" s="37"/>
      <c r="IC9" s="37"/>
      <c r="ID9" s="37"/>
      <c r="IE9" s="37"/>
      <c r="IF9" s="37"/>
      <c r="IG9" s="19"/>
    </row>
    <row r="10" spans="1:241">
      <c r="A10" s="15">
        <v>12</v>
      </c>
      <c r="B10" s="18" t="s">
        <v>379</v>
      </c>
      <c r="C10" s="19">
        <v>15.729641558524737</v>
      </c>
      <c r="D10" s="19">
        <v>17.505047900012826</v>
      </c>
      <c r="E10" s="19">
        <v>-1.7754063414880896</v>
      </c>
      <c r="F10" s="20">
        <v>-0.10142253546685746</v>
      </c>
      <c r="G10" s="19"/>
      <c r="H10" s="19">
        <v>19.380662639233925</v>
      </c>
      <c r="I10" s="19">
        <v>-1.8756147392210991</v>
      </c>
      <c r="J10" s="20">
        <v>-9.6777637283883805E-2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>
        <v>16.586814712005545</v>
      </c>
      <c r="HC10" s="19">
        <v>15.510759723736816</v>
      </c>
      <c r="HD10" s="19">
        <v>16.188949472918935</v>
      </c>
      <c r="HE10" s="19">
        <v>15.609459010952536</v>
      </c>
      <c r="HF10" s="19"/>
      <c r="HG10" s="19">
        <v>12.387965395503556</v>
      </c>
      <c r="HH10" s="19">
        <v>16.074012996021185</v>
      </c>
      <c r="HI10" s="19">
        <v>22.313253073357131</v>
      </c>
      <c r="HJ10" s="19">
        <v>22.904483729570781</v>
      </c>
      <c r="HK10" s="19">
        <v>22.128728839133853</v>
      </c>
      <c r="HL10" s="19">
        <v>20.24463044920077</v>
      </c>
      <c r="HM10" s="19">
        <v>11.597156242879924</v>
      </c>
      <c r="HN10" s="19">
        <v>9.2738711379067187</v>
      </c>
      <c r="HO10" s="19">
        <v>11.526035854075134</v>
      </c>
      <c r="HP10" s="19">
        <v>14.984430596922708</v>
      </c>
      <c r="HQ10" s="19">
        <v>13.908165801664843</v>
      </c>
      <c r="HR10" s="19">
        <v>8.5255763874757395</v>
      </c>
      <c r="HS10" s="19">
        <v>13.975802072912769</v>
      </c>
      <c r="HT10" s="19">
        <v>24.847839540908911</v>
      </c>
      <c r="HU10" s="19">
        <v>19.157635532694936</v>
      </c>
      <c r="HV10" s="19">
        <v>17.174229445843782</v>
      </c>
      <c r="HW10" s="19">
        <f t="shared" ref="HW10:HW16" si="0">+C10</f>
        <v>15.729641558524737</v>
      </c>
      <c r="HX10" s="37"/>
      <c r="HY10" s="37"/>
      <c r="HZ10" s="37"/>
      <c r="IA10" s="37"/>
      <c r="IB10" s="37"/>
      <c r="IC10" s="37"/>
      <c r="ID10" s="37"/>
      <c r="IE10" s="37"/>
      <c r="IF10" s="37"/>
    </row>
    <row r="11" spans="1:241">
      <c r="A11" s="15">
        <v>9</v>
      </c>
      <c r="B11" s="18" t="s">
        <v>380</v>
      </c>
      <c r="C11" s="19">
        <v>63.067844608061662</v>
      </c>
      <c r="D11" s="19">
        <v>68.736022947685427</v>
      </c>
      <c r="E11" s="19">
        <v>-5.6681783396237648</v>
      </c>
      <c r="F11" s="20">
        <v>-8.2462995334160974E-2</v>
      </c>
      <c r="G11" s="19"/>
      <c r="H11" s="19">
        <v>66.823609650608745</v>
      </c>
      <c r="I11" s="19">
        <v>1.9124132970766823</v>
      </c>
      <c r="J11" s="20">
        <v>2.8618826595507935E-2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>
        <v>66.265227272727302</v>
      </c>
      <c r="HC11" s="19">
        <v>60.655714285714296</v>
      </c>
      <c r="HD11" s="19">
        <v>60.838571428571427</v>
      </c>
      <c r="HE11" s="19">
        <v>59.503913043478249</v>
      </c>
      <c r="HF11" s="19"/>
      <c r="HG11" s="19">
        <v>55.814058333333342</v>
      </c>
      <c r="HH11" s="19">
        <v>69.703883333333337</v>
      </c>
      <c r="HI11" s="19">
        <v>95.703821626984123</v>
      </c>
      <c r="HJ11" s="19">
        <v>99.373692120411363</v>
      </c>
      <c r="HK11" s="19">
        <v>93.047684039231811</v>
      </c>
      <c r="HL11" s="19">
        <v>82.669191895802314</v>
      </c>
      <c r="HM11" s="19">
        <v>40.761989832535889</v>
      </c>
      <c r="HN11" s="19">
        <v>31.998118734335836</v>
      </c>
      <c r="HO11" s="19">
        <v>47.201780901116429</v>
      </c>
      <c r="HP11" s="19">
        <v>61.221632420973386</v>
      </c>
      <c r="HQ11" s="19">
        <v>53.608773516465739</v>
      </c>
      <c r="HR11" s="19">
        <v>35.210805042910309</v>
      </c>
      <c r="HS11" s="19">
        <v>60.282155134501274</v>
      </c>
      <c r="HT11" s="19">
        <v>77.991670802913049</v>
      </c>
      <c r="HU11" s="19">
        <v>67.440591375507282</v>
      </c>
      <c r="HV11" s="19">
        <v>68.195305255067851</v>
      </c>
      <c r="HW11" s="19">
        <f t="shared" si="0"/>
        <v>63.067844608061662</v>
      </c>
      <c r="HX11" s="37"/>
      <c r="HY11" s="37"/>
      <c r="HZ11" s="37"/>
      <c r="IA11" s="37"/>
      <c r="IB11" s="37"/>
      <c r="IC11" s="37"/>
      <c r="ID11" s="37"/>
      <c r="IE11" s="37"/>
      <c r="IF11" s="37"/>
    </row>
    <row r="12" spans="1:241">
      <c r="A12" s="15">
        <v>13</v>
      </c>
      <c r="B12" s="18" t="s">
        <v>381</v>
      </c>
      <c r="C12" s="19">
        <v>10.649754239794266</v>
      </c>
      <c r="D12" s="19">
        <v>11.606893439325464</v>
      </c>
      <c r="E12" s="19">
        <v>-0.95713919953119841</v>
      </c>
      <c r="F12" s="20">
        <v>-8.2462995334160891E-2</v>
      </c>
      <c r="G12" s="19"/>
      <c r="H12" s="19">
        <v>11.283959751875839</v>
      </c>
      <c r="I12" s="19">
        <v>0.32293368744962514</v>
      </c>
      <c r="J12" s="20">
        <v>2.8618826595507914E-2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>
        <v>11.189670258819197</v>
      </c>
      <c r="HC12" s="19">
        <v>10.242437400492109</v>
      </c>
      <c r="HD12" s="19">
        <v>10.273314999758766</v>
      </c>
      <c r="HE12" s="19">
        <v>10.047942087720067</v>
      </c>
      <c r="HF12" s="19"/>
      <c r="HG12" s="19">
        <v>9.4248663176854652</v>
      </c>
      <c r="HH12" s="19">
        <v>11.770328154902616</v>
      </c>
      <c r="HI12" s="19">
        <v>16.160726380780833</v>
      </c>
      <c r="HJ12" s="19">
        <v>16.780427578590231</v>
      </c>
      <c r="HK12" s="19">
        <v>15.712206018107358</v>
      </c>
      <c r="HL12" s="19">
        <v>13.959674416717711</v>
      </c>
      <c r="HM12" s="19">
        <v>6.8831458683782287</v>
      </c>
      <c r="HN12" s="19">
        <v>5.4032621976250992</v>
      </c>
      <c r="HO12" s="19">
        <v>7.9705810370004073</v>
      </c>
      <c r="HP12" s="19">
        <v>10.337999395638867</v>
      </c>
      <c r="HQ12" s="19">
        <v>9.0524777974443964</v>
      </c>
      <c r="HR12" s="19">
        <v>5.9457624185934321</v>
      </c>
      <c r="HS12" s="19">
        <v>10.179357503293017</v>
      </c>
      <c r="HT12" s="19">
        <v>13.169819453379445</v>
      </c>
      <c r="HU12" s="19">
        <v>11.388144440308556</v>
      </c>
      <c r="HV12" s="19">
        <v>11.515586838072918</v>
      </c>
      <c r="HW12" s="19">
        <f t="shared" si="0"/>
        <v>10.649754239794266</v>
      </c>
      <c r="HX12" s="37"/>
      <c r="HY12" s="37"/>
      <c r="HZ12" s="37"/>
      <c r="IA12" s="37"/>
      <c r="IB12" s="37"/>
      <c r="IC12" s="37"/>
      <c r="ID12" s="37"/>
      <c r="IE12" s="37"/>
      <c r="IF12" s="37"/>
    </row>
    <row r="13" spans="1:241">
      <c r="A13" s="15">
        <v>10</v>
      </c>
      <c r="B13" s="18" t="s">
        <v>382</v>
      </c>
      <c r="C13" s="19">
        <v>3.4722124504442924</v>
      </c>
      <c r="D13" s="19">
        <v>2.2508368329915696</v>
      </c>
      <c r="E13" s="19">
        <v>1.2213756174527228</v>
      </c>
      <c r="F13" s="20">
        <v>0.54263178900862485</v>
      </c>
      <c r="G13" s="19"/>
      <c r="H13" s="19">
        <v>2.9382346873606937</v>
      </c>
      <c r="I13" s="19">
        <v>-0.68739785436912415</v>
      </c>
      <c r="J13" s="20">
        <v>-0.23394926801663618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>
        <v>3.63605</v>
      </c>
      <c r="HC13" s="19">
        <v>3.3499090909090912</v>
      </c>
      <c r="HD13" s="19">
        <v>2.8985238095238097</v>
      </c>
      <c r="HE13" s="19">
        <v>2.9798095238095237</v>
      </c>
      <c r="HF13" s="19"/>
      <c r="HG13" s="19">
        <v>4.2030153508771928</v>
      </c>
      <c r="HH13" s="19">
        <v>4.4900916666666673</v>
      </c>
      <c r="HI13" s="19">
        <v>4.1195750000000002</v>
      </c>
      <c r="HJ13" s="19">
        <v>2.8061166666666666</v>
      </c>
      <c r="HK13" s="19">
        <v>3.6541704545454547</v>
      </c>
      <c r="HL13" s="19">
        <v>4.3397833333333322</v>
      </c>
      <c r="HM13" s="19">
        <v>2.7694666666666663</v>
      </c>
      <c r="HN13" s="19">
        <v>2.4141337191793713</v>
      </c>
      <c r="HO13" s="19">
        <v>3.0734075160727912</v>
      </c>
      <c r="HP13" s="19">
        <v>2.9629738988446079</v>
      </c>
      <c r="HQ13" s="19">
        <v>2.6900156397664126</v>
      </c>
      <c r="HR13" s="19">
        <v>2.1089344563098567</v>
      </c>
      <c r="HS13" s="19">
        <v>3.5974967601260506</v>
      </c>
      <c r="HT13" s="19">
        <v>6.3361207830181518</v>
      </c>
      <c r="HU13" s="19">
        <v>2.9668372394672446</v>
      </c>
      <c r="HV13" s="19">
        <v>2.3337404704944178</v>
      </c>
      <c r="HW13" s="19">
        <f t="shared" si="0"/>
        <v>3.4722124504442924</v>
      </c>
      <c r="HX13" s="37"/>
      <c r="HY13" s="37"/>
      <c r="HZ13" s="37"/>
      <c r="IA13" s="37"/>
      <c r="IB13" s="37"/>
      <c r="IC13" s="37"/>
      <c r="ID13" s="37"/>
      <c r="IE13" s="37"/>
      <c r="IF13" s="37"/>
    </row>
    <row r="14" spans="1:241">
      <c r="A14" s="15"/>
      <c r="B14" s="18" t="s">
        <v>383</v>
      </c>
      <c r="C14" s="19">
        <v>9.4930443180109361</v>
      </c>
      <c r="D14" s="19">
        <v>8.0884623579403048</v>
      </c>
      <c r="E14" s="19">
        <v>1.4045819600706313</v>
      </c>
      <c r="F14" s="20">
        <v>0.17365253096489683</v>
      </c>
      <c r="G14" s="19"/>
      <c r="H14" s="19">
        <v>8.8789698904647985</v>
      </c>
      <c r="I14" s="19">
        <v>-0.79050753252449368</v>
      </c>
      <c r="J14" s="20">
        <v>-8.9031446471445577E-2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>
        <v>9.6814575000000005</v>
      </c>
      <c r="HC14" s="19">
        <v>9.3523954545454551</v>
      </c>
      <c r="HD14" s="19">
        <v>8.8333023809523805</v>
      </c>
      <c r="HE14" s="19">
        <v>8.9267809523809518</v>
      </c>
      <c r="HF14" s="19"/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8.2588404913419904</v>
      </c>
      <c r="HS14" s="19">
        <v>9.6371213138274996</v>
      </c>
      <c r="HT14" s="19">
        <v>12.786538900470873</v>
      </c>
      <c r="HU14" s="19">
        <v>8.9118628253873311</v>
      </c>
      <c r="HV14" s="19">
        <v>8.1838015410685809</v>
      </c>
      <c r="HW14" s="19">
        <f t="shared" si="0"/>
        <v>9.4930443180109361</v>
      </c>
      <c r="HX14" s="37"/>
      <c r="HY14" s="37"/>
      <c r="HZ14" s="37"/>
      <c r="IA14" s="37"/>
      <c r="IB14" s="37"/>
      <c r="IC14" s="37"/>
      <c r="ID14" s="37"/>
      <c r="IE14" s="37"/>
      <c r="IF14" s="37"/>
    </row>
    <row r="15" spans="1:241">
      <c r="A15" s="15">
        <v>11</v>
      </c>
      <c r="B15" s="18" t="s">
        <v>384</v>
      </c>
      <c r="C15" s="19">
        <v>75.597499999999997</v>
      </c>
      <c r="D15" s="19">
        <v>82.609000000000009</v>
      </c>
      <c r="E15" s="19">
        <v>-7.0115000000000123</v>
      </c>
      <c r="F15" s="20">
        <v>-8.4875739931484603E-2</v>
      </c>
      <c r="G15" s="19"/>
      <c r="H15" s="19">
        <v>113.74049999999997</v>
      </c>
      <c r="I15" s="19">
        <v>-31.13149999999996</v>
      </c>
      <c r="J15" s="20">
        <v>-0.27370637547751214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>
        <v>70.625</v>
      </c>
      <c r="HC15" s="19">
        <v>72.400000000000006</v>
      </c>
      <c r="HD15" s="19">
        <v>73.375</v>
      </c>
      <c r="HE15" s="19">
        <v>73.3</v>
      </c>
      <c r="HF15" s="19"/>
      <c r="HG15" s="19">
        <v>58.860833333333339</v>
      </c>
      <c r="HH15" s="19">
        <v>77.608333333333334</v>
      </c>
      <c r="HI15" s="19">
        <v>111.045</v>
      </c>
      <c r="HJ15" s="19">
        <v>83.667225000000002</v>
      </c>
      <c r="HK15" s="19">
        <v>71.771041666666676</v>
      </c>
      <c r="HL15" s="19">
        <v>67.119444444444454</v>
      </c>
      <c r="HM15" s="19">
        <v>52.620138888888881</v>
      </c>
      <c r="HN15" s="19">
        <v>57.648333333333333</v>
      </c>
      <c r="HO15" s="19">
        <v>77.837083333333325</v>
      </c>
      <c r="HP15" s="19">
        <v>85.738541666666677</v>
      </c>
      <c r="HQ15" s="19">
        <v>57.235271464646473</v>
      </c>
      <c r="HR15" s="19">
        <v>51.530277777777776</v>
      </c>
      <c r="HS15" s="19">
        <v>116.15625</v>
      </c>
      <c r="HT15" s="19">
        <v>258.9759722222222</v>
      </c>
      <c r="HU15" s="19">
        <v>108.62958333333331</v>
      </c>
      <c r="HV15" s="19">
        <v>82.975208333333327</v>
      </c>
      <c r="HW15" s="19">
        <f t="shared" si="0"/>
        <v>75.597499999999997</v>
      </c>
      <c r="HX15" s="37"/>
      <c r="HY15" s="37"/>
      <c r="HZ15" s="37"/>
      <c r="IA15" s="37"/>
      <c r="IB15" s="37"/>
      <c r="IC15" s="37"/>
      <c r="ID15" s="37"/>
      <c r="IE15" s="37"/>
      <c r="IF15" s="37"/>
    </row>
    <row r="16" spans="1:241">
      <c r="A16" s="15">
        <v>14</v>
      </c>
      <c r="B16" s="18" t="s">
        <v>385</v>
      </c>
      <c r="C16" s="19">
        <v>3.0409292035398261</v>
      </c>
      <c r="D16" s="19">
        <v>3.3229686242960619</v>
      </c>
      <c r="E16" s="19">
        <v>-0.28203942075623578</v>
      </c>
      <c r="F16" s="20">
        <v>-8.4875739931484617E-2</v>
      </c>
      <c r="G16" s="19"/>
      <c r="H16" s="19">
        <v>4.5752413515687902</v>
      </c>
      <c r="I16" s="19">
        <v>-1.2522727272727283</v>
      </c>
      <c r="J16" s="20">
        <v>-0.27370637547751231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>
        <v>2.8409090909090939</v>
      </c>
      <c r="HC16" s="19">
        <v>2.9123089300080482</v>
      </c>
      <c r="HD16" s="19">
        <v>2.9515285599356424</v>
      </c>
      <c r="HE16" s="19">
        <v>2.9485116653258276</v>
      </c>
      <c r="HF16" s="19"/>
      <c r="HG16" s="19">
        <v>2.3676924108340063</v>
      </c>
      <c r="HH16" s="19">
        <v>3.1218155001340873</v>
      </c>
      <c r="HI16" s="19">
        <v>4.4668141592920394</v>
      </c>
      <c r="HJ16" s="19">
        <v>3.3655360016090143</v>
      </c>
      <c r="HK16" s="19">
        <v>2.8870089165996276</v>
      </c>
      <c r="HL16" s="19">
        <v>2.6998972021095944</v>
      </c>
      <c r="HM16" s="19">
        <v>2.1166588450880508</v>
      </c>
      <c r="HN16" s="19">
        <v>2.3189192813086641</v>
      </c>
      <c r="HO16" s="19">
        <v>3.1310170286940231</v>
      </c>
      <c r="HP16" s="19">
        <v>3.4488552561008343</v>
      </c>
      <c r="HQ16" s="19">
        <v>2.3023037596398437</v>
      </c>
      <c r="HR16" s="19">
        <v>2.0728188969339434</v>
      </c>
      <c r="HS16" s="19">
        <v>4.6724155269509291</v>
      </c>
      <c r="HT16" s="19">
        <v>10.417376195584172</v>
      </c>
      <c r="HU16" s="19">
        <v>4.3696533923303882</v>
      </c>
      <c r="HV16" s="19">
        <v>3.3376994502547639</v>
      </c>
      <c r="HW16" s="19">
        <f t="shared" si="0"/>
        <v>3.0409292035398261</v>
      </c>
      <c r="HX16" s="37"/>
      <c r="HY16" s="37"/>
      <c r="HZ16" s="37"/>
      <c r="IA16" s="37"/>
      <c r="IB16" s="37"/>
      <c r="IC16" s="37"/>
      <c r="ID16" s="37"/>
      <c r="IE16" s="37"/>
      <c r="IF16" s="37"/>
    </row>
    <row r="17" spans="1:240">
      <c r="A17" s="15"/>
      <c r="B17" s="21"/>
      <c r="G17" s="22"/>
      <c r="K17" s="22"/>
      <c r="L17" s="22"/>
      <c r="DJ17" s="19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</row>
    <row r="18" spans="1:240">
      <c r="A18" s="15"/>
      <c r="B18" s="16" t="s">
        <v>340</v>
      </c>
      <c r="G18" s="23"/>
      <c r="K18" s="23"/>
      <c r="L18" s="23"/>
      <c r="HG18" s="102"/>
      <c r="HH18" s="102"/>
      <c r="HI18" s="102"/>
      <c r="HJ18" s="102"/>
      <c r="HK18" s="102"/>
      <c r="HL18" s="102"/>
      <c r="HM18" s="102"/>
      <c r="HN18" s="102"/>
      <c r="HO18" s="102"/>
      <c r="HP18" s="102"/>
      <c r="HQ18" s="102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</row>
    <row r="19" spans="1:240">
      <c r="A19" s="15"/>
      <c r="B19" s="24" t="s">
        <v>341</v>
      </c>
      <c r="C19" s="25">
        <v>20017.749498529265</v>
      </c>
      <c r="D19" s="25">
        <v>19474.92077030192</v>
      </c>
      <c r="E19" s="25">
        <v>542.82872822734498</v>
      </c>
      <c r="F19" s="26">
        <v>2.78732188248553E-2</v>
      </c>
      <c r="G19" s="27"/>
      <c r="H19" s="25">
        <v>18262.915296026749</v>
      </c>
      <c r="I19" s="25">
        <v>1212.0054742751709</v>
      </c>
      <c r="J19" s="26">
        <v>6.6364293686389311E-2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>
        <v>2243.8779819177635</v>
      </c>
      <c r="HC19" s="25">
        <v>2306.1059221404462</v>
      </c>
      <c r="HD19" s="25">
        <v>2206.0933220269735</v>
      </c>
      <c r="HE19" s="25">
        <v>2113.8407998830548</v>
      </c>
      <c r="HF19" s="25"/>
      <c r="HG19" s="25">
        <v>11645.115229999978</v>
      </c>
      <c r="HH19" s="25">
        <v>12271.635776326306</v>
      </c>
      <c r="HI19" s="25">
        <v>12478.309330143067</v>
      </c>
      <c r="HJ19" s="25">
        <v>13355.89</v>
      </c>
      <c r="HK19" s="25">
        <v>12107.418061533521</v>
      </c>
      <c r="HL19" s="25">
        <v>13463.90889654137</v>
      </c>
      <c r="HM19" s="25">
        <v>14177.38456402733</v>
      </c>
      <c r="HN19" s="25">
        <v>14899.449304470585</v>
      </c>
      <c r="HO19" s="25">
        <v>15282.4486053851</v>
      </c>
      <c r="HP19" s="25">
        <v>15701.683343397424</v>
      </c>
      <c r="HQ19" s="25">
        <v>17411.497027710706</v>
      </c>
      <c r="HR19" s="25">
        <v>17663.254802331503</v>
      </c>
      <c r="HS19" s="25">
        <v>19431.13985190434</v>
      </c>
      <c r="HT19" s="25">
        <v>20145.10166426668</v>
      </c>
      <c r="HU19" s="25">
        <v>21758.215430020246</v>
      </c>
      <c r="HV19" s="25">
        <v>23068.584864240464</v>
      </c>
      <c r="HW19" s="25">
        <f>+C19</f>
        <v>20017.749498529265</v>
      </c>
      <c r="HX19" s="37"/>
      <c r="HY19" s="37"/>
      <c r="HZ19" s="37"/>
      <c r="IA19" s="37"/>
      <c r="IB19" s="37"/>
      <c r="IC19" s="37"/>
      <c r="ID19" s="37"/>
      <c r="IE19" s="37"/>
      <c r="IF19" s="37"/>
    </row>
    <row r="20" spans="1:240">
      <c r="A20" s="15"/>
      <c r="B20" s="18" t="s">
        <v>342</v>
      </c>
      <c r="C20" s="19">
        <v>5779.7781943226655</v>
      </c>
      <c r="D20" s="19">
        <v>5700.2438445745829</v>
      </c>
      <c r="E20" s="19">
        <v>79.534349748082604</v>
      </c>
      <c r="F20" s="20">
        <v>1.3952797795445603E-2</v>
      </c>
      <c r="G20" s="19"/>
      <c r="H20" s="19">
        <v>5565.3476569085869</v>
      </c>
      <c r="I20" s="19">
        <v>134.89618766599597</v>
      </c>
      <c r="J20" s="20">
        <v>2.4238591366083223E-2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>
        <v>652.9575420353317</v>
      </c>
      <c r="HC20" s="19">
        <v>607.82859110292998</v>
      </c>
      <c r="HD20" s="19">
        <v>632.01477961936826</v>
      </c>
      <c r="HE20" s="19">
        <v>628.75063917882153</v>
      </c>
      <c r="HF20" s="19"/>
      <c r="HG20" s="19">
        <v>1927.3377599999999</v>
      </c>
      <c r="HH20" s="19">
        <v>1854.4807500000002</v>
      </c>
      <c r="HI20" s="19">
        <v>1842.5194887844962</v>
      </c>
      <c r="HJ20" s="19">
        <v>1927.8290000000002</v>
      </c>
      <c r="HK20" s="19">
        <v>1190.4852815632287</v>
      </c>
      <c r="HL20" s="19">
        <v>2201.0679787130002</v>
      </c>
      <c r="HM20" s="19">
        <v>2099.638448956</v>
      </c>
      <c r="HN20" s="19">
        <v>2140.6410599610003</v>
      </c>
      <c r="HO20" s="19">
        <v>2117.6059076780002</v>
      </c>
      <c r="HP20" s="19">
        <v>2034.4329156903966</v>
      </c>
      <c r="HQ20" s="19">
        <v>3623.8579671011248</v>
      </c>
      <c r="HR20" s="19">
        <v>6550.6251794257269</v>
      </c>
      <c r="HS20" s="19">
        <v>6017.1557189700061</v>
      </c>
      <c r="HT20" s="19">
        <v>6196.1183922789151</v>
      </c>
      <c r="HU20" s="19">
        <v>6768.8466749530571</v>
      </c>
      <c r="HV20" s="19">
        <v>6850.7199998715987</v>
      </c>
      <c r="HW20" s="19">
        <f>+C20</f>
        <v>5779.7781943226655</v>
      </c>
      <c r="HX20" s="37"/>
      <c r="HY20" s="37"/>
      <c r="HZ20" s="37"/>
      <c r="IA20" s="37"/>
      <c r="IB20" s="37"/>
      <c r="IC20" s="37"/>
      <c r="ID20" s="37"/>
      <c r="IE20" s="37"/>
      <c r="IF20" s="37"/>
    </row>
    <row r="21" spans="1:240">
      <c r="A21" s="15"/>
      <c r="B21" s="18" t="s">
        <v>343</v>
      </c>
      <c r="C21" s="19">
        <v>7758.1354298432552</v>
      </c>
      <c r="D21" s="19">
        <v>8012.9240379748362</v>
      </c>
      <c r="E21" s="19">
        <v>-254.78860813158099</v>
      </c>
      <c r="F21" s="20">
        <v>-3.1797207476832082E-2</v>
      </c>
      <c r="G21" s="19"/>
      <c r="H21" s="19">
        <v>7400.5950002222226</v>
      </c>
      <c r="I21" s="19">
        <v>612.32903775261366</v>
      </c>
      <c r="J21" s="20">
        <v>8.2740514476772054E-2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>
        <v>778.77824266364109</v>
      </c>
      <c r="HC21" s="19">
        <v>897.95651926381527</v>
      </c>
      <c r="HD21" s="19">
        <v>874.64075523593897</v>
      </c>
      <c r="HE21" s="19">
        <v>808.54101298973762</v>
      </c>
      <c r="HF21" s="19"/>
      <c r="HG21" s="19">
        <v>2229.0868100000002</v>
      </c>
      <c r="HH21" s="19">
        <v>3343.3322999999996</v>
      </c>
      <c r="HI21" s="19">
        <v>3904.0904833470008</v>
      </c>
      <c r="HJ21" s="19">
        <v>4627.9209999999994</v>
      </c>
      <c r="HK21" s="19">
        <v>3868.2048271259991</v>
      </c>
      <c r="HL21" s="19">
        <v>4597.230216269998</v>
      </c>
      <c r="HM21" s="19">
        <v>4377.0975684659988</v>
      </c>
      <c r="HN21" s="19">
        <v>4551.7034171279984</v>
      </c>
      <c r="HO21" s="19">
        <v>5340.190593205999</v>
      </c>
      <c r="HP21" s="19">
        <v>5343.7957711930003</v>
      </c>
      <c r="HQ21" s="19">
        <v>5212.7124999829994</v>
      </c>
      <c r="HR21" s="19">
        <v>5299.035080242289</v>
      </c>
      <c r="HS21" s="19">
        <v>7895.0865079255509</v>
      </c>
      <c r="HT21" s="19">
        <v>8242.780012297133</v>
      </c>
      <c r="HU21" s="19">
        <v>8735.8476112126427</v>
      </c>
      <c r="HV21" s="19">
        <v>9553.7521107564335</v>
      </c>
      <c r="HW21" s="19">
        <f t="shared" ref="HW21:HW29" si="1">+C21</f>
        <v>7758.1354298432552</v>
      </c>
      <c r="HX21" s="37"/>
      <c r="HY21" s="37"/>
      <c r="HZ21" s="37"/>
      <c r="IA21" s="37"/>
      <c r="IB21" s="37"/>
      <c r="IC21" s="37"/>
      <c r="ID21" s="37"/>
      <c r="IE21" s="37"/>
      <c r="IF21" s="37"/>
    </row>
    <row r="22" spans="1:240">
      <c r="A22" s="15"/>
      <c r="B22" s="18" t="s">
        <v>344</v>
      </c>
      <c r="C22" s="19">
        <v>1.3910000000000001E-6</v>
      </c>
      <c r="D22" s="19">
        <v>10.790649801999997</v>
      </c>
      <c r="E22" s="19">
        <v>-10.790648410999998</v>
      </c>
      <c r="F22" s="20">
        <v>-0.99999987109210053</v>
      </c>
      <c r="G22" s="19"/>
      <c r="H22" s="19">
        <v>83.691515630999945</v>
      </c>
      <c r="I22" s="19">
        <v>-72.90086582899994</v>
      </c>
      <c r="J22" s="20">
        <v>-0.87106638324514862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19"/>
      <c r="HG22" s="19">
        <v>799.78081999999017</v>
      </c>
      <c r="HH22" s="19">
        <v>260.29880000000003</v>
      </c>
      <c r="HI22" s="19">
        <v>839.46213538467202</v>
      </c>
      <c r="HJ22" s="19">
        <v>780.06499999999983</v>
      </c>
      <c r="HK22" s="19">
        <v>488.29925876099992</v>
      </c>
      <c r="HL22" s="19">
        <v>166.8720481120001</v>
      </c>
      <c r="HM22" s="19">
        <v>1138.8539819850002</v>
      </c>
      <c r="HN22" s="19">
        <v>1185.3175139930006</v>
      </c>
      <c r="HO22" s="19">
        <v>519.54984960900003</v>
      </c>
      <c r="HP22" s="19">
        <v>864.73813421800025</v>
      </c>
      <c r="HQ22" s="19">
        <v>1121.5445901180003</v>
      </c>
      <c r="HR22" s="19">
        <v>144.96402915199997</v>
      </c>
      <c r="HS22" s="19">
        <v>44.863413946000009</v>
      </c>
      <c r="HT22" s="19">
        <v>24.686238943000003</v>
      </c>
      <c r="HU22" s="19">
        <v>84.093091441999945</v>
      </c>
      <c r="HV22" s="19">
        <v>10.790649801999997</v>
      </c>
      <c r="HW22" s="19">
        <f t="shared" si="1"/>
        <v>1.3910000000000001E-6</v>
      </c>
      <c r="HX22" s="37"/>
      <c r="HY22" s="37"/>
      <c r="HZ22" s="37"/>
      <c r="IA22" s="37"/>
      <c r="IB22" s="37"/>
      <c r="IC22" s="37"/>
      <c r="ID22" s="37"/>
      <c r="IE22" s="37"/>
      <c r="IF22" s="37"/>
    </row>
    <row r="23" spans="1:240">
      <c r="A23" s="15">
        <v>8</v>
      </c>
      <c r="B23" s="18" t="s">
        <v>345</v>
      </c>
      <c r="C23" s="19">
        <v>2081.1217261416505</v>
      </c>
      <c r="D23" s="19">
        <v>2194.8027428953465</v>
      </c>
      <c r="E23" s="19">
        <v>-113.68101675369599</v>
      </c>
      <c r="F23" s="20">
        <v>-5.1795550703444958E-2</v>
      </c>
      <c r="G23" s="19"/>
      <c r="H23" s="19">
        <v>2315.2489128301204</v>
      </c>
      <c r="I23" s="19">
        <v>-120.44616993477393</v>
      </c>
      <c r="J23" s="20">
        <v>-5.2022989522773434E-2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>
        <v>282.77586045637815</v>
      </c>
      <c r="HC23" s="19">
        <v>314.94984406530392</v>
      </c>
      <c r="HD23" s="19">
        <v>295.46032983478062</v>
      </c>
      <c r="HE23" s="19">
        <v>260.44553024442251</v>
      </c>
      <c r="HF23" s="19"/>
      <c r="HG23" s="19">
        <v>4437.5134599999583</v>
      </c>
      <c r="HH23" s="19">
        <v>4582.625256326307</v>
      </c>
      <c r="HI23" s="19">
        <v>3466.2040272134982</v>
      </c>
      <c r="HJ23" s="19">
        <v>4154.3599999999997</v>
      </c>
      <c r="HK23" s="19">
        <v>4037.7362217326922</v>
      </c>
      <c r="HL23" s="19">
        <v>4714.0392288176663</v>
      </c>
      <c r="HM23" s="19">
        <v>5343.6743991090789</v>
      </c>
      <c r="HN23" s="19">
        <v>4960.0538754525496</v>
      </c>
      <c r="HO23" s="19">
        <v>4344.1165494465704</v>
      </c>
      <c r="HP23" s="19">
        <v>4849.9665743108744</v>
      </c>
      <c r="HQ23" s="19">
        <v>5217.089923745898</v>
      </c>
      <c r="HR23" s="19">
        <v>2812.1148789444983</v>
      </c>
      <c r="HS23" s="19">
        <v>2112.7034038937472</v>
      </c>
      <c r="HT23" s="19">
        <v>2145.6041828072835</v>
      </c>
      <c r="HU23" s="19">
        <v>2557.0206144411914</v>
      </c>
      <c r="HV23" s="19">
        <v>2479.5397555576101</v>
      </c>
      <c r="HW23" s="19">
        <f t="shared" si="1"/>
        <v>2081.1217261416505</v>
      </c>
      <c r="HX23" s="37"/>
      <c r="HY23" s="37"/>
      <c r="HZ23" s="37"/>
      <c r="IA23" s="37"/>
      <c r="IB23" s="37"/>
      <c r="IC23" s="37"/>
      <c r="ID23" s="37"/>
      <c r="IE23" s="37"/>
      <c r="IF23" s="37"/>
    </row>
    <row r="24" spans="1:240">
      <c r="A24" s="15">
        <v>2</v>
      </c>
      <c r="B24" s="18" t="s">
        <v>346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>
        <v>0</v>
      </c>
      <c r="HC24" s="19">
        <v>0</v>
      </c>
      <c r="HD24" s="19">
        <v>0</v>
      </c>
      <c r="HE24" s="19">
        <v>0</v>
      </c>
      <c r="HF24" s="19"/>
      <c r="HG24" s="19">
        <v>785.45513000000005</v>
      </c>
      <c r="HH24" s="19">
        <v>796.44592</v>
      </c>
      <c r="HI24" s="19">
        <v>907.90285117600024</v>
      </c>
      <c r="HJ24" s="19">
        <v>0</v>
      </c>
      <c r="HK24" s="19">
        <v>519.09092500400016</v>
      </c>
      <c r="HL24" s="19">
        <v>286.75119779700015</v>
      </c>
      <c r="HM24" s="19">
        <v>0</v>
      </c>
      <c r="HN24" s="19">
        <v>221.87184949899992</v>
      </c>
      <c r="HO24" s="19">
        <v>222.93971167200013</v>
      </c>
      <c r="HP24" s="19">
        <v>82.97643539000002</v>
      </c>
      <c r="HQ24" s="19">
        <v>56.126183149999996</v>
      </c>
      <c r="HR24" s="19">
        <v>0</v>
      </c>
      <c r="HS24" s="19">
        <v>0</v>
      </c>
      <c r="HT24" s="19">
        <v>0</v>
      </c>
      <c r="HU24" s="19">
        <v>0</v>
      </c>
      <c r="HV24" s="19">
        <v>0</v>
      </c>
      <c r="HW24" s="19">
        <f t="shared" si="1"/>
        <v>0</v>
      </c>
      <c r="HX24" s="37"/>
      <c r="HY24" s="37"/>
      <c r="HZ24" s="37"/>
      <c r="IA24" s="37"/>
      <c r="IB24" s="37"/>
      <c r="IC24" s="37"/>
      <c r="ID24" s="37"/>
      <c r="IE24" s="37"/>
      <c r="IF24" s="37"/>
    </row>
    <row r="25" spans="1:240">
      <c r="A25" s="15">
        <v>3</v>
      </c>
      <c r="B25" s="18" t="s">
        <v>347</v>
      </c>
      <c r="C25" s="19">
        <v>1202.2100028703819</v>
      </c>
      <c r="D25" s="19">
        <v>1197.740620748154</v>
      </c>
      <c r="E25" s="19">
        <v>4.4693821222278984</v>
      </c>
      <c r="F25" s="20">
        <v>3.7315108503510165E-3</v>
      </c>
      <c r="G25" s="19"/>
      <c r="H25" s="19">
        <v>851.54041709783849</v>
      </c>
      <c r="I25" s="19">
        <v>346.20020365031553</v>
      </c>
      <c r="J25" s="20">
        <v>0.40655757107831858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>
        <v>120.29196855926563</v>
      </c>
      <c r="HC25" s="19">
        <v>106.51598132762714</v>
      </c>
      <c r="HD25" s="19">
        <v>109.60952951850203</v>
      </c>
      <c r="HE25" s="19">
        <v>132.14689186804648</v>
      </c>
      <c r="HF25" s="19"/>
      <c r="HG25" s="19">
        <v>1465.9412500000294</v>
      </c>
      <c r="HH25" s="19">
        <v>1434.4527499999999</v>
      </c>
      <c r="HI25" s="19">
        <v>1504.3849255473997</v>
      </c>
      <c r="HJ25" s="19">
        <v>1771.5809999999999</v>
      </c>
      <c r="HK25" s="19">
        <v>1765.0152978906001</v>
      </c>
      <c r="HL25" s="19">
        <v>1259.1708260047035</v>
      </c>
      <c r="HM25" s="19">
        <v>934.43412699825024</v>
      </c>
      <c r="HN25" s="19">
        <v>1503.821028668965</v>
      </c>
      <c r="HO25" s="19">
        <v>2175.8288707466686</v>
      </c>
      <c r="HP25" s="19">
        <v>1761.2969546250902</v>
      </c>
      <c r="HQ25" s="19">
        <v>1025.1074614922418</v>
      </c>
      <c r="HR25" s="19">
        <v>1244.6407469531687</v>
      </c>
      <c r="HS25" s="19">
        <v>1470.6320540948143</v>
      </c>
      <c r="HT25" s="19">
        <v>1433.2611728284221</v>
      </c>
      <c r="HU25" s="19">
        <v>1136.2278692308678</v>
      </c>
      <c r="HV25" s="19">
        <v>1422.337402599698</v>
      </c>
      <c r="HW25" s="19">
        <f t="shared" si="1"/>
        <v>1202.2100028703819</v>
      </c>
      <c r="HX25" s="37"/>
      <c r="HY25" s="37"/>
      <c r="HZ25" s="37"/>
      <c r="IA25" s="37"/>
      <c r="IB25" s="37"/>
      <c r="IC25" s="37"/>
      <c r="ID25" s="37"/>
      <c r="IE25" s="37"/>
      <c r="IF25" s="37"/>
    </row>
    <row r="26" spans="1:240" hidden="1" outlineLevel="1">
      <c r="A26" s="15">
        <v>4</v>
      </c>
      <c r="B26" s="18" t="s">
        <v>348</v>
      </c>
      <c r="C26" s="19">
        <v>1029.1407728181603</v>
      </c>
      <c r="D26" s="19">
        <v>930.97078227624911</v>
      </c>
      <c r="E26" s="19">
        <v>98.169990541911147</v>
      </c>
      <c r="F26" s="20">
        <v>0.10544905641601644</v>
      </c>
      <c r="H26" s="19">
        <v>940.5023858269368</v>
      </c>
      <c r="I26" s="19">
        <v>-9.5316035506876915</v>
      </c>
      <c r="J26" s="20">
        <v>-1.0134587316657393E-2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>
        <v>155.23892060415415</v>
      </c>
      <c r="HC26" s="19">
        <v>99.11078429898383</v>
      </c>
      <c r="HD26" s="19">
        <v>54.008846436570032</v>
      </c>
      <c r="HE26" s="19">
        <v>63.166273469688015</v>
      </c>
      <c r="HF26" s="19"/>
      <c r="HG26" s="19">
        <v>0</v>
      </c>
      <c r="HH26" s="19">
        <v>0</v>
      </c>
      <c r="HI26" s="19">
        <v>13.74541868999999</v>
      </c>
      <c r="HJ26" s="19">
        <v>94.133999999999986</v>
      </c>
      <c r="HK26" s="19">
        <v>238.58624945599988</v>
      </c>
      <c r="HL26" s="19">
        <v>238.77740082700009</v>
      </c>
      <c r="HM26" s="19">
        <v>283.68603851299991</v>
      </c>
      <c r="HN26" s="19">
        <v>312.59253522827589</v>
      </c>
      <c r="HO26" s="19">
        <v>377.90497425275703</v>
      </c>
      <c r="HP26" s="19">
        <v>481.20356181588312</v>
      </c>
      <c r="HQ26" s="19">
        <v>788.97495888169578</v>
      </c>
      <c r="HR26" s="19">
        <v>1139.1253062832589</v>
      </c>
      <c r="HS26" s="19">
        <v>1207.1042216055284</v>
      </c>
      <c r="HT26" s="19">
        <v>1183.8084819521682</v>
      </c>
      <c r="HU26" s="19">
        <v>1138.105035739088</v>
      </c>
      <c r="HV26" s="19">
        <v>1061.4530870922499</v>
      </c>
      <c r="HW26" s="19">
        <f t="shared" si="1"/>
        <v>1029.1407728181603</v>
      </c>
      <c r="HX26" s="37"/>
      <c r="HY26" s="37"/>
      <c r="HZ26" s="37"/>
      <c r="IA26" s="37"/>
      <c r="IB26" s="37"/>
      <c r="IC26" s="37"/>
      <c r="ID26" s="37"/>
      <c r="IE26" s="37"/>
      <c r="IF26" s="37"/>
    </row>
    <row r="27" spans="1:240" hidden="1" outlineLevel="1">
      <c r="A27" s="15">
        <v>5</v>
      </c>
      <c r="B27" s="18" t="s">
        <v>349</v>
      </c>
      <c r="C27" s="19">
        <v>1995.6486028831523</v>
      </c>
      <c r="D27" s="19">
        <v>1253.1924047337525</v>
      </c>
      <c r="E27" s="19">
        <v>742.45619814939982</v>
      </c>
      <c r="F27" s="20">
        <v>0.59245188156653306</v>
      </c>
      <c r="H27" s="19">
        <v>938.07299907004813</v>
      </c>
      <c r="I27" s="19">
        <v>315.11940566370436</v>
      </c>
      <c r="J27" s="20">
        <v>0.33592205081704268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>
        <v>234.72541026199312</v>
      </c>
      <c r="HC27" s="19">
        <v>260.51886352478641</v>
      </c>
      <c r="HD27" s="19">
        <v>232.87644965281368</v>
      </c>
      <c r="HE27" s="19">
        <v>207.01153660233842</v>
      </c>
      <c r="HF27" s="19"/>
      <c r="HG27" s="19">
        <v>0</v>
      </c>
      <c r="HH27" s="19">
        <v>0</v>
      </c>
      <c r="HI27" s="19">
        <v>0</v>
      </c>
      <c r="HJ27" s="19">
        <v>0</v>
      </c>
      <c r="HK27" s="19">
        <v>0</v>
      </c>
      <c r="HL27" s="19">
        <v>0</v>
      </c>
      <c r="HM27" s="19">
        <v>0</v>
      </c>
      <c r="HN27" s="19">
        <v>23.448024539794993</v>
      </c>
      <c r="HO27" s="19">
        <v>47.265850036009006</v>
      </c>
      <c r="HP27" s="19">
        <v>81.578900443461322</v>
      </c>
      <c r="HQ27" s="19">
        <v>159.55821807882603</v>
      </c>
      <c r="HR27" s="19">
        <v>305.08866327785921</v>
      </c>
      <c r="HS27" s="19">
        <v>485.51411923434011</v>
      </c>
      <c r="HT27" s="19">
        <v>737.10101604475824</v>
      </c>
      <c r="HU27" s="19">
        <v>1139.9158600773944</v>
      </c>
      <c r="HV27" s="19">
        <v>1482.6643163838746</v>
      </c>
      <c r="HW27" s="19">
        <f t="shared" si="1"/>
        <v>1995.6486028831523</v>
      </c>
      <c r="HX27" s="37"/>
      <c r="HY27" s="37"/>
      <c r="HZ27" s="37"/>
      <c r="IA27" s="37"/>
      <c r="IB27" s="37"/>
      <c r="IC27" s="37"/>
      <c r="ID27" s="37"/>
      <c r="IE27" s="37"/>
      <c r="IF27" s="37"/>
    </row>
    <row r="28" spans="1:240" hidden="1" outlineLevel="1">
      <c r="A28" s="15">
        <v>6</v>
      </c>
      <c r="B28" s="18" t="s">
        <v>350</v>
      </c>
      <c r="C28" s="19">
        <v>171.71476825899964</v>
      </c>
      <c r="D28" s="19">
        <v>174.25568729699978</v>
      </c>
      <c r="E28" s="19">
        <v>-2.5409190380001405</v>
      </c>
      <c r="F28" s="20">
        <v>-1.4581555858601169E-2</v>
      </c>
      <c r="H28" s="19">
        <v>167.91640843999974</v>
      </c>
      <c r="I28" s="19">
        <v>6.3392788570000391</v>
      </c>
      <c r="J28" s="20">
        <v>3.7752587230122925E-2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>
        <v>19.110037336999959</v>
      </c>
      <c r="HC28" s="19">
        <v>19.225338556999962</v>
      </c>
      <c r="HD28" s="19">
        <v>7.482631728999996</v>
      </c>
      <c r="HE28" s="19">
        <v>13.77891552999999</v>
      </c>
      <c r="HF28" s="19"/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0</v>
      </c>
      <c r="HM28" s="19">
        <v>0</v>
      </c>
      <c r="HN28" s="19">
        <v>0</v>
      </c>
      <c r="HO28" s="19">
        <v>137.04629873809697</v>
      </c>
      <c r="HP28" s="19">
        <v>201.69409571071895</v>
      </c>
      <c r="HQ28" s="19">
        <v>206.52522515991808</v>
      </c>
      <c r="HR28" s="19">
        <v>167.66091805270196</v>
      </c>
      <c r="HS28" s="19">
        <v>198.08041223435598</v>
      </c>
      <c r="HT28" s="19">
        <v>181.74216711500006</v>
      </c>
      <c r="HU28" s="19">
        <v>198.15867292399969</v>
      </c>
      <c r="HV28" s="19">
        <v>207.32754217699971</v>
      </c>
      <c r="HW28" s="19">
        <f t="shared" si="1"/>
        <v>171.71476825899964</v>
      </c>
      <c r="HX28" s="37"/>
      <c r="HY28" s="37"/>
      <c r="HZ28" s="37"/>
      <c r="IA28" s="37"/>
      <c r="IB28" s="37"/>
      <c r="IC28" s="37"/>
      <c r="ID28" s="37"/>
      <c r="IE28" s="37"/>
      <c r="IF28" s="37"/>
    </row>
    <row r="29" spans="1:240" collapsed="1">
      <c r="A29" s="15">
        <v>7</v>
      </c>
      <c r="B29" s="18" t="s">
        <v>351</v>
      </c>
      <c r="C29" s="19">
        <v>3196.5041439603119</v>
      </c>
      <c r="D29" s="19">
        <v>2358.4188743070017</v>
      </c>
      <c r="E29" s="19">
        <v>838.08526965331021</v>
      </c>
      <c r="F29" s="20">
        <v>0.35535895628361325</v>
      </c>
      <c r="G29" s="19"/>
      <c r="H29" s="19">
        <v>2046.4917933369845</v>
      </c>
      <c r="I29" s="19">
        <v>311.92708097001719</v>
      </c>
      <c r="J29" s="20">
        <v>0.15242039180689443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>
        <v>409.07436820314723</v>
      </c>
      <c r="HC29" s="19">
        <v>378.85498638077019</v>
      </c>
      <c r="HD29" s="19">
        <v>294.36792781838369</v>
      </c>
      <c r="HE29" s="19">
        <v>283.95672560202644</v>
      </c>
      <c r="HF29" s="19"/>
      <c r="HG29" s="19">
        <v>0</v>
      </c>
      <c r="HH29" s="19">
        <v>0</v>
      </c>
      <c r="HI29" s="19">
        <v>13.74541868999999</v>
      </c>
      <c r="HJ29" s="19">
        <v>94.133999999999986</v>
      </c>
      <c r="HK29" s="19">
        <v>238.58624945599988</v>
      </c>
      <c r="HL29" s="19">
        <v>238.77740082700009</v>
      </c>
      <c r="HM29" s="19">
        <v>283.68603851299991</v>
      </c>
      <c r="HN29" s="19">
        <v>336.04055976807086</v>
      </c>
      <c r="HO29" s="19">
        <v>562.21712302686296</v>
      </c>
      <c r="HP29" s="19">
        <v>764.47655797006337</v>
      </c>
      <c r="HQ29" s="19">
        <v>1155.05840212044</v>
      </c>
      <c r="HR29" s="19">
        <v>1611.87488761382</v>
      </c>
      <c r="HS29" s="19">
        <v>1890.6987530742247</v>
      </c>
      <c r="HT29" s="19">
        <v>2102.6516651119264</v>
      </c>
      <c r="HU29" s="19">
        <v>2476.179568740482</v>
      </c>
      <c r="HV29" s="19">
        <v>2751.4449456531247</v>
      </c>
      <c r="HW29" s="19">
        <f t="shared" si="1"/>
        <v>3196.5041439603119</v>
      </c>
      <c r="HX29" s="37"/>
      <c r="HY29" s="37"/>
      <c r="HZ29" s="37"/>
      <c r="IA29" s="37"/>
      <c r="IB29" s="37"/>
      <c r="IC29" s="37"/>
      <c r="ID29" s="37"/>
      <c r="IE29" s="37"/>
      <c r="IF29" s="37"/>
    </row>
    <row r="30" spans="1:240">
      <c r="A30" s="15"/>
      <c r="B30" s="21"/>
      <c r="G30" s="19"/>
      <c r="K30" s="19"/>
      <c r="L30" s="19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</row>
    <row r="31" spans="1:240">
      <c r="A31" s="15"/>
      <c r="B31" s="16" t="s">
        <v>352</v>
      </c>
      <c r="C31" s="87"/>
      <c r="D31" s="94"/>
      <c r="E31" s="28" t="s">
        <v>353</v>
      </c>
      <c r="G31" s="19"/>
      <c r="H31" s="20"/>
      <c r="I31" s="28" t="s">
        <v>353</v>
      </c>
      <c r="K31" s="19"/>
      <c r="L31" s="19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</row>
    <row r="32" spans="1:240">
      <c r="A32" s="15"/>
      <c r="B32" s="18" t="s">
        <v>342</v>
      </c>
      <c r="C32" s="20">
        <v>0.28873266671397374</v>
      </c>
      <c r="D32" s="20">
        <v>0.29269663850274097</v>
      </c>
      <c r="E32" s="19">
        <v>-0.39639717887672288</v>
      </c>
      <c r="F32" s="20"/>
      <c r="G32" s="20"/>
      <c r="H32" s="20">
        <v>0.30473489947792592</v>
      </c>
      <c r="I32" s="19">
        <v>-1.2038260975184956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>
        <v>0.29099511974232745</v>
      </c>
      <c r="HC32" s="20">
        <v>0.26357357884878285</v>
      </c>
      <c r="HD32" s="20">
        <v>0.2864859674379816</v>
      </c>
      <c r="HE32" s="20">
        <v>0.29744465108895912</v>
      </c>
      <c r="HF32" s="20"/>
      <c r="HG32" s="20">
        <v>0.16550611324436018</v>
      </c>
      <c r="HH32" s="20">
        <v>0.15111927894548108</v>
      </c>
      <c r="HI32" s="20">
        <v>0.14765778280024183</v>
      </c>
      <c r="HJ32" s="20">
        <v>0.14434298275891763</v>
      </c>
      <c r="HK32" s="20">
        <v>9.8326932754186427E-2</v>
      </c>
      <c r="HL32" s="20">
        <v>0.16347912004057114</v>
      </c>
      <c r="HM32" s="20">
        <v>0.14809772842612104</v>
      </c>
      <c r="HN32" s="20">
        <v>0.14367249528603049</v>
      </c>
      <c r="HO32" s="20">
        <v>0.13856456922301158</v>
      </c>
      <c r="HP32" s="20">
        <v>0.1295678222007883</v>
      </c>
      <c r="HQ32" s="20">
        <v>0.20813017751050875</v>
      </c>
      <c r="HR32" s="20">
        <v>0.37086172694293362</v>
      </c>
      <c r="HS32" s="20">
        <v>0.30966560710437674</v>
      </c>
      <c r="HT32" s="20">
        <v>0.30757444144695339</v>
      </c>
      <c r="HU32" s="20">
        <v>0.31109383472754587</v>
      </c>
      <c r="HV32" s="20">
        <v>0.2969718359486877</v>
      </c>
      <c r="HW32" s="20">
        <f>+C32</f>
        <v>0.28873266671397374</v>
      </c>
      <c r="HX32" s="37"/>
      <c r="HY32" s="37"/>
      <c r="HZ32" s="37"/>
      <c r="IA32" s="37"/>
      <c r="IB32" s="37"/>
      <c r="IC32" s="37"/>
      <c r="ID32" s="37"/>
      <c r="IE32" s="37"/>
      <c r="IF32" s="37"/>
    </row>
    <row r="33" spans="1:240">
      <c r="A33" s="15"/>
      <c r="B33" s="18" t="s">
        <v>343</v>
      </c>
      <c r="C33" s="20">
        <v>0.38756281920768654</v>
      </c>
      <c r="D33" s="20">
        <v>0.41144835106051175</v>
      </c>
      <c r="E33" s="19">
        <v>-2.3885531852825217</v>
      </c>
      <c r="F33" s="20"/>
      <c r="G33" s="20"/>
      <c r="H33" s="20">
        <v>0.40522528195880558</v>
      </c>
      <c r="I33" s="19">
        <v>0.6223069101706169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>
        <v>0.34706799965925367</v>
      </c>
      <c r="HC33" s="20">
        <v>0.38938216611939652</v>
      </c>
      <c r="HD33" s="20">
        <v>0.39646589131248222</v>
      </c>
      <c r="HE33" s="20">
        <v>0.38249853680299339</v>
      </c>
      <c r="HF33" s="20"/>
      <c r="HG33" s="20">
        <v>0.19141818401740318</v>
      </c>
      <c r="HH33" s="20">
        <v>0.27244389916214373</v>
      </c>
      <c r="HI33" s="20">
        <v>0.31287014771433297</v>
      </c>
      <c r="HJ33" s="20">
        <v>0.34650787031040237</v>
      </c>
      <c r="HK33" s="20">
        <v>0.31949048157638771</v>
      </c>
      <c r="HL33" s="20">
        <v>0.34144840488715289</v>
      </c>
      <c r="HM33" s="20">
        <v>0.30873801501950715</v>
      </c>
      <c r="HN33" s="20">
        <v>0.30549474172594138</v>
      </c>
      <c r="HO33" s="20">
        <v>0.34943291687722527</v>
      </c>
      <c r="HP33" s="20">
        <v>0.34033266716208949</v>
      </c>
      <c r="HQ33" s="20">
        <v>0.29938336098767815</v>
      </c>
      <c r="HR33" s="20">
        <v>0.30000331986055201</v>
      </c>
      <c r="HS33" s="20">
        <v>0.40631103311995342</v>
      </c>
      <c r="HT33" s="20">
        <v>0.40917043506005984</v>
      </c>
      <c r="HU33" s="20">
        <v>0.40149651240053535</v>
      </c>
      <c r="HV33" s="20">
        <v>0.41414556493086346</v>
      </c>
      <c r="HW33" s="20">
        <f t="shared" ref="HW33:HW41" si="2">+C33</f>
        <v>0.38756281920768654</v>
      </c>
      <c r="HX33" s="37"/>
      <c r="HY33" s="37"/>
      <c r="HZ33" s="37"/>
      <c r="IA33" s="37"/>
      <c r="IB33" s="37"/>
      <c r="IC33" s="37"/>
      <c r="ID33" s="37"/>
      <c r="IE33" s="37"/>
      <c r="IF33" s="37"/>
    </row>
    <row r="34" spans="1:240">
      <c r="A34" s="15"/>
      <c r="B34" s="18" t="s">
        <v>344</v>
      </c>
      <c r="C34" s="20">
        <v>6.9488330848690012E-11</v>
      </c>
      <c r="D34" s="20">
        <v>5.5407926580400204E-4</v>
      </c>
      <c r="E34" s="19">
        <v>-5.5407919631567118E-2</v>
      </c>
      <c r="F34" s="20"/>
      <c r="G34" s="20"/>
      <c r="H34" s="20">
        <v>4.5825934290571746E-3</v>
      </c>
      <c r="I34" s="19">
        <v>-0.40285141632531729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>
        <v>0</v>
      </c>
      <c r="HC34" s="20">
        <v>0</v>
      </c>
      <c r="HD34" s="20">
        <v>0</v>
      </c>
      <c r="HE34" s="20">
        <v>0</v>
      </c>
      <c r="HF34" s="20"/>
      <c r="HG34" s="20">
        <v>6.8679511039925686E-2</v>
      </c>
      <c r="HH34" s="20">
        <v>2.1211418326328807E-2</v>
      </c>
      <c r="HI34" s="20">
        <v>6.7273707773603281E-2</v>
      </c>
      <c r="HJ34" s="20">
        <v>5.8406066536936127E-2</v>
      </c>
      <c r="HK34" s="20">
        <v>4.0330585454249369E-2</v>
      </c>
      <c r="HL34" s="20">
        <v>1.2394026830860869E-2</v>
      </c>
      <c r="HM34" s="20">
        <v>8.0328919402711696E-2</v>
      </c>
      <c r="HN34" s="20">
        <v>7.9554451293535097E-2</v>
      </c>
      <c r="HO34" s="20">
        <v>3.3996505600936582E-2</v>
      </c>
      <c r="HP34" s="20">
        <v>5.5072957166826551E-2</v>
      </c>
      <c r="HQ34" s="20">
        <v>6.4414024155019081E-2</v>
      </c>
      <c r="HR34" s="20">
        <v>8.2070960745504896E-3</v>
      </c>
      <c r="HS34" s="20">
        <v>2.3088410812710605E-3</v>
      </c>
      <c r="HT34" s="20">
        <v>1.2254214128285278E-3</v>
      </c>
      <c r="HU34" s="20">
        <v>3.864889182316626E-3</v>
      </c>
      <c r="HV34" s="20">
        <v>4.6776383837601651E-4</v>
      </c>
      <c r="HW34" s="20">
        <f t="shared" si="2"/>
        <v>6.9488330848690012E-11</v>
      </c>
      <c r="HX34" s="37"/>
      <c r="HY34" s="37"/>
      <c r="HZ34" s="37"/>
      <c r="IA34" s="37"/>
      <c r="IB34" s="37"/>
      <c r="IC34" s="37"/>
      <c r="ID34" s="37"/>
      <c r="IE34" s="37"/>
      <c r="IF34" s="37"/>
    </row>
    <row r="35" spans="1:240">
      <c r="A35" s="15"/>
      <c r="B35" s="18" t="s">
        <v>345</v>
      </c>
      <c r="C35" s="20">
        <v>0.10396382102266559</v>
      </c>
      <c r="D35" s="20">
        <v>0.11269893052619183</v>
      </c>
      <c r="E35" s="19">
        <v>-0.87351095035262394</v>
      </c>
      <c r="F35" s="20"/>
      <c r="G35" s="20"/>
      <c r="H35" s="20">
        <v>0.12677323829749254</v>
      </c>
      <c r="I35" s="19">
        <v>-1.4074307771300711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>
        <v>0.12602105049165802</v>
      </c>
      <c r="HC35" s="20">
        <v>0.13657215006541357</v>
      </c>
      <c r="HD35" s="20">
        <v>0.13392920729360155</v>
      </c>
      <c r="HE35" s="20">
        <v>0.12320962404492869</v>
      </c>
      <c r="HF35" s="20"/>
      <c r="HG35" s="20">
        <v>0.38106221985404665</v>
      </c>
      <c r="HH35" s="20">
        <v>0.37343230681331246</v>
      </c>
      <c r="HI35" s="20">
        <v>0.27777833803497781</v>
      </c>
      <c r="HJ35" s="20">
        <v>0.31105077984320023</v>
      </c>
      <c r="HK35" s="20">
        <v>0.33349275635909398</v>
      </c>
      <c r="HL35" s="20">
        <v>0.35012411811763045</v>
      </c>
      <c r="HM35" s="20">
        <v>0.37691538767084948</v>
      </c>
      <c r="HN35" s="20">
        <v>0.3329018257046778</v>
      </c>
      <c r="HO35" s="20">
        <v>0.28425526966377807</v>
      </c>
      <c r="HP35" s="20">
        <v>0.30888195031332683</v>
      </c>
      <c r="HQ35" s="20">
        <v>0.29963477094719698</v>
      </c>
      <c r="HR35" s="20">
        <v>0.15920706067000215</v>
      </c>
      <c r="HS35" s="20">
        <v>0.1087277133506243</v>
      </c>
      <c r="HT35" s="20">
        <v>0.10650748844882474</v>
      </c>
      <c r="HU35" s="20">
        <v>0.11751977650304991</v>
      </c>
      <c r="HV35" s="20">
        <v>0.10748555969730263</v>
      </c>
      <c r="HW35" s="20">
        <f t="shared" si="2"/>
        <v>0.10396382102266559</v>
      </c>
      <c r="HX35" s="37"/>
      <c r="HY35" s="37"/>
      <c r="HZ35" s="37"/>
      <c r="IA35" s="37"/>
      <c r="IB35" s="37"/>
      <c r="IC35" s="37"/>
      <c r="ID35" s="37"/>
      <c r="IE35" s="37"/>
      <c r="IF35" s="37"/>
    </row>
    <row r="36" spans="1:240">
      <c r="A36" s="15"/>
      <c r="B36" s="18" t="s">
        <v>346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>
        <v>0</v>
      </c>
      <c r="HC36" s="20">
        <v>0</v>
      </c>
      <c r="HD36" s="20">
        <v>0</v>
      </c>
      <c r="HE36" s="20">
        <v>0</v>
      </c>
      <c r="HF36" s="20"/>
      <c r="HG36" s="20">
        <v>6.7449322268320872E-2</v>
      </c>
      <c r="HH36" s="20">
        <v>6.4901365597604774E-2</v>
      </c>
      <c r="HI36" s="20">
        <v>7.2758482511956685E-2</v>
      </c>
      <c r="HJ36" s="20">
        <v>0</v>
      </c>
      <c r="HK36" s="20">
        <v>4.2873792113712832E-2</v>
      </c>
      <c r="HL36" s="20">
        <v>2.1297767238358339E-2</v>
      </c>
      <c r="HM36" s="20">
        <v>0</v>
      </c>
      <c r="HN36" s="20">
        <v>1.4891278527484045E-2</v>
      </c>
      <c r="HO36" s="20">
        <v>1.4587957560246107E-2</v>
      </c>
      <c r="HP36" s="20">
        <v>5.2845566666513948E-3</v>
      </c>
      <c r="HQ36" s="20">
        <v>3.2235127778314629E-3</v>
      </c>
      <c r="HR36" s="20">
        <v>0</v>
      </c>
      <c r="HS36" s="20">
        <v>0</v>
      </c>
      <c r="HT36" s="20">
        <v>0</v>
      </c>
      <c r="HU36" s="20">
        <v>0</v>
      </c>
      <c r="HV36" s="20">
        <v>0</v>
      </c>
      <c r="HW36" s="20">
        <f t="shared" si="2"/>
        <v>0</v>
      </c>
      <c r="HX36" s="37"/>
      <c r="HY36" s="37"/>
      <c r="HZ36" s="37"/>
      <c r="IA36" s="37"/>
      <c r="IB36" s="37"/>
      <c r="IC36" s="37"/>
      <c r="ID36" s="37"/>
      <c r="IE36" s="37"/>
      <c r="IF36" s="37"/>
    </row>
    <row r="37" spans="1:240">
      <c r="A37" s="15"/>
      <c r="B37" s="18" t="s">
        <v>347</v>
      </c>
      <c r="C37" s="20">
        <v>6.0057200883581352E-2</v>
      </c>
      <c r="D37" s="20">
        <v>6.1501694146793975E-2</v>
      </c>
      <c r="E37" s="19">
        <v>-0.14444932632126234</v>
      </c>
      <c r="F37" s="20"/>
      <c r="G37" s="20"/>
      <c r="H37" s="20">
        <v>4.6626751714886304E-2</v>
      </c>
      <c r="I37" s="19">
        <v>1.4874942431907672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>
        <v>5.3608961596234531E-2</v>
      </c>
      <c r="HC37" s="20">
        <v>4.6188676896836887E-2</v>
      </c>
      <c r="HD37" s="20">
        <v>4.9684901551577176E-2</v>
      </c>
      <c r="HE37" s="20">
        <v>6.2515063516305161E-2</v>
      </c>
      <c r="HF37" s="20"/>
      <c r="HG37" s="20">
        <v>0.12588464957594345</v>
      </c>
      <c r="HH37" s="20">
        <v>0.11689173115512921</v>
      </c>
      <c r="HI37" s="20">
        <v>0.12055999620985125</v>
      </c>
      <c r="HJ37" s="20">
        <v>0.13264417421826624</v>
      </c>
      <c r="HK37" s="20">
        <v>0.14577966077658047</v>
      </c>
      <c r="HL37" s="20">
        <v>9.3521935990532531E-2</v>
      </c>
      <c r="HM37" s="20">
        <v>6.5910191176531657E-2</v>
      </c>
      <c r="HN37" s="20">
        <v>0.1009313161807761</v>
      </c>
      <c r="HO37" s="20">
        <v>0.14237436204954543</v>
      </c>
      <c r="HP37" s="20">
        <v>0.11217249234399555</v>
      </c>
      <c r="HQ37" s="20">
        <v>5.8875320132482874E-2</v>
      </c>
      <c r="HR37" s="20">
        <v>7.0464971540176127E-2</v>
      </c>
      <c r="HS37" s="20">
        <v>7.568429157030053E-2</v>
      </c>
      <c r="HT37" s="20">
        <v>7.1146882091478167E-2</v>
      </c>
      <c r="HU37" s="20">
        <v>5.2220636976651656E-2</v>
      </c>
      <c r="HV37" s="20">
        <v>6.165689880719645E-2</v>
      </c>
      <c r="HW37" s="20">
        <f t="shared" si="2"/>
        <v>6.0057200883581352E-2</v>
      </c>
      <c r="HX37" s="37"/>
      <c r="HY37" s="37"/>
      <c r="HZ37" s="37"/>
      <c r="IA37" s="37"/>
      <c r="IB37" s="37"/>
      <c r="IC37" s="37"/>
      <c r="ID37" s="37"/>
      <c r="IE37" s="37"/>
      <c r="IF37" s="37"/>
    </row>
    <row r="38" spans="1:240">
      <c r="A38" s="15"/>
      <c r="B38" s="18" t="s">
        <v>348</v>
      </c>
      <c r="C38" s="20">
        <v>5.1411412301556318E-2</v>
      </c>
      <c r="D38" s="20">
        <v>4.7803572258734085E-2</v>
      </c>
      <c r="E38" s="19">
        <v>0.36078400428222329</v>
      </c>
      <c r="H38" s="20">
        <v>5.1497932864615049E-2</v>
      </c>
      <c r="I38" s="19">
        <v>-0.36943606058809642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>
        <v>6.9183316497217429E-2</v>
      </c>
      <c r="HC38" s="20">
        <v>4.2977550747969412E-2</v>
      </c>
      <c r="HD38" s="20">
        <v>2.4481668974432297E-2</v>
      </c>
      <c r="HE38" s="20">
        <v>2.9882228346232411E-2</v>
      </c>
      <c r="HF38" s="20"/>
      <c r="HG38" s="20">
        <v>0</v>
      </c>
      <c r="HH38" s="20">
        <v>0</v>
      </c>
      <c r="HI38" s="20">
        <v>1.10154495503618E-3</v>
      </c>
      <c r="HJ38" s="20">
        <v>7.0481263322773689E-3</v>
      </c>
      <c r="HK38" s="20">
        <v>1.9705790965789168E-2</v>
      </c>
      <c r="HL38" s="20">
        <v>1.7734626894893621E-2</v>
      </c>
      <c r="HM38" s="20">
        <v>2.0009758304278799E-2</v>
      </c>
      <c r="HN38" s="20">
        <v>2.0980140194475669E-2</v>
      </c>
      <c r="HO38" s="20">
        <v>2.4728038288288047E-2</v>
      </c>
      <c r="HP38" s="20">
        <v>3.0646622485749578E-2</v>
      </c>
      <c r="HQ38" s="20">
        <v>4.5313447638995551E-2</v>
      </c>
      <c r="HR38" s="20">
        <v>6.449124575459883E-2</v>
      </c>
      <c r="HS38" s="20">
        <v>6.2122151906967349E-2</v>
      </c>
      <c r="HT38" s="20">
        <v>5.8764085765424759E-2</v>
      </c>
      <c r="HU38" s="20">
        <v>5.2306910895312746E-2</v>
      </c>
      <c r="HV38" s="20">
        <v>4.6012925948381467E-2</v>
      </c>
      <c r="HW38" s="20">
        <f t="shared" si="2"/>
        <v>5.1411412301556318E-2</v>
      </c>
      <c r="HX38" s="37"/>
      <c r="HY38" s="37"/>
      <c r="HZ38" s="37"/>
      <c r="IA38" s="37"/>
      <c r="IB38" s="37"/>
      <c r="IC38" s="37"/>
      <c r="ID38" s="37"/>
      <c r="IE38" s="37"/>
      <c r="IF38" s="37"/>
    </row>
    <row r="39" spans="1:240">
      <c r="A39" s="15"/>
      <c r="B39" s="18" t="s">
        <v>349</v>
      </c>
      <c r="C39" s="20">
        <v>9.9693954259432394E-2</v>
      </c>
      <c r="D39" s="20">
        <v>6.4349037385805205E-2</v>
      </c>
      <c r="E39" s="19">
        <v>3.5344916873627188</v>
      </c>
      <c r="H39" s="20">
        <v>5.1364909920714234E-2</v>
      </c>
      <c r="I39" s="19">
        <v>1.2984127465090971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>
        <v>0.10460702950584753</v>
      </c>
      <c r="HC39" s="20">
        <v>0.11296916634383472</v>
      </c>
      <c r="HD39" s="20">
        <v>0.10556056143574434</v>
      </c>
      <c r="HE39" s="20">
        <v>9.7931469869344479E-2</v>
      </c>
      <c r="HF39" s="20"/>
      <c r="HG39" s="20">
        <v>0</v>
      </c>
      <c r="HH39" s="20">
        <v>0</v>
      </c>
      <c r="HI39" s="20">
        <v>0</v>
      </c>
      <c r="HJ39" s="20">
        <v>0</v>
      </c>
      <c r="HK39" s="20">
        <v>0</v>
      </c>
      <c r="HL39" s="20">
        <v>0</v>
      </c>
      <c r="HM39" s="20">
        <v>0</v>
      </c>
      <c r="HN39" s="20">
        <v>1.5737510870793999E-3</v>
      </c>
      <c r="HO39" s="20">
        <v>3.0928191716184713E-3</v>
      </c>
      <c r="HP39" s="20">
        <v>5.1955512450049084E-3</v>
      </c>
      <c r="HQ39" s="20">
        <v>9.1639574601130678E-3</v>
      </c>
      <c r="HR39" s="20">
        <v>1.7272505361672543E-2</v>
      </c>
      <c r="HS39" s="20">
        <v>2.4986394155706595E-2</v>
      </c>
      <c r="HT39" s="20">
        <v>3.6589590280014607E-2</v>
      </c>
      <c r="HU39" s="20">
        <v>5.2390135750960055E-2</v>
      </c>
      <c r="HV39" s="20">
        <v>6.4272009969810154E-2</v>
      </c>
      <c r="HW39" s="20">
        <f t="shared" si="2"/>
        <v>9.9693954259432394E-2</v>
      </c>
      <c r="HX39" s="37"/>
      <c r="HY39" s="37"/>
      <c r="HZ39" s="37"/>
      <c r="IA39" s="37"/>
      <c r="IB39" s="37"/>
      <c r="IC39" s="37"/>
      <c r="ID39" s="37"/>
      <c r="IE39" s="37"/>
      <c r="IF39" s="37"/>
    </row>
    <row r="40" spans="1:240">
      <c r="A40" s="15"/>
      <c r="B40" s="18" t="s">
        <v>350</v>
      </c>
      <c r="C40" s="20">
        <v>8.5781255416157443E-3</v>
      </c>
      <c r="D40" s="20">
        <v>8.9476968534182282E-3</v>
      </c>
      <c r="E40" s="19">
        <v>-3.6957131180248397E-2</v>
      </c>
      <c r="F40" s="19"/>
      <c r="G40" s="19"/>
      <c r="H40" s="20">
        <v>9.1943923365034371E-3</v>
      </c>
      <c r="I40" s="19">
        <v>-2.4669548308520889E-2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>
        <v>8.5165225074615176E-3</v>
      </c>
      <c r="HC40" s="20">
        <v>8.3367109777662245E-3</v>
      </c>
      <c r="HD40" s="20">
        <v>3.3918019941807827E-3</v>
      </c>
      <c r="HE40" s="20">
        <v>6.5184263312366231E-3</v>
      </c>
      <c r="HF40" s="20"/>
      <c r="HG40" s="20">
        <v>0</v>
      </c>
      <c r="HH40" s="20">
        <v>0</v>
      </c>
      <c r="HI40" s="20">
        <v>0</v>
      </c>
      <c r="HJ40" s="20">
        <v>0</v>
      </c>
      <c r="HK40" s="20">
        <v>0</v>
      </c>
      <c r="HL40" s="20">
        <v>0</v>
      </c>
      <c r="HM40" s="20">
        <v>0</v>
      </c>
      <c r="HN40" s="20">
        <v>0</v>
      </c>
      <c r="HO40" s="20">
        <v>8.9675615653505777E-3</v>
      </c>
      <c r="HP40" s="20">
        <v>1.2845380415567452E-2</v>
      </c>
      <c r="HQ40" s="20">
        <v>1.1861428390174006E-2</v>
      </c>
      <c r="HR40" s="20">
        <v>9.4920737955142432E-3</v>
      </c>
      <c r="HS40" s="20">
        <v>1.0193967710800209E-2</v>
      </c>
      <c r="HT40" s="20">
        <v>9.0216554944159838E-3</v>
      </c>
      <c r="HU40" s="20">
        <v>9.1073035636275671E-3</v>
      </c>
      <c r="HV40" s="20">
        <v>8.9874408593821654E-3</v>
      </c>
      <c r="HW40" s="20">
        <f t="shared" si="2"/>
        <v>8.5781255416157443E-3</v>
      </c>
      <c r="HX40" s="37"/>
      <c r="HY40" s="37"/>
      <c r="HZ40" s="37"/>
      <c r="IA40" s="37"/>
      <c r="IB40" s="37"/>
      <c r="IC40" s="37"/>
      <c r="ID40" s="37"/>
      <c r="IE40" s="37"/>
      <c r="IF40" s="37"/>
    </row>
    <row r="41" spans="1:240">
      <c r="A41" s="15"/>
      <c r="B41" s="18" t="s">
        <v>351</v>
      </c>
      <c r="C41" s="20">
        <v>0.15968349210260444</v>
      </c>
      <c r="D41" s="20">
        <v>0.12110030649795753</v>
      </c>
      <c r="E41" s="19">
        <v>3.8583185604646908</v>
      </c>
      <c r="F41" s="20"/>
      <c r="G41" s="20"/>
      <c r="H41" s="20">
        <v>0.11205723512183272</v>
      </c>
      <c r="I41" s="19">
        <v>0.90430713761248116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>
        <v>0.18230686851052649</v>
      </c>
      <c r="HC41" s="20">
        <v>0.16428342806957036</v>
      </c>
      <c r="HD41" s="20">
        <v>0.13343403240435742</v>
      </c>
      <c r="HE41" s="20">
        <v>0.13433212454681351</v>
      </c>
      <c r="HF41" s="20"/>
      <c r="HG41" s="20">
        <v>0</v>
      </c>
      <c r="HH41" s="20">
        <v>0</v>
      </c>
      <c r="HI41" s="20">
        <v>1.10154495503618E-3</v>
      </c>
      <c r="HJ41" s="20">
        <v>7.0481263322773689E-3</v>
      </c>
      <c r="HK41" s="20">
        <v>1.9705790965789168E-2</v>
      </c>
      <c r="HL41" s="20">
        <v>1.7734626894893621E-2</v>
      </c>
      <c r="HM41" s="20">
        <v>2.0009758304278799E-2</v>
      </c>
      <c r="HN41" s="20">
        <v>2.255389128155507E-2</v>
      </c>
      <c r="HO41" s="20">
        <v>3.6788419025257098E-2</v>
      </c>
      <c r="HP41" s="20">
        <v>4.8687554146321935E-2</v>
      </c>
      <c r="HQ41" s="20">
        <v>6.6338833489282628E-2</v>
      </c>
      <c r="HR41" s="20">
        <v>9.1255824911785605E-2</v>
      </c>
      <c r="HS41" s="20">
        <v>9.7302513773474167E-2</v>
      </c>
      <c r="HT41" s="20">
        <v>0.10437533153985534</v>
      </c>
      <c r="HU41" s="20">
        <v>0.11380435020990037</v>
      </c>
      <c r="HV41" s="20">
        <v>0.1192723767775738</v>
      </c>
      <c r="HW41" s="20">
        <f t="shared" si="2"/>
        <v>0.15968349210260444</v>
      </c>
      <c r="HX41" s="37"/>
      <c r="HY41" s="37"/>
      <c r="HZ41" s="37"/>
      <c r="IA41" s="37"/>
      <c r="IB41" s="37"/>
      <c r="IC41" s="37"/>
      <c r="ID41" s="37"/>
      <c r="IE41" s="37"/>
      <c r="IF41" s="37"/>
    </row>
    <row r="42" spans="1:240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37"/>
      <c r="HY42" s="37"/>
      <c r="HZ42" s="37"/>
      <c r="IA42" s="37"/>
      <c r="IB42" s="37"/>
      <c r="IC42" s="37"/>
      <c r="ID42" s="37"/>
      <c r="IE42" s="37"/>
      <c r="IF42" s="37"/>
    </row>
    <row r="43" spans="1:240">
      <c r="A43" s="15"/>
      <c r="B43" s="16" t="s">
        <v>354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103"/>
      <c r="HH43" s="103"/>
      <c r="HI43" s="103"/>
      <c r="HJ43" s="103"/>
      <c r="HK43" s="103"/>
      <c r="HL43" s="103"/>
      <c r="HM43" s="103"/>
      <c r="HN43" s="102"/>
      <c r="HO43" s="102"/>
      <c r="HP43" s="102"/>
      <c r="HQ43" s="102"/>
      <c r="HR43" s="103"/>
      <c r="HS43" s="103"/>
      <c r="HT43" s="103"/>
      <c r="HU43" s="103"/>
      <c r="HV43" s="103"/>
      <c r="HW43" s="103"/>
      <c r="HX43" s="37"/>
      <c r="HY43" s="37"/>
      <c r="HZ43" s="37"/>
      <c r="IA43" s="37"/>
      <c r="IB43" s="37"/>
      <c r="IC43" s="37"/>
      <c r="ID43" s="37"/>
      <c r="IE43" s="37"/>
      <c r="IF43" s="37"/>
    </row>
    <row r="44" spans="1:240">
      <c r="A44" s="15">
        <v>15</v>
      </c>
      <c r="B44" s="18" t="s">
        <v>374</v>
      </c>
      <c r="C44" s="19">
        <v>11.670957784178182</v>
      </c>
      <c r="D44" s="19">
        <v>12.495319936966993</v>
      </c>
      <c r="E44" s="19">
        <v>-0.82436215278881164</v>
      </c>
      <c r="F44" s="20">
        <v>-6.5973673098994712E-2</v>
      </c>
      <c r="G44" s="19"/>
      <c r="H44" s="19">
        <v>13.172639289874535</v>
      </c>
      <c r="I44" s="19">
        <v>-0.67731935290754208</v>
      </c>
      <c r="J44" s="20">
        <v>-5.1418651798062959E-2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>
        <v>12.645</v>
      </c>
      <c r="HC44" s="19">
        <v>13.734044354838707</v>
      </c>
      <c r="HD44" s="19">
        <v>12.991649999999998</v>
      </c>
      <c r="HE44" s="19">
        <v>11.684395161290315</v>
      </c>
      <c r="HF44" s="19"/>
      <c r="HG44" s="19">
        <v>11.587911846179857</v>
      </c>
      <c r="HH44" s="19">
        <v>13.715875740815946</v>
      </c>
      <c r="HI44" s="19">
        <v>18.607490671494389</v>
      </c>
      <c r="HJ44" s="19">
        <v>19.486245658071308</v>
      </c>
      <c r="HK44" s="19">
        <v>18.688828969155825</v>
      </c>
      <c r="HL44" s="19">
        <v>15.679970573514501</v>
      </c>
      <c r="HM44" s="19">
        <v>9.57885300999728</v>
      </c>
      <c r="HN44" s="19">
        <v>7.1050137094726358</v>
      </c>
      <c r="HO44" s="19">
        <v>9.1832092242378085</v>
      </c>
      <c r="HP44" s="19">
        <v>12.548882896101597</v>
      </c>
      <c r="HQ44" s="19">
        <v>12.112217843860259</v>
      </c>
      <c r="HR44" s="19">
        <v>6.8035496994322422</v>
      </c>
      <c r="HS44" s="19">
        <v>9.358705224823785</v>
      </c>
      <c r="HT44" s="19">
        <v>13.432652014795607</v>
      </c>
      <c r="HU44" s="19">
        <v>12.797932592219224</v>
      </c>
      <c r="HV44" s="19">
        <v>12.300728572771177</v>
      </c>
      <c r="HW44" s="19">
        <f>+C44</f>
        <v>11.670957784178182</v>
      </c>
      <c r="HX44" s="37"/>
      <c r="HY44" s="37"/>
      <c r="HZ44" s="37"/>
      <c r="IA44" s="37"/>
      <c r="IB44" s="37"/>
      <c r="IC44" s="37"/>
      <c r="ID44" s="37"/>
      <c r="IE44" s="37"/>
      <c r="IF44" s="37"/>
    </row>
    <row r="45" spans="1:240">
      <c r="A45" s="15">
        <v>16</v>
      </c>
      <c r="B45" s="18" t="s">
        <v>376</v>
      </c>
      <c r="C45" s="19">
        <v>10.34284338718812</v>
      </c>
      <c r="D45" s="19">
        <v>10.14333980093188</v>
      </c>
      <c r="E45" s="19">
        <v>0.19950358625623998</v>
      </c>
      <c r="F45" s="20">
        <v>1.9668431716929308E-2</v>
      </c>
      <c r="G45" s="19"/>
      <c r="H45" s="19">
        <v>9.9385035572235108</v>
      </c>
      <c r="I45" s="19">
        <v>0.20483624370836928</v>
      </c>
      <c r="J45" s="20">
        <v>2.0610370819809189E-2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>
        <v>10.395848156363789</v>
      </c>
      <c r="HC45" s="19">
        <v>10.395770208974168</v>
      </c>
      <c r="HD45" s="19">
        <v>10.39584885304015</v>
      </c>
      <c r="HE45" s="19">
        <v>10.395869735375275</v>
      </c>
      <c r="HF45" s="19"/>
      <c r="HG45" s="19">
        <v>7.8827521224687578</v>
      </c>
      <c r="HH45" s="19">
        <v>8.0220776484274428</v>
      </c>
      <c r="HI45" s="19">
        <v>8.1858413490469442</v>
      </c>
      <c r="HJ45" s="19">
        <v>8.3227796785094856</v>
      </c>
      <c r="HK45" s="19">
        <v>8.4559984959836232</v>
      </c>
      <c r="HL45" s="19">
        <v>8.5894346089615379</v>
      </c>
      <c r="HM45" s="19">
        <v>8.6035229834979159</v>
      </c>
      <c r="HN45" s="19">
        <v>8.7058665296373707</v>
      </c>
      <c r="HO45" s="19">
        <v>8.881382851174811</v>
      </c>
      <c r="HP45" s="19">
        <v>9.0887583822338875</v>
      </c>
      <c r="HQ45" s="19">
        <v>9.2367658419186931</v>
      </c>
      <c r="HR45" s="19">
        <v>9.3541252743451384</v>
      </c>
      <c r="HS45" s="19">
        <v>9.5686452728615503</v>
      </c>
      <c r="HT45" s="19">
        <v>9.7759263419362536</v>
      </c>
      <c r="HU45" s="19">
        <v>9.9474450690774496</v>
      </c>
      <c r="HV45" s="19">
        <v>10.151441674207154</v>
      </c>
      <c r="HW45" s="19">
        <f>+C45</f>
        <v>10.34284338718812</v>
      </c>
      <c r="HX45" s="37"/>
      <c r="HY45" s="37"/>
      <c r="HZ45" s="37"/>
      <c r="IA45" s="37"/>
      <c r="IB45" s="37"/>
      <c r="IC45" s="37"/>
      <c r="ID45" s="37"/>
      <c r="IE45" s="37"/>
      <c r="IF45" s="37"/>
    </row>
    <row r="46" spans="1:240">
      <c r="A46" s="15">
        <v>17</v>
      </c>
      <c r="B46" s="18" t="s">
        <v>375</v>
      </c>
      <c r="C46" s="19">
        <v>0.5628257117228127</v>
      </c>
      <c r="D46" s="19">
        <v>0.58024849526631417</v>
      </c>
      <c r="E46" s="19">
        <v>-1.7422783543501463E-2</v>
      </c>
      <c r="F46" s="20">
        <v>-3.0026417449828979E-2</v>
      </c>
      <c r="G46" s="19"/>
      <c r="H46" s="19">
        <v>0.62525187864475185</v>
      </c>
      <c r="I46" s="19">
        <v>-4.5003383378437678E-2</v>
      </c>
      <c r="J46" s="20">
        <v>-7.1976406493945405E-2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>
        <v>0.50077261964487696</v>
      </c>
      <c r="HC46" s="19">
        <v>0.48725977604942999</v>
      </c>
      <c r="HD46" s="19">
        <v>0.50934955649835345</v>
      </c>
      <c r="HE46" s="19">
        <v>0.5315786577828302</v>
      </c>
      <c r="HF46" s="19"/>
      <c r="HG46" s="19">
        <v>0.68547168133529601</v>
      </c>
      <c r="HH46" s="19">
        <v>0.69446949157609739</v>
      </c>
      <c r="HI46" s="19">
        <v>0.712117682009339</v>
      </c>
      <c r="HJ46" s="19">
        <v>0.76302118070364955</v>
      </c>
      <c r="HK46" s="19">
        <v>0.82583749466474676</v>
      </c>
      <c r="HL46" s="19">
        <v>0.86170113241205792</v>
      </c>
      <c r="HM46" s="19">
        <v>0.89549917192852113</v>
      </c>
      <c r="HN46" s="19">
        <v>0.71716453266370783</v>
      </c>
      <c r="HO46" s="19">
        <v>0.70772036900844626</v>
      </c>
      <c r="HP46" s="19">
        <v>0.72463870349216553</v>
      </c>
      <c r="HQ46" s="19">
        <v>0.68909868852783485</v>
      </c>
      <c r="HR46" s="19">
        <v>0.70950036240325554</v>
      </c>
      <c r="HS46" s="19">
        <v>0.69163000822819065</v>
      </c>
      <c r="HT46" s="19">
        <v>0.67718965607448256</v>
      </c>
      <c r="HU46" s="19">
        <v>0.62634530515066866</v>
      </c>
      <c r="HV46" s="19">
        <v>0.5856997995632377</v>
      </c>
      <c r="HW46" s="19">
        <f>+C46</f>
        <v>0.5628257117228127</v>
      </c>
      <c r="HX46" s="37"/>
      <c r="HY46" s="37"/>
      <c r="HZ46" s="37"/>
      <c r="IA46" s="37"/>
      <c r="IB46" s="37"/>
      <c r="IC46" s="37"/>
      <c r="ID46" s="37"/>
      <c r="IE46" s="37"/>
      <c r="IF46" s="37"/>
    </row>
    <row r="47" spans="1:240">
      <c r="A47" s="15">
        <v>18</v>
      </c>
      <c r="B47" s="18" t="s">
        <v>377</v>
      </c>
      <c r="C47" s="19">
        <v>1.9276741896142624</v>
      </c>
      <c r="D47" s="19">
        <v>2.0334463792325752</v>
      </c>
      <c r="E47" s="19">
        <v>-0.10577218961831281</v>
      </c>
      <c r="F47" s="20">
        <v>-5.2016217736821434E-2</v>
      </c>
      <c r="G47" s="19"/>
      <c r="H47" s="19">
        <v>2.2623883848272941</v>
      </c>
      <c r="I47" s="19">
        <v>-0.22894200559471889</v>
      </c>
      <c r="J47" s="20">
        <v>-0.10119482893835482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>
        <v>1.6620360443545339</v>
      </c>
      <c r="HC47" s="19">
        <v>1.6853606787851618</v>
      </c>
      <c r="HD47" s="19">
        <v>1.6333404127577329</v>
      </c>
      <c r="HE47" s="19">
        <v>1.6932609441024551</v>
      </c>
      <c r="HF47" s="19"/>
      <c r="HG47" s="19">
        <v>3.2174831942475159</v>
      </c>
      <c r="HH47" s="19">
        <v>3.3190877417692319</v>
      </c>
      <c r="HI47" s="19">
        <v>2.9165617719227979</v>
      </c>
      <c r="HJ47" s="19">
        <v>2.7134459836586386</v>
      </c>
      <c r="HK47" s="19">
        <v>4.0278223253411882</v>
      </c>
      <c r="HL47" s="19">
        <v>4.0197727995155041</v>
      </c>
      <c r="HM47" s="19">
        <v>4.2933771422413214</v>
      </c>
      <c r="HN47" s="19">
        <v>3.3960440561799277</v>
      </c>
      <c r="HO47" s="19">
        <v>3.2176957573249099</v>
      </c>
      <c r="HP47" s="19">
        <v>3.0817519561448505</v>
      </c>
      <c r="HQ47" s="19">
        <v>3.1280044828941223</v>
      </c>
      <c r="HR47" s="19">
        <v>3.378209701797203</v>
      </c>
      <c r="HS47" s="19">
        <v>3.0047727434889091</v>
      </c>
      <c r="HT47" s="19">
        <v>2.4300885319713834</v>
      </c>
      <c r="HU47" s="19">
        <v>2.2791653137518573</v>
      </c>
      <c r="HV47" s="19">
        <v>2.0244127545931723</v>
      </c>
      <c r="HW47" s="19">
        <f>+C47</f>
        <v>1.9276741896142624</v>
      </c>
      <c r="HX47" s="37"/>
      <c r="HY47" s="37"/>
      <c r="HZ47" s="37"/>
      <c r="IA47" s="37"/>
      <c r="IB47" s="37"/>
      <c r="IC47" s="37"/>
      <c r="ID47" s="37"/>
      <c r="IE47" s="37"/>
      <c r="IF47" s="37"/>
    </row>
    <row r="48" spans="1:240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37"/>
      <c r="HY48" s="37"/>
      <c r="HZ48" s="37"/>
      <c r="IA48" s="37"/>
      <c r="IB48" s="37"/>
      <c r="IC48" s="37"/>
      <c r="ID48" s="37"/>
      <c r="IE48" s="37"/>
      <c r="IF48" s="37"/>
    </row>
    <row r="49" spans="1:240">
      <c r="A49" s="15">
        <v>2</v>
      </c>
      <c r="B49" s="24" t="s">
        <v>386</v>
      </c>
      <c r="C49" s="31">
        <v>61.630296999999999</v>
      </c>
      <c r="D49" s="31">
        <v>59.351549999999996</v>
      </c>
      <c r="E49" s="31">
        <v>2.2787470000000027</v>
      </c>
      <c r="F49" s="26">
        <v>3.8394060475253011E-2</v>
      </c>
      <c r="G49" s="32"/>
      <c r="H49" s="31">
        <v>55.935810000000004</v>
      </c>
      <c r="I49" s="31">
        <v>3.4157399999999924</v>
      </c>
      <c r="J49" s="26">
        <v>6.1065353304081811E-2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1">
        <v>60.6736</v>
      </c>
      <c r="HC49" s="31">
        <v>62.294699999999999</v>
      </c>
      <c r="HD49" s="31">
        <v>62.998600000000003</v>
      </c>
      <c r="HE49" s="31">
        <v>63.769100000000002</v>
      </c>
      <c r="HF49" s="32"/>
      <c r="HG49" s="31">
        <v>35.982516666666669</v>
      </c>
      <c r="HH49" s="31">
        <v>36.83894166666667</v>
      </c>
      <c r="HI49" s="31">
        <v>38.105499999999999</v>
      </c>
      <c r="HJ49" s="31">
        <v>39.32031666666667</v>
      </c>
      <c r="HK49" s="31">
        <v>41.794502631578943</v>
      </c>
      <c r="HL49" s="31">
        <v>43.549675270562773</v>
      </c>
      <c r="HM49" s="31">
        <v>45.045503419312176</v>
      </c>
      <c r="HN49" s="31">
        <v>46.064443939393932</v>
      </c>
      <c r="HO49" s="31">
        <v>47.534375788840784</v>
      </c>
      <c r="HP49" s="31">
        <v>49.509992857142855</v>
      </c>
      <c r="HQ49" s="31">
        <v>51.29485833333333</v>
      </c>
      <c r="HR49" s="31">
        <v>56.524533333333324</v>
      </c>
      <c r="HS49" s="31">
        <v>57.221117063492066</v>
      </c>
      <c r="HT49" s="31">
        <v>55.140991666666658</v>
      </c>
      <c r="HU49" s="31">
        <v>56.157600000000002</v>
      </c>
      <c r="HV49" s="31">
        <v>59.565133333333335</v>
      </c>
      <c r="HW49" s="31">
        <f>+C49</f>
        <v>61.630296999999999</v>
      </c>
      <c r="HX49" s="37"/>
      <c r="HY49" s="37"/>
      <c r="HZ49" s="37"/>
      <c r="IA49" s="37"/>
      <c r="IB49" s="37"/>
      <c r="IC49" s="37"/>
      <c r="ID49" s="37"/>
      <c r="IE49" s="37"/>
      <c r="IF49" s="37"/>
    </row>
    <row r="50" spans="1:240"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</row>
  </sheetData>
  <mergeCells count="6">
    <mergeCell ref="HG6:H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G49"/>
  <sheetViews>
    <sheetView showGridLines="0" zoomScale="110" zoomScaleNormal="110" workbookViewId="0">
      <pane xSplit="3" topLeftCell="DX1" activePane="topRight" state="frozen"/>
      <selection activeCell="DF15" sqref="DF15"/>
      <selection pane="topRight" activeCell="C4" sqref="C4"/>
    </sheetView>
  </sheetViews>
  <sheetFormatPr baseColWidth="10" defaultColWidth="11.44140625" defaultRowHeight="13.8"/>
  <cols>
    <col min="1" max="1" width="4.44140625" style="112" customWidth="1"/>
    <col min="2" max="2" width="8.6640625" style="112" bestFit="1" customWidth="1"/>
    <col min="3" max="3" width="52.6640625" style="112" bestFit="1" customWidth="1"/>
    <col min="4" max="16384" width="11.44140625" style="115"/>
  </cols>
  <sheetData>
    <row r="1" spans="2:137" s="110" customFormat="1">
      <c r="B1" s="109"/>
    </row>
    <row r="2" spans="2:137" s="110" customFormat="1">
      <c r="B2" s="109"/>
    </row>
    <row r="3" spans="2:137" s="110" customFormat="1">
      <c r="B3" s="109"/>
    </row>
    <row r="4" spans="2:137" s="110" customFormat="1">
      <c r="B4" s="132" t="s">
        <v>372</v>
      </c>
    </row>
    <row r="5" spans="2:137" s="110" customFormat="1">
      <c r="B5" s="132" t="s">
        <v>247</v>
      </c>
    </row>
    <row r="6" spans="2:137" s="112" customFormat="1">
      <c r="B6" s="111" t="s">
        <v>171</v>
      </c>
      <c r="C6" s="111"/>
    </row>
    <row r="7" spans="2:137" s="112" customFormat="1">
      <c r="B7" s="113" t="s">
        <v>435</v>
      </c>
      <c r="C7" s="113"/>
    </row>
    <row r="8" spans="2:137" s="112" customFormat="1" ht="14.4" thickBot="1">
      <c r="B8" s="114"/>
      <c r="C8" s="114"/>
    </row>
    <row r="9" spans="2:137" ht="12.75" customHeight="1">
      <c r="B9" s="418" t="s">
        <v>172</v>
      </c>
      <c r="C9" s="421" t="s">
        <v>173</v>
      </c>
      <c r="D9" s="401" t="s">
        <v>235</v>
      </c>
      <c r="E9" s="402"/>
      <c r="F9" s="402"/>
      <c r="G9" s="403"/>
      <c r="H9" s="408" t="s">
        <v>236</v>
      </c>
      <c r="I9" s="409"/>
      <c r="J9" s="409"/>
      <c r="K9" s="410"/>
      <c r="L9" s="401" t="s">
        <v>237</v>
      </c>
      <c r="M9" s="402"/>
      <c r="N9" s="402"/>
      <c r="O9" s="403"/>
      <c r="P9" s="401" t="s">
        <v>238</v>
      </c>
      <c r="Q9" s="402"/>
      <c r="R9" s="402"/>
      <c r="S9" s="403"/>
      <c r="T9" s="401" t="s">
        <v>239</v>
      </c>
      <c r="U9" s="402"/>
      <c r="V9" s="402"/>
      <c r="W9" s="403"/>
      <c r="X9" s="401" t="s">
        <v>240</v>
      </c>
      <c r="Y9" s="402"/>
      <c r="Z9" s="402"/>
      <c r="AA9" s="403"/>
      <c r="AB9" s="401" t="s">
        <v>248</v>
      </c>
      <c r="AC9" s="402"/>
      <c r="AD9" s="402"/>
      <c r="AE9" s="403"/>
      <c r="AF9" s="401">
        <v>44470</v>
      </c>
      <c r="AG9" s="402"/>
      <c r="AH9" s="402"/>
      <c r="AI9" s="403"/>
      <c r="AJ9" s="408" t="s">
        <v>249</v>
      </c>
      <c r="AK9" s="409"/>
      <c r="AL9" s="409"/>
      <c r="AM9" s="409"/>
      <c r="AN9" s="409"/>
      <c r="AO9" s="410"/>
      <c r="AP9" s="408" t="s">
        <v>252</v>
      </c>
      <c r="AQ9" s="409"/>
      <c r="AR9" s="409"/>
      <c r="AS9" s="409"/>
      <c r="AT9" s="409"/>
      <c r="AU9" s="410"/>
      <c r="AV9" s="408" t="s">
        <v>261</v>
      </c>
      <c r="AW9" s="409"/>
      <c r="AX9" s="409"/>
      <c r="AY9" s="409"/>
      <c r="AZ9" s="409"/>
      <c r="BA9" s="410"/>
      <c r="BB9" s="408" t="s">
        <v>267</v>
      </c>
      <c r="BC9" s="409"/>
      <c r="BD9" s="409"/>
      <c r="BE9" s="409"/>
      <c r="BF9" s="409"/>
      <c r="BG9" s="410"/>
      <c r="BH9" s="408" t="s">
        <v>268</v>
      </c>
      <c r="BI9" s="409"/>
      <c r="BJ9" s="409"/>
      <c r="BK9" s="409"/>
      <c r="BL9" s="409"/>
      <c r="BM9" s="410"/>
      <c r="BN9" s="408" t="s">
        <v>269</v>
      </c>
      <c r="BO9" s="409"/>
      <c r="BP9" s="409"/>
      <c r="BQ9" s="409"/>
      <c r="BR9" s="409"/>
      <c r="BS9" s="410"/>
      <c r="BT9" s="408" t="s">
        <v>270</v>
      </c>
      <c r="BU9" s="409"/>
      <c r="BV9" s="409"/>
      <c r="BW9" s="409"/>
      <c r="BX9" s="409"/>
      <c r="BY9" s="410"/>
      <c r="BZ9" s="408" t="s">
        <v>272</v>
      </c>
      <c r="CA9" s="409"/>
      <c r="CB9" s="409"/>
      <c r="CC9" s="409"/>
      <c r="CD9" s="409"/>
      <c r="CE9" s="410"/>
      <c r="CF9" s="408" t="s">
        <v>273</v>
      </c>
      <c r="CG9" s="409"/>
      <c r="CH9" s="409"/>
      <c r="CI9" s="409"/>
      <c r="CJ9" s="409"/>
      <c r="CK9" s="410"/>
      <c r="CL9" s="408" t="s">
        <v>274</v>
      </c>
      <c r="CM9" s="409"/>
      <c r="CN9" s="409"/>
      <c r="CO9" s="409"/>
      <c r="CP9" s="409"/>
      <c r="CQ9" s="410"/>
      <c r="CR9" s="408" t="s">
        <v>279</v>
      </c>
      <c r="CS9" s="409"/>
      <c r="CT9" s="409"/>
      <c r="CU9" s="409"/>
      <c r="CV9" s="409"/>
      <c r="CW9" s="410"/>
      <c r="CX9" s="408" t="s">
        <v>283</v>
      </c>
      <c r="CY9" s="409"/>
      <c r="CZ9" s="409"/>
      <c r="DA9" s="409"/>
      <c r="DB9" s="409"/>
      <c r="DC9" s="410"/>
      <c r="DD9" s="408" t="s">
        <v>284</v>
      </c>
      <c r="DE9" s="409"/>
      <c r="DF9" s="409"/>
      <c r="DG9" s="409"/>
      <c r="DH9" s="409"/>
      <c r="DI9" s="410"/>
      <c r="DJ9" s="428" t="s">
        <v>286</v>
      </c>
      <c r="DK9" s="429"/>
      <c r="DL9" s="429"/>
      <c r="DM9" s="429"/>
      <c r="DN9" s="429"/>
      <c r="DO9" s="430"/>
      <c r="DP9" s="408" t="s">
        <v>309</v>
      </c>
      <c r="DQ9" s="409"/>
      <c r="DR9" s="409"/>
      <c r="DS9" s="409"/>
      <c r="DT9" s="409"/>
      <c r="DU9" s="410"/>
      <c r="DV9" s="394" t="s">
        <v>311</v>
      </c>
      <c r="DW9" s="395"/>
      <c r="DX9" s="395"/>
      <c r="DY9" s="395"/>
      <c r="DZ9" s="395"/>
      <c r="EA9" s="396"/>
      <c r="EB9" s="394" t="s">
        <v>317</v>
      </c>
      <c r="EC9" s="395"/>
      <c r="ED9" s="395"/>
      <c r="EE9" s="395"/>
      <c r="EF9" s="395"/>
      <c r="EG9" s="396"/>
    </row>
    <row r="10" spans="2:137" ht="13.8" customHeight="1">
      <c r="B10" s="419"/>
      <c r="C10" s="422"/>
      <c r="D10" s="406" t="s">
        <v>241</v>
      </c>
      <c r="E10" s="397"/>
      <c r="F10" s="407"/>
      <c r="G10" s="404" t="s">
        <v>175</v>
      </c>
      <c r="H10" s="406" t="s">
        <v>241</v>
      </c>
      <c r="I10" s="397"/>
      <c r="J10" s="397"/>
      <c r="K10" s="411" t="s">
        <v>175</v>
      </c>
      <c r="L10" s="406" t="s">
        <v>241</v>
      </c>
      <c r="M10" s="397"/>
      <c r="N10" s="407"/>
      <c r="O10" s="404" t="s">
        <v>175</v>
      </c>
      <c r="P10" s="406" t="s">
        <v>241</v>
      </c>
      <c r="Q10" s="397"/>
      <c r="R10" s="407"/>
      <c r="S10" s="404" t="s">
        <v>175</v>
      </c>
      <c r="T10" s="406" t="s">
        <v>241</v>
      </c>
      <c r="U10" s="397"/>
      <c r="V10" s="407"/>
      <c r="W10" s="404" t="s">
        <v>175</v>
      </c>
      <c r="X10" s="406" t="s">
        <v>241</v>
      </c>
      <c r="Y10" s="397"/>
      <c r="Z10" s="407"/>
      <c r="AA10" s="404" t="s">
        <v>175</v>
      </c>
      <c r="AB10" s="406" t="s">
        <v>241</v>
      </c>
      <c r="AC10" s="397"/>
      <c r="AD10" s="407"/>
      <c r="AE10" s="404" t="s">
        <v>175</v>
      </c>
      <c r="AF10" s="406" t="s">
        <v>241</v>
      </c>
      <c r="AG10" s="397"/>
      <c r="AH10" s="407"/>
      <c r="AI10" s="404" t="s">
        <v>175</v>
      </c>
      <c r="AJ10" s="406" t="s">
        <v>253</v>
      </c>
      <c r="AK10" s="397"/>
      <c r="AL10" s="407"/>
      <c r="AM10" s="427" t="s">
        <v>175</v>
      </c>
      <c r="AN10" s="424"/>
      <c r="AO10" s="425"/>
      <c r="AP10" s="406" t="s">
        <v>253</v>
      </c>
      <c r="AQ10" s="397"/>
      <c r="AR10" s="398"/>
      <c r="AS10" s="424" t="s">
        <v>175</v>
      </c>
      <c r="AT10" s="424"/>
      <c r="AU10" s="425"/>
      <c r="AV10" s="406" t="s">
        <v>253</v>
      </c>
      <c r="AW10" s="397"/>
      <c r="AX10" s="398"/>
      <c r="AY10" s="424" t="s">
        <v>175</v>
      </c>
      <c r="AZ10" s="424"/>
      <c r="BA10" s="425"/>
      <c r="BB10" s="406" t="s">
        <v>253</v>
      </c>
      <c r="BC10" s="397"/>
      <c r="BD10" s="398"/>
      <c r="BE10" s="424" t="s">
        <v>175</v>
      </c>
      <c r="BF10" s="424"/>
      <c r="BG10" s="425"/>
      <c r="BH10" s="406" t="s">
        <v>253</v>
      </c>
      <c r="BI10" s="397"/>
      <c r="BJ10" s="398"/>
      <c r="BK10" s="424" t="s">
        <v>175</v>
      </c>
      <c r="BL10" s="424"/>
      <c r="BM10" s="425"/>
      <c r="BN10" s="406" t="s">
        <v>253</v>
      </c>
      <c r="BO10" s="397"/>
      <c r="BP10" s="398"/>
      <c r="BQ10" s="424" t="s">
        <v>175</v>
      </c>
      <c r="BR10" s="424"/>
      <c r="BS10" s="425"/>
      <c r="BT10" s="406" t="s">
        <v>253</v>
      </c>
      <c r="BU10" s="397"/>
      <c r="BV10" s="398"/>
      <c r="BW10" s="424" t="s">
        <v>175</v>
      </c>
      <c r="BX10" s="424"/>
      <c r="BY10" s="425"/>
      <c r="BZ10" s="406" t="s">
        <v>253</v>
      </c>
      <c r="CA10" s="397"/>
      <c r="CB10" s="398"/>
      <c r="CC10" s="424" t="s">
        <v>175</v>
      </c>
      <c r="CD10" s="424"/>
      <c r="CE10" s="425"/>
      <c r="CF10" s="406" t="s">
        <v>253</v>
      </c>
      <c r="CG10" s="397"/>
      <c r="CH10" s="398"/>
      <c r="CI10" s="424" t="s">
        <v>175</v>
      </c>
      <c r="CJ10" s="424"/>
      <c r="CK10" s="425"/>
      <c r="CL10" s="406" t="s">
        <v>253</v>
      </c>
      <c r="CM10" s="397"/>
      <c r="CN10" s="398"/>
      <c r="CO10" s="424" t="s">
        <v>175</v>
      </c>
      <c r="CP10" s="424"/>
      <c r="CQ10" s="425"/>
      <c r="CR10" s="406" t="s">
        <v>253</v>
      </c>
      <c r="CS10" s="397"/>
      <c r="CT10" s="398"/>
      <c r="CU10" s="424" t="s">
        <v>175</v>
      </c>
      <c r="CV10" s="424"/>
      <c r="CW10" s="425"/>
      <c r="CX10" s="406" t="s">
        <v>253</v>
      </c>
      <c r="CY10" s="397"/>
      <c r="CZ10" s="398"/>
      <c r="DA10" s="424" t="s">
        <v>175</v>
      </c>
      <c r="DB10" s="424"/>
      <c r="DC10" s="425"/>
      <c r="DD10" s="406" t="s">
        <v>253</v>
      </c>
      <c r="DE10" s="397"/>
      <c r="DF10" s="398"/>
      <c r="DG10" s="424" t="s">
        <v>175</v>
      </c>
      <c r="DH10" s="424"/>
      <c r="DI10" s="425"/>
      <c r="DJ10" s="431" t="s">
        <v>253</v>
      </c>
      <c r="DK10" s="432"/>
      <c r="DL10" s="432"/>
      <c r="DM10" s="433" t="s">
        <v>175</v>
      </c>
      <c r="DN10" s="433"/>
      <c r="DO10" s="434"/>
      <c r="DP10" s="406" t="s">
        <v>253</v>
      </c>
      <c r="DQ10" s="397"/>
      <c r="DR10" s="398"/>
      <c r="DS10" s="424" t="s">
        <v>175</v>
      </c>
      <c r="DT10" s="424"/>
      <c r="DU10" s="425"/>
      <c r="DV10" s="397" t="s">
        <v>253</v>
      </c>
      <c r="DW10" s="397"/>
      <c r="DX10" s="398"/>
      <c r="DY10" s="399" t="s">
        <v>175</v>
      </c>
      <c r="DZ10" s="399"/>
      <c r="EA10" s="400"/>
      <c r="EB10" s="397" t="s">
        <v>253</v>
      </c>
      <c r="EC10" s="397"/>
      <c r="ED10" s="398"/>
      <c r="EE10" s="399" t="s">
        <v>175</v>
      </c>
      <c r="EF10" s="399"/>
      <c r="EG10" s="400"/>
    </row>
    <row r="11" spans="2:137" ht="12.75" customHeight="1" thickBot="1">
      <c r="B11" s="420"/>
      <c r="C11" s="423"/>
      <c r="D11" s="299" t="s">
        <v>18</v>
      </c>
      <c r="E11" s="300" t="s">
        <v>19</v>
      </c>
      <c r="F11" s="300" t="s">
        <v>20</v>
      </c>
      <c r="G11" s="405"/>
      <c r="H11" s="301" t="s">
        <v>18</v>
      </c>
      <c r="I11" s="302" t="s">
        <v>19</v>
      </c>
      <c r="J11" s="302" t="s">
        <v>20</v>
      </c>
      <c r="K11" s="412"/>
      <c r="L11" s="299" t="s">
        <v>18</v>
      </c>
      <c r="M11" s="300" t="s">
        <v>19</v>
      </c>
      <c r="N11" s="300" t="s">
        <v>20</v>
      </c>
      <c r="O11" s="405"/>
      <c r="P11" s="299" t="s">
        <v>18</v>
      </c>
      <c r="Q11" s="300" t="s">
        <v>19</v>
      </c>
      <c r="R11" s="300" t="s">
        <v>20</v>
      </c>
      <c r="S11" s="405"/>
      <c r="T11" s="299" t="s">
        <v>18</v>
      </c>
      <c r="U11" s="300" t="s">
        <v>19</v>
      </c>
      <c r="V11" s="300" t="s">
        <v>20</v>
      </c>
      <c r="W11" s="405"/>
      <c r="X11" s="299" t="s">
        <v>18</v>
      </c>
      <c r="Y11" s="300" t="s">
        <v>19</v>
      </c>
      <c r="Z11" s="300" t="s">
        <v>20</v>
      </c>
      <c r="AA11" s="405"/>
      <c r="AB11" s="299" t="s">
        <v>18</v>
      </c>
      <c r="AC11" s="300" t="s">
        <v>19</v>
      </c>
      <c r="AD11" s="300" t="s">
        <v>20</v>
      </c>
      <c r="AE11" s="405"/>
      <c r="AF11" s="299" t="s">
        <v>18</v>
      </c>
      <c r="AG11" s="300" t="s">
        <v>19</v>
      </c>
      <c r="AH11" s="300" t="s">
        <v>20</v>
      </c>
      <c r="AI11" s="405"/>
      <c r="AJ11" s="299" t="s">
        <v>18</v>
      </c>
      <c r="AK11" s="300" t="s">
        <v>19</v>
      </c>
      <c r="AL11" s="300" t="s">
        <v>20</v>
      </c>
      <c r="AM11" s="306" t="s">
        <v>18</v>
      </c>
      <c r="AN11" s="300" t="s">
        <v>19</v>
      </c>
      <c r="AO11" s="307" t="s">
        <v>20</v>
      </c>
      <c r="AP11" s="312" t="s">
        <v>18</v>
      </c>
      <c r="AQ11" s="300" t="s">
        <v>19</v>
      </c>
      <c r="AR11" s="313" t="s">
        <v>20</v>
      </c>
      <c r="AS11" s="314" t="s">
        <v>18</v>
      </c>
      <c r="AT11" s="300" t="s">
        <v>19</v>
      </c>
      <c r="AU11" s="307" t="s">
        <v>20</v>
      </c>
      <c r="AV11" s="312" t="s">
        <v>18</v>
      </c>
      <c r="AW11" s="300" t="s">
        <v>19</v>
      </c>
      <c r="AX11" s="313" t="s">
        <v>20</v>
      </c>
      <c r="AY11" s="314" t="s">
        <v>18</v>
      </c>
      <c r="AZ11" s="300" t="s">
        <v>19</v>
      </c>
      <c r="BA11" s="307" t="s">
        <v>20</v>
      </c>
      <c r="BB11" s="312" t="s">
        <v>18</v>
      </c>
      <c r="BC11" s="300" t="s">
        <v>19</v>
      </c>
      <c r="BD11" s="313" t="s">
        <v>20</v>
      </c>
      <c r="BE11" s="314" t="s">
        <v>18</v>
      </c>
      <c r="BF11" s="300" t="s">
        <v>19</v>
      </c>
      <c r="BG11" s="307" t="s">
        <v>20</v>
      </c>
      <c r="BH11" s="312" t="s">
        <v>18</v>
      </c>
      <c r="BI11" s="300" t="s">
        <v>19</v>
      </c>
      <c r="BJ11" s="313" t="s">
        <v>20</v>
      </c>
      <c r="BK11" s="314" t="s">
        <v>18</v>
      </c>
      <c r="BL11" s="300" t="s">
        <v>19</v>
      </c>
      <c r="BM11" s="307" t="s">
        <v>20</v>
      </c>
      <c r="BN11" s="312" t="s">
        <v>18</v>
      </c>
      <c r="BO11" s="300" t="s">
        <v>19</v>
      </c>
      <c r="BP11" s="313" t="s">
        <v>20</v>
      </c>
      <c r="BQ11" s="314" t="s">
        <v>18</v>
      </c>
      <c r="BR11" s="300" t="s">
        <v>19</v>
      </c>
      <c r="BS11" s="307" t="s">
        <v>20</v>
      </c>
      <c r="BT11" s="312" t="s">
        <v>18</v>
      </c>
      <c r="BU11" s="300" t="s">
        <v>19</v>
      </c>
      <c r="BV11" s="313" t="s">
        <v>20</v>
      </c>
      <c r="BW11" s="314" t="s">
        <v>18</v>
      </c>
      <c r="BX11" s="300" t="s">
        <v>19</v>
      </c>
      <c r="BY11" s="307" t="s">
        <v>20</v>
      </c>
      <c r="BZ11" s="312" t="s">
        <v>18</v>
      </c>
      <c r="CA11" s="300" t="s">
        <v>19</v>
      </c>
      <c r="CB11" s="313" t="s">
        <v>20</v>
      </c>
      <c r="CC11" s="314" t="s">
        <v>18</v>
      </c>
      <c r="CD11" s="300" t="s">
        <v>19</v>
      </c>
      <c r="CE11" s="307" t="s">
        <v>20</v>
      </c>
      <c r="CF11" s="312" t="s">
        <v>18</v>
      </c>
      <c r="CG11" s="300" t="s">
        <v>19</v>
      </c>
      <c r="CH11" s="313" t="s">
        <v>20</v>
      </c>
      <c r="CI11" s="314" t="s">
        <v>18</v>
      </c>
      <c r="CJ11" s="300" t="s">
        <v>19</v>
      </c>
      <c r="CK11" s="307" t="s">
        <v>20</v>
      </c>
      <c r="CL11" s="312" t="s">
        <v>18</v>
      </c>
      <c r="CM11" s="300" t="s">
        <v>19</v>
      </c>
      <c r="CN11" s="313" t="s">
        <v>20</v>
      </c>
      <c r="CO11" s="314" t="s">
        <v>18</v>
      </c>
      <c r="CP11" s="300" t="s">
        <v>19</v>
      </c>
      <c r="CQ11" s="307" t="s">
        <v>20</v>
      </c>
      <c r="CR11" s="312" t="s">
        <v>18</v>
      </c>
      <c r="CS11" s="300" t="s">
        <v>19</v>
      </c>
      <c r="CT11" s="313" t="s">
        <v>20</v>
      </c>
      <c r="CU11" s="314" t="s">
        <v>18</v>
      </c>
      <c r="CV11" s="300" t="s">
        <v>19</v>
      </c>
      <c r="CW11" s="307" t="s">
        <v>20</v>
      </c>
      <c r="CX11" s="312" t="s">
        <v>18</v>
      </c>
      <c r="CY11" s="300" t="s">
        <v>19</v>
      </c>
      <c r="CZ11" s="313" t="s">
        <v>20</v>
      </c>
      <c r="DA11" s="314" t="s">
        <v>18</v>
      </c>
      <c r="DB11" s="300" t="s">
        <v>19</v>
      </c>
      <c r="DC11" s="307" t="s">
        <v>20</v>
      </c>
      <c r="DD11" s="312" t="s">
        <v>18</v>
      </c>
      <c r="DE11" s="300" t="s">
        <v>19</v>
      </c>
      <c r="DF11" s="313" t="s">
        <v>20</v>
      </c>
      <c r="DG11" s="314" t="s">
        <v>18</v>
      </c>
      <c r="DH11" s="300" t="s">
        <v>19</v>
      </c>
      <c r="DI11" s="307" t="s">
        <v>20</v>
      </c>
      <c r="DJ11" s="319" t="s">
        <v>18</v>
      </c>
      <c r="DK11" s="320" t="s">
        <v>19</v>
      </c>
      <c r="DL11" s="321" t="s">
        <v>20</v>
      </c>
      <c r="DM11" s="322" t="s">
        <v>18</v>
      </c>
      <c r="DN11" s="320" t="s">
        <v>19</v>
      </c>
      <c r="DO11" s="323" t="s">
        <v>20</v>
      </c>
      <c r="DP11" s="312" t="s">
        <v>18</v>
      </c>
      <c r="DQ11" s="300" t="s">
        <v>19</v>
      </c>
      <c r="DR11" s="313" t="s">
        <v>20</v>
      </c>
      <c r="DS11" s="314" t="s">
        <v>18</v>
      </c>
      <c r="DT11" s="300" t="s">
        <v>19</v>
      </c>
      <c r="DU11" s="307" t="s">
        <v>20</v>
      </c>
      <c r="DV11" s="366" t="s">
        <v>18</v>
      </c>
      <c r="DW11" s="367" t="s">
        <v>19</v>
      </c>
      <c r="DX11" s="368" t="s">
        <v>20</v>
      </c>
      <c r="DY11" s="366" t="s">
        <v>18</v>
      </c>
      <c r="DZ11" s="367" t="s">
        <v>19</v>
      </c>
      <c r="EA11" s="368" t="s">
        <v>20</v>
      </c>
      <c r="EB11" s="366" t="s">
        <v>18</v>
      </c>
      <c r="EC11" s="367" t="s">
        <v>19</v>
      </c>
      <c r="ED11" s="368" t="s">
        <v>20</v>
      </c>
      <c r="EE11" s="366" t="s">
        <v>18</v>
      </c>
      <c r="EF11" s="367" t="s">
        <v>19</v>
      </c>
      <c r="EG11" s="368" t="s">
        <v>20</v>
      </c>
    </row>
    <row r="12" spans="2:137">
      <c r="B12" s="426" t="s">
        <v>176</v>
      </c>
      <c r="C12" s="133" t="s">
        <v>177</v>
      </c>
      <c r="D12" s="297"/>
      <c r="E12" s="297"/>
      <c r="F12" s="298"/>
      <c r="G12" s="298"/>
      <c r="H12" s="297"/>
      <c r="I12" s="297"/>
      <c r="J12" s="298"/>
      <c r="K12" s="298"/>
      <c r="L12" s="297"/>
      <c r="M12" s="297"/>
      <c r="N12" s="298"/>
      <c r="O12" s="298"/>
      <c r="P12" s="297"/>
      <c r="Q12" s="297"/>
      <c r="R12" s="298"/>
      <c r="S12" s="298"/>
      <c r="T12" s="297"/>
      <c r="U12" s="297"/>
      <c r="V12" s="298"/>
      <c r="W12" s="298"/>
      <c r="X12" s="297"/>
      <c r="Y12" s="297"/>
      <c r="Z12" s="298"/>
      <c r="AA12" s="298"/>
      <c r="AB12" s="297"/>
      <c r="AC12" s="297"/>
      <c r="AD12" s="298"/>
      <c r="AE12" s="298"/>
      <c r="AF12" s="297"/>
      <c r="AG12" s="297"/>
      <c r="AH12" s="298"/>
      <c r="AI12" s="303"/>
      <c r="AJ12" s="304"/>
      <c r="AK12" s="297"/>
      <c r="AL12" s="305"/>
      <c r="AM12" s="304"/>
      <c r="AN12" s="297"/>
      <c r="AO12" s="303"/>
      <c r="AP12" s="308"/>
      <c r="AQ12" s="309"/>
      <c r="AR12" s="310"/>
      <c r="AS12" s="308"/>
      <c r="AT12" s="309"/>
      <c r="AU12" s="311"/>
      <c r="AV12" s="308"/>
      <c r="AW12" s="309"/>
      <c r="AX12" s="310"/>
      <c r="AY12" s="308"/>
      <c r="AZ12" s="309"/>
      <c r="BA12" s="311"/>
      <c r="BB12" s="308"/>
      <c r="BC12" s="309"/>
      <c r="BD12" s="310"/>
      <c r="BE12" s="308"/>
      <c r="BF12" s="309"/>
      <c r="BG12" s="311"/>
      <c r="BH12" s="308"/>
      <c r="BI12" s="309"/>
      <c r="BJ12" s="310"/>
      <c r="BK12" s="308"/>
      <c r="BL12" s="309"/>
      <c r="BM12" s="311"/>
      <c r="BN12" s="308"/>
      <c r="BO12" s="309"/>
      <c r="BP12" s="310"/>
      <c r="BQ12" s="308"/>
      <c r="BR12" s="309"/>
      <c r="BS12" s="311"/>
      <c r="BT12" s="308"/>
      <c r="BU12" s="309"/>
      <c r="BV12" s="310"/>
      <c r="BW12" s="308"/>
      <c r="BX12" s="309"/>
      <c r="BY12" s="311"/>
      <c r="BZ12" s="308"/>
      <c r="CA12" s="309"/>
      <c r="CB12" s="310"/>
      <c r="CC12" s="308"/>
      <c r="CD12" s="309"/>
      <c r="CE12" s="311"/>
      <c r="CF12" s="308"/>
      <c r="CG12" s="309"/>
      <c r="CH12" s="310"/>
      <c r="CI12" s="308"/>
      <c r="CJ12" s="309"/>
      <c r="CK12" s="311"/>
      <c r="CL12" s="308"/>
      <c r="CM12" s="309"/>
      <c r="CN12" s="310"/>
      <c r="CO12" s="308"/>
      <c r="CP12" s="309"/>
      <c r="CQ12" s="311"/>
      <c r="CR12" s="308"/>
      <c r="CS12" s="309"/>
      <c r="CT12" s="310"/>
      <c r="CU12" s="308"/>
      <c r="CV12" s="309"/>
      <c r="CW12" s="311"/>
      <c r="CX12" s="308"/>
      <c r="CY12" s="309"/>
      <c r="CZ12" s="310"/>
      <c r="DA12" s="308"/>
      <c r="DB12" s="309"/>
      <c r="DC12" s="311"/>
      <c r="DD12" s="308"/>
      <c r="DE12" s="309"/>
      <c r="DF12" s="310"/>
      <c r="DG12" s="308"/>
      <c r="DH12" s="309"/>
      <c r="DI12" s="311"/>
      <c r="DJ12" s="315"/>
      <c r="DK12" s="316"/>
      <c r="DL12" s="317"/>
      <c r="DM12" s="315"/>
      <c r="DN12" s="316"/>
      <c r="DO12" s="318"/>
      <c r="DP12" s="308"/>
      <c r="DQ12" s="309"/>
      <c r="DR12" s="310"/>
      <c r="DS12" s="308"/>
      <c r="DT12" s="309"/>
      <c r="DU12" s="311"/>
      <c r="DV12" s="144"/>
      <c r="DW12" s="145"/>
      <c r="DX12" s="369"/>
      <c r="DY12" s="144"/>
      <c r="DZ12" s="145"/>
      <c r="EA12" s="370"/>
      <c r="EB12" s="144"/>
      <c r="EC12" s="145"/>
      <c r="ED12" s="369"/>
      <c r="EE12" s="144"/>
      <c r="EF12" s="145"/>
      <c r="EG12" s="370"/>
    </row>
    <row r="13" spans="2:137">
      <c r="B13" s="416"/>
      <c r="C13" s="134" t="s">
        <v>178</v>
      </c>
      <c r="D13" s="116">
        <v>45.68</v>
      </c>
      <c r="E13" s="116">
        <v>36.64</v>
      </c>
      <c r="F13" s="116">
        <v>41.75</v>
      </c>
      <c r="G13" s="116">
        <v>37.950000000000003</v>
      </c>
      <c r="H13" s="116">
        <v>45.92</v>
      </c>
      <c r="I13" s="116">
        <v>36.83</v>
      </c>
      <c r="J13" s="116">
        <v>41.97</v>
      </c>
      <c r="K13" s="116">
        <v>37.950000000000003</v>
      </c>
      <c r="L13" s="116">
        <v>45.5</v>
      </c>
      <c r="M13" s="116">
        <v>36.47</v>
      </c>
      <c r="N13" s="116">
        <v>41.57</v>
      </c>
      <c r="O13" s="116">
        <v>37.950000000000003</v>
      </c>
      <c r="P13" s="116">
        <v>38.18</v>
      </c>
      <c r="Q13" s="116">
        <v>47.66</v>
      </c>
      <c r="R13" s="116">
        <v>43.53</v>
      </c>
      <c r="S13" s="116">
        <v>37.950000000000003</v>
      </c>
      <c r="T13" s="116">
        <v>29.7</v>
      </c>
      <c r="U13" s="116">
        <v>37.270000000000003</v>
      </c>
      <c r="V13" s="116">
        <v>33.950000000000003</v>
      </c>
      <c r="W13" s="116">
        <v>37.950000000000003</v>
      </c>
      <c r="X13" s="116">
        <v>30.26</v>
      </c>
      <c r="Y13" s="116">
        <v>37.96</v>
      </c>
      <c r="Z13" s="116">
        <v>34.58</v>
      </c>
      <c r="AA13" s="116">
        <v>37.950000000000003</v>
      </c>
      <c r="AB13" s="116">
        <v>40.18</v>
      </c>
      <c r="AC13" s="116">
        <v>50.12</v>
      </c>
      <c r="AD13" s="116">
        <v>45.8</v>
      </c>
      <c r="AE13" s="116">
        <v>37.950000000000003</v>
      </c>
      <c r="AF13" s="116">
        <v>40.97</v>
      </c>
      <c r="AG13" s="116">
        <v>51.1</v>
      </c>
      <c r="AH13" s="116">
        <v>46.7</v>
      </c>
      <c r="AI13" s="213">
        <v>37.950000000000003</v>
      </c>
      <c r="AJ13" s="212">
        <v>40.97</v>
      </c>
      <c r="AK13" s="116">
        <v>51.1</v>
      </c>
      <c r="AL13" s="214">
        <v>46.7</v>
      </c>
      <c r="AM13" s="212">
        <v>38.049999999999997</v>
      </c>
      <c r="AN13" s="116">
        <v>38.369999999999997</v>
      </c>
      <c r="AO13" s="213">
        <v>38.229999999999997</v>
      </c>
      <c r="AP13" s="144">
        <v>41.81</v>
      </c>
      <c r="AQ13" s="145">
        <v>52.13</v>
      </c>
      <c r="AR13" s="146">
        <v>47.65</v>
      </c>
      <c r="AS13" s="144">
        <v>39.04</v>
      </c>
      <c r="AT13" s="145">
        <v>40.04</v>
      </c>
      <c r="AU13" s="147">
        <v>39.6</v>
      </c>
      <c r="AV13" s="144">
        <v>42.96</v>
      </c>
      <c r="AW13" s="145">
        <v>53.56</v>
      </c>
      <c r="AX13" s="146">
        <v>48.96</v>
      </c>
      <c r="AY13" s="144">
        <v>40.33</v>
      </c>
      <c r="AZ13" s="145">
        <v>42.1</v>
      </c>
      <c r="BA13" s="147">
        <v>41.34</v>
      </c>
      <c r="BB13" s="144">
        <v>43.81</v>
      </c>
      <c r="BC13" s="145">
        <v>54.6</v>
      </c>
      <c r="BD13" s="146">
        <v>49.91</v>
      </c>
      <c r="BE13" s="144">
        <v>40.33</v>
      </c>
      <c r="BF13" s="145">
        <v>42.1</v>
      </c>
      <c r="BG13" s="147">
        <v>41.34</v>
      </c>
      <c r="BH13" s="144">
        <v>44.27</v>
      </c>
      <c r="BI13" s="145">
        <v>55.16</v>
      </c>
      <c r="BJ13" s="146">
        <v>50.43</v>
      </c>
      <c r="BK13" s="144">
        <v>40.33</v>
      </c>
      <c r="BL13" s="145">
        <v>42.1</v>
      </c>
      <c r="BM13" s="147">
        <v>41.34</v>
      </c>
      <c r="BN13" s="144">
        <v>44.77</v>
      </c>
      <c r="BO13" s="145">
        <v>55.79</v>
      </c>
      <c r="BP13" s="146">
        <v>51.01</v>
      </c>
      <c r="BQ13" s="144">
        <v>40.33</v>
      </c>
      <c r="BR13" s="145">
        <v>42.1</v>
      </c>
      <c r="BS13" s="147">
        <v>41.34</v>
      </c>
      <c r="BT13" s="144">
        <v>45.64</v>
      </c>
      <c r="BU13" s="145">
        <v>56.89</v>
      </c>
      <c r="BV13" s="146">
        <v>52</v>
      </c>
      <c r="BW13" s="144">
        <v>40.33</v>
      </c>
      <c r="BX13" s="145">
        <v>42.1</v>
      </c>
      <c r="BY13" s="147">
        <v>41.34</v>
      </c>
      <c r="BZ13" s="144">
        <v>45.67</v>
      </c>
      <c r="CA13" s="145">
        <v>56.91</v>
      </c>
      <c r="CB13" s="146">
        <v>52.03</v>
      </c>
      <c r="CC13" s="144">
        <v>40.33</v>
      </c>
      <c r="CD13" s="145">
        <v>42.1</v>
      </c>
      <c r="CE13" s="147">
        <v>41.34</v>
      </c>
      <c r="CF13" s="144">
        <v>46.4</v>
      </c>
      <c r="CG13" s="145">
        <v>57.85</v>
      </c>
      <c r="CH13" s="146">
        <v>52.87</v>
      </c>
      <c r="CI13" s="144">
        <v>40.33</v>
      </c>
      <c r="CJ13" s="145">
        <v>42.1</v>
      </c>
      <c r="CK13" s="147">
        <v>41.34</v>
      </c>
      <c r="CL13" s="144">
        <v>46.75</v>
      </c>
      <c r="CM13" s="145">
        <v>58.28</v>
      </c>
      <c r="CN13" s="146">
        <v>53.27</v>
      </c>
      <c r="CO13" s="144">
        <v>40.33</v>
      </c>
      <c r="CP13" s="145">
        <v>42.1</v>
      </c>
      <c r="CQ13" s="147">
        <v>41.34</v>
      </c>
      <c r="CR13" s="144">
        <v>47.38</v>
      </c>
      <c r="CS13" s="145">
        <v>59.1</v>
      </c>
      <c r="CT13" s="146">
        <v>54</v>
      </c>
      <c r="CU13" s="144">
        <v>40.33</v>
      </c>
      <c r="CV13" s="145">
        <v>42.1</v>
      </c>
      <c r="CW13" s="147">
        <v>41.34</v>
      </c>
      <c r="CX13" s="144">
        <v>47.49</v>
      </c>
      <c r="CY13" s="145">
        <v>59.25</v>
      </c>
      <c r="CZ13" s="146">
        <v>54.14</v>
      </c>
      <c r="DA13" s="144">
        <v>40.33</v>
      </c>
      <c r="DB13" s="145">
        <v>42.1</v>
      </c>
      <c r="DC13" s="147">
        <v>41.34</v>
      </c>
      <c r="DD13" s="144">
        <v>48.2</v>
      </c>
      <c r="DE13" s="145">
        <v>60.15</v>
      </c>
      <c r="DF13" s="146">
        <v>54.95</v>
      </c>
      <c r="DG13" s="144">
        <v>40.33</v>
      </c>
      <c r="DH13" s="145">
        <v>42.1</v>
      </c>
      <c r="DI13" s="147">
        <v>41.34</v>
      </c>
      <c r="DJ13" s="257">
        <v>48.51</v>
      </c>
      <c r="DK13" s="258">
        <v>60.53</v>
      </c>
      <c r="DL13" s="261">
        <v>55.3</v>
      </c>
      <c r="DM13" s="257">
        <v>40.33</v>
      </c>
      <c r="DN13" s="258">
        <v>42.1</v>
      </c>
      <c r="DO13" s="262">
        <v>41.34</v>
      </c>
      <c r="DP13" s="144">
        <v>49.34</v>
      </c>
      <c r="DQ13" s="145">
        <v>61.61</v>
      </c>
      <c r="DR13" s="146">
        <v>56.27</v>
      </c>
      <c r="DS13" s="144">
        <v>40.33</v>
      </c>
      <c r="DT13" s="145">
        <v>42.1</v>
      </c>
      <c r="DU13" s="147">
        <v>41.34</v>
      </c>
      <c r="DV13" s="144">
        <v>49.28</v>
      </c>
      <c r="DW13" s="145">
        <v>61.48</v>
      </c>
      <c r="DX13" s="146">
        <v>56.17</v>
      </c>
      <c r="DY13" s="144">
        <v>40.33</v>
      </c>
      <c r="DZ13" s="145">
        <v>42.1</v>
      </c>
      <c r="EA13" s="147">
        <v>41.34</v>
      </c>
      <c r="EB13" s="144">
        <v>50.17</v>
      </c>
      <c r="EC13" s="145">
        <v>62.64</v>
      </c>
      <c r="ED13" s="146">
        <v>57.21</v>
      </c>
      <c r="EE13" s="144">
        <v>40.33</v>
      </c>
      <c r="EF13" s="145">
        <v>42.1</v>
      </c>
      <c r="EG13" s="147">
        <v>41.34</v>
      </c>
    </row>
    <row r="14" spans="2:137">
      <c r="B14" s="416"/>
      <c r="C14" s="134" t="s">
        <v>179</v>
      </c>
      <c r="D14" s="116">
        <v>45.68</v>
      </c>
      <c r="E14" s="116">
        <v>36.64</v>
      </c>
      <c r="F14" s="116">
        <v>41.75</v>
      </c>
      <c r="G14" s="116">
        <v>137.25</v>
      </c>
      <c r="H14" s="116">
        <f>+H13</f>
        <v>45.92</v>
      </c>
      <c r="I14" s="116">
        <v>36.83</v>
      </c>
      <c r="J14" s="116">
        <v>41.97</v>
      </c>
      <c r="K14" s="116">
        <v>137.25</v>
      </c>
      <c r="L14" s="116">
        <v>45.5</v>
      </c>
      <c r="M14" s="116">
        <v>36.47</v>
      </c>
      <c r="N14" s="116">
        <f>+N13</f>
        <v>41.57</v>
      </c>
      <c r="O14" s="116">
        <v>137.25</v>
      </c>
      <c r="P14" s="116">
        <f>+P13</f>
        <v>38.18</v>
      </c>
      <c r="Q14" s="116">
        <f>+Q13</f>
        <v>47.66</v>
      </c>
      <c r="R14" s="116">
        <v>43.53</v>
      </c>
      <c r="S14" s="116">
        <v>137.25</v>
      </c>
      <c r="T14" s="116">
        <v>29.7</v>
      </c>
      <c r="U14" s="116">
        <v>37.270000000000003</v>
      </c>
      <c r="V14" s="116">
        <v>33.950000000000003</v>
      </c>
      <c r="W14" s="116">
        <v>137.25</v>
      </c>
      <c r="X14" s="116">
        <f>+X13</f>
        <v>30.26</v>
      </c>
      <c r="Y14" s="116">
        <f>+Y13</f>
        <v>37.96</v>
      </c>
      <c r="Z14" s="116">
        <f>+Z13</f>
        <v>34.58</v>
      </c>
      <c r="AA14" s="116">
        <v>137.25</v>
      </c>
      <c r="AB14" s="116">
        <v>40.18</v>
      </c>
      <c r="AC14" s="116">
        <f>+AC13</f>
        <v>50.12</v>
      </c>
      <c r="AD14" s="116">
        <f>+AD13</f>
        <v>45.8</v>
      </c>
      <c r="AE14" s="116">
        <v>137.25</v>
      </c>
      <c r="AF14" s="116">
        <v>40.97</v>
      </c>
      <c r="AG14" s="116">
        <f>+AG13</f>
        <v>51.1</v>
      </c>
      <c r="AH14" s="116">
        <v>46.7</v>
      </c>
      <c r="AI14" s="213">
        <v>137.25</v>
      </c>
      <c r="AJ14" s="212">
        <v>40.97</v>
      </c>
      <c r="AK14" s="116">
        <v>51.1</v>
      </c>
      <c r="AL14" s="214">
        <v>46.7</v>
      </c>
      <c r="AM14" s="212">
        <v>128.08000000000001</v>
      </c>
      <c r="AN14" s="116">
        <v>134.47</v>
      </c>
      <c r="AO14" s="213">
        <v>134.33000000000001</v>
      </c>
      <c r="AP14" s="144">
        <f>+AP13</f>
        <v>41.81</v>
      </c>
      <c r="AQ14" s="145">
        <f>+AQ13</f>
        <v>52.13</v>
      </c>
      <c r="AR14" s="146">
        <f>+AR13</f>
        <v>47.65</v>
      </c>
      <c r="AS14" s="144">
        <v>130.32</v>
      </c>
      <c r="AT14" s="145">
        <v>131.33000000000001</v>
      </c>
      <c r="AU14" s="147">
        <v>130.9</v>
      </c>
      <c r="AV14" s="144">
        <v>42.96</v>
      </c>
      <c r="AW14" s="145">
        <f>AW13</f>
        <v>53.56</v>
      </c>
      <c r="AX14" s="146">
        <f>AX13</f>
        <v>48.96</v>
      </c>
      <c r="AY14" s="144">
        <v>126.81</v>
      </c>
      <c r="AZ14" s="145">
        <v>128.59</v>
      </c>
      <c r="BA14" s="147">
        <v>127.83</v>
      </c>
      <c r="BB14" s="144">
        <v>42.96</v>
      </c>
      <c r="BC14" s="145">
        <f>BC13</f>
        <v>54.6</v>
      </c>
      <c r="BD14" s="146">
        <f>BD13</f>
        <v>49.91</v>
      </c>
      <c r="BE14" s="144">
        <v>126.81</v>
      </c>
      <c r="BF14" s="145">
        <v>128.59</v>
      </c>
      <c r="BG14" s="147">
        <v>127.83</v>
      </c>
      <c r="BH14" s="144">
        <f>+BH13</f>
        <v>44.27</v>
      </c>
      <c r="BI14" s="145">
        <f>+BI13</f>
        <v>55.16</v>
      </c>
      <c r="BJ14" s="146">
        <f>+BJ13</f>
        <v>50.43</v>
      </c>
      <c r="BK14" s="144">
        <v>126.81</v>
      </c>
      <c r="BL14" s="145">
        <v>128.59</v>
      </c>
      <c r="BM14" s="147">
        <v>127.83</v>
      </c>
      <c r="BN14" s="144">
        <f>+BN13</f>
        <v>44.77</v>
      </c>
      <c r="BO14" s="145">
        <f>+BO13</f>
        <v>55.79</v>
      </c>
      <c r="BP14" s="146">
        <f>+BP13</f>
        <v>51.01</v>
      </c>
      <c r="BQ14" s="144">
        <v>126.81</v>
      </c>
      <c r="BR14" s="145">
        <v>128.59</v>
      </c>
      <c r="BS14" s="147">
        <v>127.83</v>
      </c>
      <c r="BT14" s="144">
        <v>45.65</v>
      </c>
      <c r="BU14" s="145">
        <f>+BU13</f>
        <v>56.89</v>
      </c>
      <c r="BV14" s="146">
        <v>52</v>
      </c>
      <c r="BW14" s="144">
        <v>126.81</v>
      </c>
      <c r="BX14" s="145">
        <v>128.59</v>
      </c>
      <c r="BY14" s="147">
        <v>127.83</v>
      </c>
      <c r="BZ14" s="144">
        <f>+BZ13</f>
        <v>45.67</v>
      </c>
      <c r="CA14" s="145">
        <v>56.91</v>
      </c>
      <c r="CB14" s="146">
        <v>52.03</v>
      </c>
      <c r="CC14" s="144">
        <v>126.81</v>
      </c>
      <c r="CD14" s="145">
        <v>128.59</v>
      </c>
      <c r="CE14" s="147">
        <v>127.83</v>
      </c>
      <c r="CF14" s="144">
        <v>46.4</v>
      </c>
      <c r="CG14" s="145">
        <f>+CG13</f>
        <v>57.85</v>
      </c>
      <c r="CH14" s="146">
        <f>+CH13</f>
        <v>52.87</v>
      </c>
      <c r="CI14" s="144">
        <v>126.81</v>
      </c>
      <c r="CJ14" s="145">
        <v>128.59</v>
      </c>
      <c r="CK14" s="147">
        <v>127.83</v>
      </c>
      <c r="CL14" s="144">
        <v>46.75</v>
      </c>
      <c r="CM14" s="145">
        <f>+CM13</f>
        <v>58.28</v>
      </c>
      <c r="CN14" s="146">
        <f>+CN13</f>
        <v>53.27</v>
      </c>
      <c r="CO14" s="144">
        <v>126.81</v>
      </c>
      <c r="CP14" s="145">
        <v>128.59</v>
      </c>
      <c r="CQ14" s="147">
        <v>127.83</v>
      </c>
      <c r="CR14" s="144">
        <v>47.38</v>
      </c>
      <c r="CS14" s="145">
        <f>CS13</f>
        <v>59.1</v>
      </c>
      <c r="CT14" s="146">
        <v>54</v>
      </c>
      <c r="CU14" s="144">
        <v>126.81</v>
      </c>
      <c r="CV14" s="145">
        <v>128.59</v>
      </c>
      <c r="CW14" s="147">
        <v>127.83</v>
      </c>
      <c r="CX14" s="144">
        <v>47.49</v>
      </c>
      <c r="CY14" s="145">
        <f>+CY13</f>
        <v>59.25</v>
      </c>
      <c r="CZ14" s="146">
        <v>54.14</v>
      </c>
      <c r="DA14" s="144">
        <v>126.81</v>
      </c>
      <c r="DB14" s="145">
        <v>128.59</v>
      </c>
      <c r="DC14" s="147">
        <v>127.83</v>
      </c>
      <c r="DD14" s="144">
        <f>+DD13</f>
        <v>48.2</v>
      </c>
      <c r="DE14" s="145">
        <f>+DE13</f>
        <v>60.15</v>
      </c>
      <c r="DF14" s="146">
        <f>+DF13</f>
        <v>54.95</v>
      </c>
      <c r="DG14" s="144">
        <v>126.81</v>
      </c>
      <c r="DH14" s="145">
        <v>128.59</v>
      </c>
      <c r="DI14" s="147">
        <v>127.83</v>
      </c>
      <c r="DJ14" s="257">
        <v>48.51</v>
      </c>
      <c r="DK14" s="258">
        <v>60.53</v>
      </c>
      <c r="DL14" s="261">
        <v>55.3</v>
      </c>
      <c r="DM14" s="257">
        <v>126.81</v>
      </c>
      <c r="DN14" s="258">
        <v>128.59</v>
      </c>
      <c r="DO14" s="262">
        <v>127.83</v>
      </c>
      <c r="DP14" s="144">
        <v>49.34</v>
      </c>
      <c r="DQ14" s="145">
        <v>61.61</v>
      </c>
      <c r="DR14" s="146">
        <f>+DR13</f>
        <v>56.27</v>
      </c>
      <c r="DS14" s="144">
        <v>126.81</v>
      </c>
      <c r="DT14" s="145">
        <v>128.59</v>
      </c>
      <c r="DU14" s="147">
        <v>127.83</v>
      </c>
      <c r="DV14" s="144">
        <v>48.28</v>
      </c>
      <c r="DW14" s="145">
        <v>61.48</v>
      </c>
      <c r="DX14" s="146">
        <v>56.17</v>
      </c>
      <c r="DY14" s="144">
        <v>126.81</v>
      </c>
      <c r="DZ14" s="145">
        <v>128.59</v>
      </c>
      <c r="EA14" s="147">
        <v>127.83</v>
      </c>
      <c r="EB14" s="144">
        <v>50.17</v>
      </c>
      <c r="EC14" s="145">
        <v>62.64</v>
      </c>
      <c r="ED14" s="146">
        <v>57.21</v>
      </c>
      <c r="EE14" s="144">
        <v>126.81</v>
      </c>
      <c r="EF14" s="145">
        <v>128.59</v>
      </c>
      <c r="EG14" s="147">
        <v>127.83</v>
      </c>
    </row>
    <row r="15" spans="2:137">
      <c r="B15" s="416"/>
      <c r="C15" s="134" t="s">
        <v>180</v>
      </c>
      <c r="D15" s="116">
        <v>10.46</v>
      </c>
      <c r="E15" s="116">
        <v>11.39</v>
      </c>
      <c r="F15" s="116">
        <v>11.04</v>
      </c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213"/>
      <c r="AJ15" s="212"/>
      <c r="AK15" s="116"/>
      <c r="AL15" s="214"/>
      <c r="AM15" s="212"/>
      <c r="AN15" s="116"/>
      <c r="AO15" s="213"/>
      <c r="AP15" s="144"/>
      <c r="AQ15" s="145"/>
      <c r="AR15" s="146"/>
      <c r="AS15" s="144"/>
      <c r="AT15" s="145"/>
      <c r="AU15" s="147"/>
      <c r="AV15" s="144"/>
      <c r="AW15" s="145"/>
      <c r="AX15" s="146"/>
      <c r="AY15" s="144"/>
      <c r="AZ15" s="145"/>
      <c r="BA15" s="147"/>
      <c r="BB15" s="144"/>
      <c r="BC15" s="145"/>
      <c r="BD15" s="146"/>
      <c r="BE15" s="144"/>
      <c r="BF15" s="145"/>
      <c r="BG15" s="147"/>
      <c r="BH15" s="144"/>
      <c r="BI15" s="145"/>
      <c r="BJ15" s="146"/>
      <c r="BK15" s="144"/>
      <c r="BL15" s="145"/>
      <c r="BM15" s="147"/>
      <c r="BN15" s="144"/>
      <c r="BO15" s="145"/>
      <c r="BP15" s="146"/>
      <c r="BQ15" s="144"/>
      <c r="BR15" s="145"/>
      <c r="BS15" s="147"/>
      <c r="BT15" s="144"/>
      <c r="BU15" s="145"/>
      <c r="BV15" s="146"/>
      <c r="BW15" s="144"/>
      <c r="BX15" s="145"/>
      <c r="BY15" s="147"/>
      <c r="BZ15" s="144"/>
      <c r="CA15" s="145"/>
      <c r="CB15" s="146"/>
      <c r="CC15" s="144"/>
      <c r="CD15" s="145"/>
      <c r="CE15" s="147"/>
      <c r="CF15" s="144"/>
      <c r="CG15" s="145"/>
      <c r="CH15" s="146"/>
      <c r="CI15" s="144"/>
      <c r="CJ15" s="145"/>
      <c r="CK15" s="147"/>
      <c r="CL15" s="144"/>
      <c r="CM15" s="145"/>
      <c r="CN15" s="146"/>
      <c r="CO15" s="144"/>
      <c r="CP15" s="145"/>
      <c r="CQ15" s="147"/>
      <c r="CR15" s="144"/>
      <c r="CS15" s="145"/>
      <c r="CT15" s="146"/>
      <c r="CU15" s="144"/>
      <c r="CV15" s="145"/>
      <c r="CW15" s="147"/>
      <c r="CX15" s="144"/>
      <c r="CY15" s="145"/>
      <c r="CZ15" s="146"/>
      <c r="DA15" s="144"/>
      <c r="DB15" s="145"/>
      <c r="DC15" s="147"/>
      <c r="DD15" s="144"/>
      <c r="DE15" s="145"/>
      <c r="DF15" s="146"/>
      <c r="DG15" s="144"/>
      <c r="DH15" s="145"/>
      <c r="DI15" s="147"/>
      <c r="DJ15" s="257"/>
      <c r="DK15" s="258"/>
      <c r="DL15" s="261"/>
      <c r="DM15" s="257"/>
      <c r="DN15" s="258"/>
      <c r="DO15" s="262"/>
      <c r="DP15" s="144"/>
      <c r="DQ15" s="145"/>
      <c r="DR15" s="146"/>
      <c r="DS15" s="144"/>
      <c r="DT15" s="145"/>
      <c r="DU15" s="147"/>
      <c r="DV15" s="144"/>
      <c r="DW15" s="145"/>
      <c r="DX15" s="146"/>
      <c r="DY15" s="144"/>
      <c r="DZ15" s="145"/>
      <c r="EA15" s="147"/>
      <c r="EB15" s="144"/>
      <c r="EC15" s="145"/>
      <c r="ED15" s="146"/>
      <c r="EE15" s="144"/>
      <c r="EF15" s="145"/>
      <c r="EG15" s="147"/>
    </row>
    <row r="16" spans="2:137">
      <c r="B16" s="416"/>
      <c r="C16" s="134" t="s">
        <v>181</v>
      </c>
      <c r="D16" s="116">
        <f>+D15</f>
        <v>10.46</v>
      </c>
      <c r="E16" s="116">
        <f>E15</f>
        <v>11.39</v>
      </c>
      <c r="F16" s="116">
        <v>11.04</v>
      </c>
      <c r="G16" s="116">
        <v>4.4400000000000004</v>
      </c>
      <c r="H16" s="116">
        <v>10.07</v>
      </c>
      <c r="I16" s="116">
        <v>10.96</v>
      </c>
      <c r="J16" s="116">
        <v>9.9</v>
      </c>
      <c r="K16" s="116">
        <v>4.4400000000000004</v>
      </c>
      <c r="L16" s="116">
        <v>9.92</v>
      </c>
      <c r="M16" s="116">
        <v>10.77</v>
      </c>
      <c r="N16" s="116">
        <v>9.68</v>
      </c>
      <c r="O16" s="116">
        <v>4.4400000000000004</v>
      </c>
      <c r="P16" s="116">
        <v>11.49</v>
      </c>
      <c r="Q16" s="116">
        <v>10.41</v>
      </c>
      <c r="R16" s="116">
        <v>9.9600000000000009</v>
      </c>
      <c r="S16" s="116">
        <v>4.4400000000000004</v>
      </c>
      <c r="T16" s="116">
        <v>11.28</v>
      </c>
      <c r="U16" s="116">
        <v>10.63</v>
      </c>
      <c r="V16" s="116">
        <v>10.42</v>
      </c>
      <c r="W16" s="116">
        <v>4.4400000000000004</v>
      </c>
      <c r="X16" s="116">
        <v>12.02</v>
      </c>
      <c r="Y16" s="116">
        <f>+Y17</f>
        <v>11.14</v>
      </c>
      <c r="Z16" s="116">
        <v>10.77</v>
      </c>
      <c r="AA16" s="116">
        <v>4.4400000000000004</v>
      </c>
      <c r="AB16" s="116">
        <v>12.9</v>
      </c>
      <c r="AC16" s="116">
        <v>11.79</v>
      </c>
      <c r="AD16" s="116">
        <v>12.19</v>
      </c>
      <c r="AE16" s="116">
        <v>4.4400000000000004</v>
      </c>
      <c r="AF16" s="116">
        <v>12.72</v>
      </c>
      <c r="AG16" s="116">
        <v>11.95</v>
      </c>
      <c r="AH16" s="116">
        <v>11.91</v>
      </c>
      <c r="AI16" s="213">
        <v>4.4400000000000004</v>
      </c>
      <c r="AJ16" s="212">
        <v>12.72</v>
      </c>
      <c r="AK16" s="116">
        <v>11.95</v>
      </c>
      <c r="AL16" s="214">
        <v>11.91</v>
      </c>
      <c r="AM16" s="212">
        <v>4.71</v>
      </c>
      <c r="AN16" s="116">
        <v>4.68</v>
      </c>
      <c r="AO16" s="213">
        <v>4.68</v>
      </c>
      <c r="AP16" s="144">
        <v>13.09</v>
      </c>
      <c r="AQ16" s="145">
        <v>12.46</v>
      </c>
      <c r="AR16" s="146">
        <v>12.53</v>
      </c>
      <c r="AS16" s="144">
        <v>5.48</v>
      </c>
      <c r="AT16" s="145">
        <v>5.55</v>
      </c>
      <c r="AU16" s="147">
        <v>5.66</v>
      </c>
      <c r="AV16" s="144">
        <v>15.45</v>
      </c>
      <c r="AW16" s="145">
        <v>13.83</v>
      </c>
      <c r="AX16" s="146">
        <v>13.96</v>
      </c>
      <c r="AY16" s="144">
        <v>5.97</v>
      </c>
      <c r="AZ16" s="145">
        <v>6.05</v>
      </c>
      <c r="BA16" s="147">
        <v>6.17</v>
      </c>
      <c r="BB16" s="144">
        <v>14.5</v>
      </c>
      <c r="BC16" s="145">
        <v>13.7</v>
      </c>
      <c r="BD16" s="146">
        <v>14.17</v>
      </c>
      <c r="BE16" s="144">
        <v>5.97</v>
      </c>
      <c r="BF16" s="145">
        <v>6.05</v>
      </c>
      <c r="BG16" s="147">
        <v>6.17</v>
      </c>
      <c r="BH16" s="144">
        <v>16.649999999999999</v>
      </c>
      <c r="BI16" s="145">
        <v>15.34</v>
      </c>
      <c r="BJ16" s="146">
        <v>16.22</v>
      </c>
      <c r="BK16" s="144">
        <v>5.97</v>
      </c>
      <c r="BL16" s="145">
        <v>6.05</v>
      </c>
      <c r="BM16" s="147">
        <v>6.17</v>
      </c>
      <c r="BN16" s="144">
        <v>17.190000000000001</v>
      </c>
      <c r="BO16" s="145">
        <v>15.57</v>
      </c>
      <c r="BP16" s="146">
        <v>15.63</v>
      </c>
      <c r="BQ16" s="144">
        <v>5.97</v>
      </c>
      <c r="BR16" s="145">
        <v>6.05</v>
      </c>
      <c r="BS16" s="147">
        <v>6.17</v>
      </c>
      <c r="BT16" s="144">
        <v>16.5</v>
      </c>
      <c r="BU16" s="145">
        <v>15.14</v>
      </c>
      <c r="BV16" s="146">
        <v>15.26</v>
      </c>
      <c r="BW16" s="144">
        <v>5.97</v>
      </c>
      <c r="BX16" s="145">
        <v>6.05</v>
      </c>
      <c r="BY16" s="147">
        <v>6.17</v>
      </c>
      <c r="BZ16" s="144">
        <v>15.18</v>
      </c>
      <c r="CA16" s="145">
        <v>13.73</v>
      </c>
      <c r="CB16" s="146">
        <v>13.7</v>
      </c>
      <c r="CC16" s="144">
        <v>5.97</v>
      </c>
      <c r="CD16" s="145">
        <v>6.05</v>
      </c>
      <c r="CE16" s="147">
        <v>6.17</v>
      </c>
      <c r="CF16" s="144">
        <v>15.38</v>
      </c>
      <c r="CG16" s="145">
        <v>15.01</v>
      </c>
      <c r="CH16" s="146">
        <v>14.49</v>
      </c>
      <c r="CI16" s="144">
        <v>5.97</v>
      </c>
      <c r="CJ16" s="145">
        <v>6.05</v>
      </c>
      <c r="CK16" s="147">
        <v>6.17</v>
      </c>
      <c r="CL16" s="144">
        <v>15.82</v>
      </c>
      <c r="CM16" s="145">
        <v>15.63</v>
      </c>
      <c r="CN16" s="146">
        <v>14.82</v>
      </c>
      <c r="CO16" s="144">
        <v>5.97</v>
      </c>
      <c r="CP16" s="145">
        <v>6.05</v>
      </c>
      <c r="CQ16" s="147">
        <v>6.17</v>
      </c>
      <c r="CR16" s="144">
        <v>15.64</v>
      </c>
      <c r="CS16" s="145">
        <v>14.53</v>
      </c>
      <c r="CT16" s="146">
        <v>14.47</v>
      </c>
      <c r="CU16" s="144">
        <v>5.97</v>
      </c>
      <c r="CV16" s="145">
        <v>6.05</v>
      </c>
      <c r="CW16" s="147">
        <v>6.17</v>
      </c>
      <c r="CX16" s="144">
        <v>15.52</v>
      </c>
      <c r="CY16" s="145">
        <v>14.35</v>
      </c>
      <c r="CZ16" s="146">
        <v>14.32</v>
      </c>
      <c r="DA16" s="144">
        <v>5.97</v>
      </c>
      <c r="DB16" s="145">
        <v>6.05</v>
      </c>
      <c r="DC16" s="147">
        <v>6.17</v>
      </c>
      <c r="DD16" s="144">
        <v>15.65</v>
      </c>
      <c r="DE16" s="145">
        <v>15.28</v>
      </c>
      <c r="DF16" s="146">
        <v>14.74</v>
      </c>
      <c r="DG16" s="144">
        <v>5.97</v>
      </c>
      <c r="DH16" s="145">
        <v>6.05</v>
      </c>
      <c r="DI16" s="147">
        <v>6.17</v>
      </c>
      <c r="DJ16" s="257">
        <v>15.93</v>
      </c>
      <c r="DK16" s="258">
        <v>15.24</v>
      </c>
      <c r="DL16" s="261">
        <v>14.75</v>
      </c>
      <c r="DM16" s="257">
        <v>5.97</v>
      </c>
      <c r="DN16" s="258">
        <v>6.05</v>
      </c>
      <c r="DO16" s="262">
        <v>6.17</v>
      </c>
      <c r="DP16" s="144">
        <v>15.61</v>
      </c>
      <c r="DQ16" s="145">
        <v>14.53</v>
      </c>
      <c r="DR16" s="146">
        <v>14.61</v>
      </c>
      <c r="DS16" s="144">
        <v>5.97</v>
      </c>
      <c r="DT16" s="145">
        <v>6.05</v>
      </c>
      <c r="DU16" s="147">
        <v>6.17</v>
      </c>
      <c r="DV16" s="144">
        <v>15.88</v>
      </c>
      <c r="DW16" s="145">
        <v>14.71</v>
      </c>
      <c r="DX16" s="146">
        <v>15.51</v>
      </c>
      <c r="DY16" s="144">
        <v>5.97</v>
      </c>
      <c r="DZ16" s="145">
        <v>6.05</v>
      </c>
      <c r="EA16" s="147">
        <v>6.17</v>
      </c>
      <c r="EB16" s="144">
        <v>15.53</v>
      </c>
      <c r="EC16" s="145">
        <v>14.31</v>
      </c>
      <c r="ED16" s="146">
        <v>14.55</v>
      </c>
      <c r="EE16" s="144">
        <v>5.97</v>
      </c>
      <c r="EF16" s="145">
        <v>6.05</v>
      </c>
      <c r="EG16" s="147">
        <v>6.17</v>
      </c>
    </row>
    <row r="17" spans="2:137">
      <c r="B17" s="416"/>
      <c r="C17" s="134" t="s">
        <v>182</v>
      </c>
      <c r="D17" s="116">
        <f>+D16</f>
        <v>10.46</v>
      </c>
      <c r="E17" s="116">
        <f>E16</f>
        <v>11.39</v>
      </c>
      <c r="F17" s="116">
        <v>11.04</v>
      </c>
      <c r="G17" s="116">
        <v>6.97</v>
      </c>
      <c r="H17" s="116">
        <v>10.07</v>
      </c>
      <c r="I17" s="116">
        <v>10.96</v>
      </c>
      <c r="J17" s="116">
        <v>9.9</v>
      </c>
      <c r="K17" s="116">
        <v>6.97</v>
      </c>
      <c r="L17" s="116">
        <v>9.92</v>
      </c>
      <c r="M17" s="116">
        <v>10.77</v>
      </c>
      <c r="N17" s="116">
        <v>9.68</v>
      </c>
      <c r="O17" s="116">
        <v>6.97</v>
      </c>
      <c r="P17" s="116">
        <f t="shared" ref="P17:Q19" si="0">+P16</f>
        <v>11.49</v>
      </c>
      <c r="Q17" s="116">
        <f t="shared" si="0"/>
        <v>10.41</v>
      </c>
      <c r="R17" s="116">
        <v>9.9600000000000009</v>
      </c>
      <c r="S17" s="116">
        <v>6.97</v>
      </c>
      <c r="T17" s="116">
        <v>11.28</v>
      </c>
      <c r="U17" s="116">
        <v>10.63</v>
      </c>
      <c r="V17" s="116">
        <v>10.42</v>
      </c>
      <c r="W17" s="116">
        <v>6.97</v>
      </c>
      <c r="X17" s="116">
        <f>+X16</f>
        <v>12.02</v>
      </c>
      <c r="Y17" s="116">
        <v>11.14</v>
      </c>
      <c r="Z17" s="116">
        <f>+Z16</f>
        <v>10.77</v>
      </c>
      <c r="AA17" s="116">
        <v>6.97</v>
      </c>
      <c r="AB17" s="116">
        <v>12.9</v>
      </c>
      <c r="AC17" s="116">
        <f>+AC16</f>
        <v>11.79</v>
      </c>
      <c r="AD17" s="116">
        <v>12.19</v>
      </c>
      <c r="AE17" s="116">
        <v>6.97</v>
      </c>
      <c r="AF17" s="116">
        <f t="shared" ref="AF17:AH19" si="1">+AF16</f>
        <v>12.72</v>
      </c>
      <c r="AG17" s="116">
        <f t="shared" si="1"/>
        <v>11.95</v>
      </c>
      <c r="AH17" s="116">
        <f t="shared" si="1"/>
        <v>11.91</v>
      </c>
      <c r="AI17" s="213">
        <v>6.97</v>
      </c>
      <c r="AJ17" s="212">
        <v>12.72</v>
      </c>
      <c r="AK17" s="116">
        <v>11.95</v>
      </c>
      <c r="AL17" s="214">
        <v>11.91</v>
      </c>
      <c r="AM17" s="212">
        <v>7.16</v>
      </c>
      <c r="AN17" s="116">
        <v>7.13</v>
      </c>
      <c r="AO17" s="213">
        <v>7.13</v>
      </c>
      <c r="AP17" s="144">
        <f>AP16</f>
        <v>13.09</v>
      </c>
      <c r="AQ17" s="145">
        <v>12.46</v>
      </c>
      <c r="AR17" s="146">
        <v>12.53</v>
      </c>
      <c r="AS17" s="144">
        <v>7.81</v>
      </c>
      <c r="AT17" s="145">
        <v>7.88</v>
      </c>
      <c r="AU17" s="147">
        <v>7.99</v>
      </c>
      <c r="AV17" s="144">
        <f t="shared" ref="AV17:AX19" si="2">AV16</f>
        <v>15.45</v>
      </c>
      <c r="AW17" s="145">
        <f t="shared" si="2"/>
        <v>13.83</v>
      </c>
      <c r="AX17" s="146">
        <f t="shared" si="2"/>
        <v>13.96</v>
      </c>
      <c r="AY17" s="144">
        <v>8.51</v>
      </c>
      <c r="AZ17" s="145">
        <v>8.59</v>
      </c>
      <c r="BA17" s="147">
        <v>8.7100000000000009</v>
      </c>
      <c r="BB17" s="144">
        <v>14.5</v>
      </c>
      <c r="BC17" s="145">
        <v>13.7</v>
      </c>
      <c r="BD17" s="146">
        <v>14.17</v>
      </c>
      <c r="BE17" s="144">
        <v>8.51</v>
      </c>
      <c r="BF17" s="145">
        <v>8.59</v>
      </c>
      <c r="BG17" s="147">
        <v>8.7100000000000009</v>
      </c>
      <c r="BH17" s="144">
        <f t="shared" ref="BH17:BJ19" si="3">+BH16</f>
        <v>16.649999999999999</v>
      </c>
      <c r="BI17" s="145">
        <f t="shared" si="3"/>
        <v>15.34</v>
      </c>
      <c r="BJ17" s="146">
        <f t="shared" si="3"/>
        <v>16.22</v>
      </c>
      <c r="BK17" s="144">
        <v>8.51</v>
      </c>
      <c r="BL17" s="145">
        <v>8.59</v>
      </c>
      <c r="BM17" s="147">
        <v>8.7100000000000009</v>
      </c>
      <c r="BN17" s="144">
        <f t="shared" ref="BN17:BP19" si="4">+BN16</f>
        <v>17.190000000000001</v>
      </c>
      <c r="BO17" s="145">
        <f t="shared" si="4"/>
        <v>15.57</v>
      </c>
      <c r="BP17" s="146">
        <f t="shared" si="4"/>
        <v>15.63</v>
      </c>
      <c r="BQ17" s="144">
        <v>8.51</v>
      </c>
      <c r="BR17" s="145">
        <v>8.59</v>
      </c>
      <c r="BS17" s="147">
        <v>8.7100000000000009</v>
      </c>
      <c r="BT17" s="144">
        <v>16.5</v>
      </c>
      <c r="BU17" s="145">
        <f>+BU16</f>
        <v>15.14</v>
      </c>
      <c r="BV17" s="146">
        <v>15.26</v>
      </c>
      <c r="BW17" s="144">
        <v>8.51</v>
      </c>
      <c r="BX17" s="145">
        <v>8.59</v>
      </c>
      <c r="BY17" s="147">
        <v>8.7100000000000009</v>
      </c>
      <c r="BZ17" s="144">
        <f t="shared" ref="BZ17:CB19" si="5">+BZ16</f>
        <v>15.18</v>
      </c>
      <c r="CA17" s="145">
        <f t="shared" si="5"/>
        <v>13.73</v>
      </c>
      <c r="CB17" s="146">
        <f t="shared" si="5"/>
        <v>13.7</v>
      </c>
      <c r="CC17" s="144">
        <v>8.51</v>
      </c>
      <c r="CD17" s="145">
        <v>8.59</v>
      </c>
      <c r="CE17" s="147">
        <v>8.7100000000000009</v>
      </c>
      <c r="CF17" s="144">
        <f t="shared" ref="CF17:CH19" si="6">+CF16</f>
        <v>15.38</v>
      </c>
      <c r="CG17" s="145">
        <f t="shared" si="6"/>
        <v>15.01</v>
      </c>
      <c r="CH17" s="146">
        <f t="shared" si="6"/>
        <v>14.49</v>
      </c>
      <c r="CI17" s="144">
        <v>8.51</v>
      </c>
      <c r="CJ17" s="145">
        <v>8.59</v>
      </c>
      <c r="CK17" s="147">
        <v>8.7100000000000009</v>
      </c>
      <c r="CL17" s="144">
        <f t="shared" ref="CL17:CN19" si="7">+CL16</f>
        <v>15.82</v>
      </c>
      <c r="CM17" s="145">
        <f t="shared" si="7"/>
        <v>15.63</v>
      </c>
      <c r="CN17" s="146">
        <f t="shared" si="7"/>
        <v>14.82</v>
      </c>
      <c r="CO17" s="144">
        <v>8.51</v>
      </c>
      <c r="CP17" s="145">
        <v>8.59</v>
      </c>
      <c r="CQ17" s="147">
        <v>8.7100000000000009</v>
      </c>
      <c r="CR17" s="144">
        <f t="shared" ref="CR17:CS19" si="8">CR16</f>
        <v>15.64</v>
      </c>
      <c r="CS17" s="145">
        <f t="shared" si="8"/>
        <v>14.53</v>
      </c>
      <c r="CT17" s="146">
        <v>14.47</v>
      </c>
      <c r="CU17" s="144">
        <v>8.51</v>
      </c>
      <c r="CV17" s="145">
        <v>8.59</v>
      </c>
      <c r="CW17" s="147">
        <v>8.7100000000000009</v>
      </c>
      <c r="CX17" s="144">
        <v>15.52</v>
      </c>
      <c r="CY17" s="145">
        <f>+CY16</f>
        <v>14.35</v>
      </c>
      <c r="CZ17" s="146">
        <v>14.32</v>
      </c>
      <c r="DA17" s="144">
        <v>8.51</v>
      </c>
      <c r="DB17" s="145">
        <v>8.59</v>
      </c>
      <c r="DC17" s="147">
        <v>8.7100000000000009</v>
      </c>
      <c r="DD17" s="144">
        <v>15.65</v>
      </c>
      <c r="DE17" s="145">
        <f>+DE16</f>
        <v>15.28</v>
      </c>
      <c r="DF17" s="146">
        <v>14.74</v>
      </c>
      <c r="DG17" s="144">
        <v>8.51</v>
      </c>
      <c r="DH17" s="145">
        <v>8.59</v>
      </c>
      <c r="DI17" s="147">
        <v>8.7100000000000009</v>
      </c>
      <c r="DJ17" s="257">
        <v>15.93</v>
      </c>
      <c r="DK17" s="258">
        <v>15.24</v>
      </c>
      <c r="DL17" s="261">
        <v>14.75</v>
      </c>
      <c r="DM17" s="257">
        <v>8.51</v>
      </c>
      <c r="DN17" s="258">
        <v>8.59</v>
      </c>
      <c r="DO17" s="262">
        <v>8.7100000000000009</v>
      </c>
      <c r="DP17" s="144">
        <f t="shared" ref="DP17:DR19" si="9">+DP16</f>
        <v>15.61</v>
      </c>
      <c r="DQ17" s="145">
        <f t="shared" si="9"/>
        <v>14.53</v>
      </c>
      <c r="DR17" s="146">
        <f t="shared" si="9"/>
        <v>14.61</v>
      </c>
      <c r="DS17" s="144">
        <v>8.51</v>
      </c>
      <c r="DT17" s="145">
        <v>8.59</v>
      </c>
      <c r="DU17" s="147">
        <v>8.7100000000000009</v>
      </c>
      <c r="DV17" s="144">
        <f t="shared" ref="DV17:DX19" si="10">+DV16</f>
        <v>15.88</v>
      </c>
      <c r="DW17" s="145">
        <f t="shared" si="10"/>
        <v>14.71</v>
      </c>
      <c r="DX17" s="146">
        <f t="shared" si="10"/>
        <v>15.51</v>
      </c>
      <c r="DY17" s="144">
        <v>8.51</v>
      </c>
      <c r="DZ17" s="145">
        <v>8.59</v>
      </c>
      <c r="EA17" s="147">
        <v>8.7100000000000009</v>
      </c>
      <c r="EB17" s="144">
        <v>15.53</v>
      </c>
      <c r="EC17" s="145">
        <v>14.31</v>
      </c>
      <c r="ED17" s="146">
        <v>14.55</v>
      </c>
      <c r="EE17" s="144">
        <v>8.51</v>
      </c>
      <c r="EF17" s="145">
        <v>8.59</v>
      </c>
      <c r="EG17" s="147">
        <v>8.7100000000000009</v>
      </c>
    </row>
    <row r="18" spans="2:137">
      <c r="B18" s="416"/>
      <c r="C18" s="134" t="s">
        <v>183</v>
      </c>
      <c r="D18" s="116">
        <f>+D17</f>
        <v>10.46</v>
      </c>
      <c r="E18" s="116">
        <f>E17</f>
        <v>11.39</v>
      </c>
      <c r="F18" s="116">
        <v>11.04</v>
      </c>
      <c r="G18" s="116">
        <v>10.86</v>
      </c>
      <c r="H18" s="116">
        <v>10.07</v>
      </c>
      <c r="I18" s="116">
        <v>10.96</v>
      </c>
      <c r="J18" s="116">
        <v>9.9</v>
      </c>
      <c r="K18" s="116">
        <v>10.86</v>
      </c>
      <c r="L18" s="116">
        <v>9.92</v>
      </c>
      <c r="M18" s="116">
        <v>10.77</v>
      </c>
      <c r="N18" s="116">
        <v>9.68</v>
      </c>
      <c r="O18" s="116">
        <v>10.86</v>
      </c>
      <c r="P18" s="116">
        <f t="shared" si="0"/>
        <v>11.49</v>
      </c>
      <c r="Q18" s="116">
        <f t="shared" si="0"/>
        <v>10.41</v>
      </c>
      <c r="R18" s="116">
        <v>9.9600000000000009</v>
      </c>
      <c r="S18" s="116">
        <v>10.86</v>
      </c>
      <c r="T18" s="116">
        <v>11.28</v>
      </c>
      <c r="U18" s="116">
        <v>10.63</v>
      </c>
      <c r="V18" s="116">
        <v>10.42</v>
      </c>
      <c r="W18" s="116">
        <v>10.86</v>
      </c>
      <c r="X18" s="116">
        <f>+X17</f>
        <v>12.02</v>
      </c>
      <c r="Y18" s="116">
        <f>+Y17</f>
        <v>11.14</v>
      </c>
      <c r="Z18" s="116">
        <f>+Z17</f>
        <v>10.77</v>
      </c>
      <c r="AA18" s="116">
        <v>10.86</v>
      </c>
      <c r="AB18" s="116">
        <v>12.9</v>
      </c>
      <c r="AC18" s="116">
        <f>+AC17</f>
        <v>11.79</v>
      </c>
      <c r="AD18" s="116">
        <v>12.19</v>
      </c>
      <c r="AE18" s="116">
        <v>10.86</v>
      </c>
      <c r="AF18" s="116">
        <f t="shared" si="1"/>
        <v>12.72</v>
      </c>
      <c r="AG18" s="116">
        <f t="shared" si="1"/>
        <v>11.95</v>
      </c>
      <c r="AH18" s="116">
        <f t="shared" si="1"/>
        <v>11.91</v>
      </c>
      <c r="AI18" s="213">
        <v>10.86</v>
      </c>
      <c r="AJ18" s="212">
        <v>12.72</v>
      </c>
      <c r="AK18" s="116">
        <v>11.95</v>
      </c>
      <c r="AL18" s="214">
        <v>11.91</v>
      </c>
      <c r="AM18" s="212">
        <v>10.92</v>
      </c>
      <c r="AN18" s="116">
        <v>10.9</v>
      </c>
      <c r="AO18" s="213">
        <v>10.89</v>
      </c>
      <c r="AP18" s="144">
        <f>AP17</f>
        <v>13.09</v>
      </c>
      <c r="AQ18" s="145">
        <v>12.46</v>
      </c>
      <c r="AR18" s="146">
        <v>12.53</v>
      </c>
      <c r="AS18" s="144">
        <v>11.38</v>
      </c>
      <c r="AT18" s="145">
        <v>11.46</v>
      </c>
      <c r="AU18" s="147">
        <v>11.56</v>
      </c>
      <c r="AV18" s="144">
        <f t="shared" si="2"/>
        <v>15.45</v>
      </c>
      <c r="AW18" s="145">
        <f t="shared" si="2"/>
        <v>13.83</v>
      </c>
      <c r="AX18" s="146">
        <f t="shared" si="2"/>
        <v>13.96</v>
      </c>
      <c r="AY18" s="144">
        <v>13.83</v>
      </c>
      <c r="AZ18" s="145">
        <v>12.89</v>
      </c>
      <c r="BA18" s="147">
        <v>13.04</v>
      </c>
      <c r="BB18" s="144">
        <v>14.5</v>
      </c>
      <c r="BC18" s="145">
        <v>13.7</v>
      </c>
      <c r="BD18" s="146">
        <v>14.17</v>
      </c>
      <c r="BE18" s="144">
        <v>13.83</v>
      </c>
      <c r="BF18" s="145">
        <v>12.89</v>
      </c>
      <c r="BG18" s="147">
        <v>13.04</v>
      </c>
      <c r="BH18" s="144">
        <f t="shared" si="3"/>
        <v>16.649999999999999</v>
      </c>
      <c r="BI18" s="145">
        <f t="shared" si="3"/>
        <v>15.34</v>
      </c>
      <c r="BJ18" s="146">
        <f t="shared" si="3"/>
        <v>16.22</v>
      </c>
      <c r="BK18" s="144">
        <v>13.83</v>
      </c>
      <c r="BL18" s="145">
        <v>12.89</v>
      </c>
      <c r="BM18" s="147">
        <v>13.04</v>
      </c>
      <c r="BN18" s="144">
        <f t="shared" si="4"/>
        <v>17.190000000000001</v>
      </c>
      <c r="BO18" s="145">
        <f t="shared" si="4"/>
        <v>15.57</v>
      </c>
      <c r="BP18" s="146">
        <f t="shared" si="4"/>
        <v>15.63</v>
      </c>
      <c r="BQ18" s="144">
        <v>13.83</v>
      </c>
      <c r="BR18" s="145">
        <v>12.89</v>
      </c>
      <c r="BS18" s="147">
        <v>13.04</v>
      </c>
      <c r="BT18" s="144">
        <v>16.5</v>
      </c>
      <c r="BU18" s="145">
        <f>+BU17</f>
        <v>15.14</v>
      </c>
      <c r="BV18" s="146">
        <v>15.26</v>
      </c>
      <c r="BW18" s="144">
        <v>13.83</v>
      </c>
      <c r="BX18" s="145">
        <v>12.89</v>
      </c>
      <c r="BY18" s="147">
        <v>13.04</v>
      </c>
      <c r="BZ18" s="144">
        <f t="shared" si="5"/>
        <v>15.18</v>
      </c>
      <c r="CA18" s="145">
        <f t="shared" si="5"/>
        <v>13.73</v>
      </c>
      <c r="CB18" s="146">
        <f t="shared" si="5"/>
        <v>13.7</v>
      </c>
      <c r="CC18" s="144">
        <v>13.83</v>
      </c>
      <c r="CD18" s="145">
        <v>12.89</v>
      </c>
      <c r="CE18" s="147">
        <v>13.04</v>
      </c>
      <c r="CF18" s="144">
        <f t="shared" si="6"/>
        <v>15.38</v>
      </c>
      <c r="CG18" s="145">
        <f t="shared" si="6"/>
        <v>15.01</v>
      </c>
      <c r="CH18" s="146">
        <f t="shared" si="6"/>
        <v>14.49</v>
      </c>
      <c r="CI18" s="144">
        <v>13.83</v>
      </c>
      <c r="CJ18" s="145">
        <v>12.89</v>
      </c>
      <c r="CK18" s="147">
        <v>13.04</v>
      </c>
      <c r="CL18" s="144">
        <f t="shared" si="7"/>
        <v>15.82</v>
      </c>
      <c r="CM18" s="145">
        <f t="shared" si="7"/>
        <v>15.63</v>
      </c>
      <c r="CN18" s="146">
        <f t="shared" si="7"/>
        <v>14.82</v>
      </c>
      <c r="CO18" s="144">
        <v>13.83</v>
      </c>
      <c r="CP18" s="145">
        <v>12.89</v>
      </c>
      <c r="CQ18" s="147">
        <v>13.04</v>
      </c>
      <c r="CR18" s="144">
        <f t="shared" si="8"/>
        <v>15.64</v>
      </c>
      <c r="CS18" s="145">
        <f t="shared" si="8"/>
        <v>14.53</v>
      </c>
      <c r="CT18" s="146">
        <v>14.47</v>
      </c>
      <c r="CU18" s="144">
        <v>13.83</v>
      </c>
      <c r="CV18" s="145">
        <v>12.89</v>
      </c>
      <c r="CW18" s="147">
        <v>13.04</v>
      </c>
      <c r="CX18" s="144">
        <v>15.52</v>
      </c>
      <c r="CY18" s="145">
        <f>+CY17</f>
        <v>14.35</v>
      </c>
      <c r="CZ18" s="146">
        <v>14.32</v>
      </c>
      <c r="DA18" s="144">
        <v>13.83</v>
      </c>
      <c r="DB18" s="145">
        <v>12.89</v>
      </c>
      <c r="DC18" s="147">
        <v>13.04</v>
      </c>
      <c r="DD18" s="144">
        <v>15.65</v>
      </c>
      <c r="DE18" s="145">
        <f>+DE17</f>
        <v>15.28</v>
      </c>
      <c r="DF18" s="146">
        <v>14.74</v>
      </c>
      <c r="DG18" s="144">
        <v>13.83</v>
      </c>
      <c r="DH18" s="145">
        <v>12.89</v>
      </c>
      <c r="DI18" s="147">
        <v>13.04</v>
      </c>
      <c r="DJ18" s="257">
        <v>15.93</v>
      </c>
      <c r="DK18" s="258">
        <v>15.24</v>
      </c>
      <c r="DL18" s="261">
        <v>14.75</v>
      </c>
      <c r="DM18" s="257">
        <v>13.83</v>
      </c>
      <c r="DN18" s="258">
        <v>12.89</v>
      </c>
      <c r="DO18" s="262">
        <v>13.04</v>
      </c>
      <c r="DP18" s="144">
        <f t="shared" si="9"/>
        <v>15.61</v>
      </c>
      <c r="DQ18" s="145">
        <f t="shared" si="9"/>
        <v>14.53</v>
      </c>
      <c r="DR18" s="146">
        <f t="shared" si="9"/>
        <v>14.61</v>
      </c>
      <c r="DS18" s="144">
        <v>13.83</v>
      </c>
      <c r="DT18" s="145">
        <v>12.89</v>
      </c>
      <c r="DU18" s="147">
        <v>13.04</v>
      </c>
      <c r="DV18" s="144">
        <f t="shared" si="10"/>
        <v>15.88</v>
      </c>
      <c r="DW18" s="145">
        <f t="shared" si="10"/>
        <v>14.71</v>
      </c>
      <c r="DX18" s="146">
        <f t="shared" si="10"/>
        <v>15.51</v>
      </c>
      <c r="DY18" s="144">
        <v>13.83</v>
      </c>
      <c r="DZ18" s="145">
        <v>12.89</v>
      </c>
      <c r="EA18" s="147">
        <v>13.04</v>
      </c>
      <c r="EB18" s="144">
        <v>15.53</v>
      </c>
      <c r="EC18" s="145">
        <v>14.31</v>
      </c>
      <c r="ED18" s="146">
        <v>14.55</v>
      </c>
      <c r="EE18" s="144">
        <v>13.83</v>
      </c>
      <c r="EF18" s="145">
        <v>12.89</v>
      </c>
      <c r="EG18" s="147">
        <v>13.04</v>
      </c>
    </row>
    <row r="19" spans="2:137">
      <c r="B19" s="417"/>
      <c r="C19" s="134" t="s">
        <v>184</v>
      </c>
      <c r="D19" s="116">
        <f>+D18</f>
        <v>10.46</v>
      </c>
      <c r="E19" s="116">
        <f>E18</f>
        <v>11.39</v>
      </c>
      <c r="F19" s="116">
        <f>F18</f>
        <v>11.04</v>
      </c>
      <c r="G19" s="116">
        <v>11.1</v>
      </c>
      <c r="H19" s="116">
        <v>10.07</v>
      </c>
      <c r="I19" s="116">
        <v>10.96</v>
      </c>
      <c r="J19" s="116">
        <v>9.9</v>
      </c>
      <c r="K19" s="116">
        <v>11.1</v>
      </c>
      <c r="L19" s="116">
        <v>9.92</v>
      </c>
      <c r="M19" s="116">
        <v>10.77</v>
      </c>
      <c r="N19" s="116">
        <v>9.68</v>
      </c>
      <c r="O19" s="116">
        <v>11.1</v>
      </c>
      <c r="P19" s="116">
        <f t="shared" si="0"/>
        <v>11.49</v>
      </c>
      <c r="Q19" s="116">
        <f t="shared" si="0"/>
        <v>10.41</v>
      </c>
      <c r="R19" s="116">
        <v>9.9600000000000009</v>
      </c>
      <c r="S19" s="116">
        <v>11.1</v>
      </c>
      <c r="T19" s="116">
        <v>11.28</v>
      </c>
      <c r="U19" s="116">
        <v>10.63</v>
      </c>
      <c r="V19" s="116">
        <v>10.42</v>
      </c>
      <c r="W19" s="116">
        <v>11.1</v>
      </c>
      <c r="X19" s="116">
        <f>+X18</f>
        <v>12.02</v>
      </c>
      <c r="Y19" s="116">
        <f>+Y18</f>
        <v>11.14</v>
      </c>
      <c r="Z19" s="116">
        <f>+Z18</f>
        <v>10.77</v>
      </c>
      <c r="AA19" s="116">
        <v>11.1</v>
      </c>
      <c r="AB19" s="116">
        <v>12.9</v>
      </c>
      <c r="AC19" s="116">
        <f>+AC18</f>
        <v>11.79</v>
      </c>
      <c r="AD19" s="116">
        <v>12.19</v>
      </c>
      <c r="AE19" s="116">
        <v>11.1</v>
      </c>
      <c r="AF19" s="116">
        <f t="shared" si="1"/>
        <v>12.72</v>
      </c>
      <c r="AG19" s="116">
        <f t="shared" si="1"/>
        <v>11.95</v>
      </c>
      <c r="AH19" s="116">
        <f t="shared" si="1"/>
        <v>11.91</v>
      </c>
      <c r="AI19" s="213">
        <v>11.1</v>
      </c>
      <c r="AJ19" s="212">
        <v>12.72</v>
      </c>
      <c r="AK19" s="116">
        <v>11.95</v>
      </c>
      <c r="AL19" s="214">
        <v>11.91</v>
      </c>
      <c r="AM19" s="212">
        <v>11.15</v>
      </c>
      <c r="AN19" s="116">
        <v>11.13</v>
      </c>
      <c r="AO19" s="213">
        <v>11.13</v>
      </c>
      <c r="AP19" s="144">
        <f>AP18</f>
        <v>13.09</v>
      </c>
      <c r="AQ19" s="145">
        <v>12.46</v>
      </c>
      <c r="AR19" s="146">
        <v>12.53</v>
      </c>
      <c r="AS19" s="144">
        <v>11.6</v>
      </c>
      <c r="AT19" s="145">
        <v>11.68</v>
      </c>
      <c r="AU19" s="147">
        <v>11.79</v>
      </c>
      <c r="AV19" s="144">
        <f t="shared" si="2"/>
        <v>15.45</v>
      </c>
      <c r="AW19" s="145">
        <f t="shared" si="2"/>
        <v>13.83</v>
      </c>
      <c r="AX19" s="146">
        <f t="shared" si="2"/>
        <v>13.96</v>
      </c>
      <c r="AY19" s="144">
        <v>14.04</v>
      </c>
      <c r="AZ19" s="145">
        <v>13.09</v>
      </c>
      <c r="BA19" s="147">
        <v>13.26</v>
      </c>
      <c r="BB19" s="144">
        <v>14.5</v>
      </c>
      <c r="BC19" s="145">
        <v>13.7</v>
      </c>
      <c r="BD19" s="146">
        <v>14.17</v>
      </c>
      <c r="BE19" s="144">
        <v>14.04</v>
      </c>
      <c r="BF19" s="145">
        <v>13.09</v>
      </c>
      <c r="BG19" s="147">
        <v>13.26</v>
      </c>
      <c r="BH19" s="144">
        <f t="shared" si="3"/>
        <v>16.649999999999999</v>
      </c>
      <c r="BI19" s="145">
        <f t="shared" si="3"/>
        <v>15.34</v>
      </c>
      <c r="BJ19" s="146">
        <f t="shared" si="3"/>
        <v>16.22</v>
      </c>
      <c r="BK19" s="144">
        <v>14.04</v>
      </c>
      <c r="BL19" s="145">
        <v>13.09</v>
      </c>
      <c r="BM19" s="147">
        <v>13.26</v>
      </c>
      <c r="BN19" s="144">
        <f t="shared" si="4"/>
        <v>17.190000000000001</v>
      </c>
      <c r="BO19" s="145">
        <f t="shared" si="4"/>
        <v>15.57</v>
      </c>
      <c r="BP19" s="146">
        <f t="shared" si="4"/>
        <v>15.63</v>
      </c>
      <c r="BQ19" s="144">
        <v>14.04</v>
      </c>
      <c r="BR19" s="145">
        <v>13.09</v>
      </c>
      <c r="BS19" s="147">
        <v>13.26</v>
      </c>
      <c r="BT19" s="144">
        <v>16.5</v>
      </c>
      <c r="BU19" s="145">
        <f>+BU18</f>
        <v>15.14</v>
      </c>
      <c r="BV19" s="146">
        <v>15.26</v>
      </c>
      <c r="BW19" s="144">
        <v>14.04</v>
      </c>
      <c r="BX19" s="145">
        <v>13.09</v>
      </c>
      <c r="BY19" s="147">
        <v>13.26</v>
      </c>
      <c r="BZ19" s="144">
        <f t="shared" si="5"/>
        <v>15.18</v>
      </c>
      <c r="CA19" s="145">
        <f t="shared" si="5"/>
        <v>13.73</v>
      </c>
      <c r="CB19" s="146">
        <f t="shared" si="5"/>
        <v>13.7</v>
      </c>
      <c r="CC19" s="144">
        <v>14.04</v>
      </c>
      <c r="CD19" s="145">
        <v>13.09</v>
      </c>
      <c r="CE19" s="147">
        <v>13.26</v>
      </c>
      <c r="CF19" s="144">
        <f t="shared" si="6"/>
        <v>15.38</v>
      </c>
      <c r="CG19" s="145">
        <f t="shared" si="6"/>
        <v>15.01</v>
      </c>
      <c r="CH19" s="146">
        <f t="shared" si="6"/>
        <v>14.49</v>
      </c>
      <c r="CI19" s="144">
        <v>14.04</v>
      </c>
      <c r="CJ19" s="145">
        <v>13.09</v>
      </c>
      <c r="CK19" s="147">
        <v>13.26</v>
      </c>
      <c r="CL19" s="144">
        <f t="shared" si="7"/>
        <v>15.82</v>
      </c>
      <c r="CM19" s="145">
        <f t="shared" si="7"/>
        <v>15.63</v>
      </c>
      <c r="CN19" s="146">
        <f t="shared" si="7"/>
        <v>14.82</v>
      </c>
      <c r="CO19" s="144">
        <v>14.04</v>
      </c>
      <c r="CP19" s="145">
        <v>13.09</v>
      </c>
      <c r="CQ19" s="147">
        <v>13.26</v>
      </c>
      <c r="CR19" s="144">
        <f t="shared" si="8"/>
        <v>15.64</v>
      </c>
      <c r="CS19" s="145">
        <f t="shared" si="8"/>
        <v>14.53</v>
      </c>
      <c r="CT19" s="146">
        <v>14.47</v>
      </c>
      <c r="CU19" s="144">
        <v>14.04</v>
      </c>
      <c r="CV19" s="145">
        <v>13.09</v>
      </c>
      <c r="CW19" s="147">
        <v>13.26</v>
      </c>
      <c r="CX19" s="144">
        <v>15.52</v>
      </c>
      <c r="CY19" s="145">
        <f>+CY18</f>
        <v>14.35</v>
      </c>
      <c r="CZ19" s="146">
        <v>14.32</v>
      </c>
      <c r="DA19" s="144">
        <v>14.04</v>
      </c>
      <c r="DB19" s="145">
        <v>13.09</v>
      </c>
      <c r="DC19" s="147">
        <v>13.26</v>
      </c>
      <c r="DD19" s="144">
        <v>15.65</v>
      </c>
      <c r="DE19" s="145">
        <f>+DE18</f>
        <v>15.28</v>
      </c>
      <c r="DF19" s="146">
        <v>14.74</v>
      </c>
      <c r="DG19" s="144">
        <v>14.04</v>
      </c>
      <c r="DH19" s="145">
        <v>13.09</v>
      </c>
      <c r="DI19" s="147">
        <v>13.26</v>
      </c>
      <c r="DJ19" s="257">
        <v>15.93</v>
      </c>
      <c r="DK19" s="258">
        <v>15.24</v>
      </c>
      <c r="DL19" s="261">
        <v>14.75</v>
      </c>
      <c r="DM19" s="257">
        <v>14.04</v>
      </c>
      <c r="DN19" s="258">
        <v>13.09</v>
      </c>
      <c r="DO19" s="262">
        <v>13.26</v>
      </c>
      <c r="DP19" s="144">
        <f t="shared" si="9"/>
        <v>15.61</v>
      </c>
      <c r="DQ19" s="145">
        <f t="shared" si="9"/>
        <v>14.53</v>
      </c>
      <c r="DR19" s="146">
        <f t="shared" si="9"/>
        <v>14.61</v>
      </c>
      <c r="DS19" s="144">
        <v>14.04</v>
      </c>
      <c r="DT19" s="145">
        <v>13.09</v>
      </c>
      <c r="DU19" s="147">
        <v>13.26</v>
      </c>
      <c r="DV19" s="144">
        <f t="shared" si="10"/>
        <v>15.88</v>
      </c>
      <c r="DW19" s="145">
        <f t="shared" si="10"/>
        <v>14.71</v>
      </c>
      <c r="DX19" s="146">
        <f t="shared" si="10"/>
        <v>15.51</v>
      </c>
      <c r="DY19" s="144">
        <v>14.04</v>
      </c>
      <c r="DZ19" s="145">
        <v>13.09</v>
      </c>
      <c r="EA19" s="147">
        <v>13.26</v>
      </c>
      <c r="EB19" s="144">
        <v>15.53</v>
      </c>
      <c r="EC19" s="145">
        <v>14.31</v>
      </c>
      <c r="ED19" s="146">
        <v>14.55</v>
      </c>
      <c r="EE19" s="144">
        <v>14.04</v>
      </c>
      <c r="EF19" s="145">
        <v>13.09</v>
      </c>
      <c r="EG19" s="147">
        <v>13.26</v>
      </c>
    </row>
    <row r="20" spans="2:137">
      <c r="B20" s="135"/>
      <c r="C20" s="135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215"/>
      <c r="AJ20" s="216"/>
      <c r="AK20" s="117"/>
      <c r="AL20" s="217"/>
      <c r="AM20" s="216"/>
      <c r="AN20" s="117"/>
      <c r="AO20" s="215"/>
      <c r="AP20" s="148"/>
      <c r="AQ20" s="149"/>
      <c r="AR20" s="150"/>
      <c r="AS20" s="148"/>
      <c r="AT20" s="149"/>
      <c r="AU20" s="151"/>
      <c r="AV20" s="148"/>
      <c r="AW20" s="149"/>
      <c r="AX20" s="150"/>
      <c r="AY20" s="148"/>
      <c r="AZ20" s="149"/>
      <c r="BA20" s="151"/>
      <c r="BB20" s="148"/>
      <c r="BC20" s="149"/>
      <c r="BD20" s="150"/>
      <c r="BE20" s="148"/>
      <c r="BF20" s="149"/>
      <c r="BG20" s="151"/>
      <c r="BH20" s="148"/>
      <c r="BI20" s="149"/>
      <c r="BJ20" s="150"/>
      <c r="BK20" s="148"/>
      <c r="BL20" s="149"/>
      <c r="BM20" s="151"/>
      <c r="BN20" s="148"/>
      <c r="BO20" s="149"/>
      <c r="BP20" s="150"/>
      <c r="BQ20" s="148"/>
      <c r="BR20" s="149"/>
      <c r="BS20" s="151"/>
      <c r="BT20" s="148"/>
      <c r="BU20" s="149"/>
      <c r="BV20" s="150"/>
      <c r="BW20" s="148"/>
      <c r="BX20" s="149"/>
      <c r="BY20" s="151"/>
      <c r="BZ20" s="148"/>
      <c r="CA20" s="149"/>
      <c r="CB20" s="150"/>
      <c r="CC20" s="148"/>
      <c r="CD20" s="149"/>
      <c r="CE20" s="151"/>
      <c r="CF20" s="148"/>
      <c r="CG20" s="149"/>
      <c r="CH20" s="150"/>
      <c r="CI20" s="148"/>
      <c r="CJ20" s="149"/>
      <c r="CK20" s="151"/>
      <c r="CL20" s="148"/>
      <c r="CM20" s="149"/>
      <c r="CN20" s="150"/>
      <c r="CO20" s="148"/>
      <c r="CP20" s="149"/>
      <c r="CQ20" s="151"/>
      <c r="CR20" s="148"/>
      <c r="CS20" s="149"/>
      <c r="CT20" s="150"/>
      <c r="CU20" s="148"/>
      <c r="CV20" s="149"/>
      <c r="CW20" s="151"/>
      <c r="CX20" s="148"/>
      <c r="CY20" s="149"/>
      <c r="CZ20" s="150"/>
      <c r="DA20" s="148"/>
      <c r="DB20" s="149"/>
      <c r="DC20" s="151"/>
      <c r="DD20" s="148"/>
      <c r="DE20" s="149"/>
      <c r="DF20" s="150"/>
      <c r="DG20" s="148"/>
      <c r="DH20" s="149"/>
      <c r="DI20" s="151"/>
      <c r="DJ20" s="263"/>
      <c r="DK20" s="264"/>
      <c r="DL20" s="265"/>
      <c r="DM20" s="263"/>
      <c r="DN20" s="264"/>
      <c r="DO20" s="266"/>
      <c r="DP20" s="148"/>
      <c r="DQ20" s="149"/>
      <c r="DR20" s="150"/>
      <c r="DS20" s="148"/>
      <c r="DT20" s="149"/>
      <c r="DU20" s="151"/>
      <c r="DV20" s="148"/>
      <c r="DW20" s="149"/>
      <c r="DX20" s="150"/>
      <c r="DY20" s="148"/>
      <c r="DZ20" s="149"/>
      <c r="EA20" s="151"/>
      <c r="EB20" s="148"/>
      <c r="EC20" s="149"/>
      <c r="ED20" s="150"/>
      <c r="EE20" s="148"/>
      <c r="EF20" s="149"/>
      <c r="EG20" s="151"/>
    </row>
    <row r="21" spans="2:137">
      <c r="B21" s="416" t="s">
        <v>185</v>
      </c>
      <c r="C21" s="136" t="s">
        <v>186</v>
      </c>
      <c r="D21" s="116">
        <v>45.68</v>
      </c>
      <c r="E21" s="116">
        <v>36.64</v>
      </c>
      <c r="F21" s="116">
        <v>41.75</v>
      </c>
      <c r="G21" s="116">
        <v>137.66999999999999</v>
      </c>
      <c r="H21" s="116">
        <v>45.92</v>
      </c>
      <c r="I21" s="116">
        <v>36.83</v>
      </c>
      <c r="J21" s="116">
        <v>41.97</v>
      </c>
      <c r="K21" s="116">
        <v>137.66999999999999</v>
      </c>
      <c r="L21" s="116">
        <v>45.5</v>
      </c>
      <c r="M21" s="116">
        <v>36.47</v>
      </c>
      <c r="N21" s="116">
        <v>41.57</v>
      </c>
      <c r="O21" s="116">
        <v>137.66999999999999</v>
      </c>
      <c r="P21" s="116">
        <v>38.18</v>
      </c>
      <c r="Q21" s="116">
        <v>47.66</v>
      </c>
      <c r="R21" s="116">
        <v>43.53</v>
      </c>
      <c r="S21" s="116">
        <v>137.66999999999999</v>
      </c>
      <c r="T21" s="116">
        <v>29.7</v>
      </c>
      <c r="U21" s="116">
        <v>37.270000000000003</v>
      </c>
      <c r="V21" s="116">
        <v>33.950000000000003</v>
      </c>
      <c r="W21" s="116">
        <v>137.66999999999999</v>
      </c>
      <c r="X21" s="116">
        <v>30.26</v>
      </c>
      <c r="Y21" s="116">
        <v>37.96</v>
      </c>
      <c r="Z21" s="116">
        <v>34.58</v>
      </c>
      <c r="AA21" s="116">
        <v>137.66999999999999</v>
      </c>
      <c r="AB21" s="116">
        <v>40.18</v>
      </c>
      <c r="AC21" s="116">
        <v>50.12</v>
      </c>
      <c r="AD21" s="116">
        <v>45.8</v>
      </c>
      <c r="AE21" s="116">
        <v>137.66999999999999</v>
      </c>
      <c r="AF21" s="116">
        <v>40.97</v>
      </c>
      <c r="AG21" s="116">
        <v>51.1</v>
      </c>
      <c r="AH21" s="116">
        <v>46.7</v>
      </c>
      <c r="AI21" s="213">
        <v>137.66999999999999</v>
      </c>
      <c r="AJ21" s="212">
        <v>40.97</v>
      </c>
      <c r="AK21" s="116">
        <v>51.1</v>
      </c>
      <c r="AL21" s="214">
        <v>46.7</v>
      </c>
      <c r="AM21" s="212">
        <v>134.55000000000001</v>
      </c>
      <c r="AN21" s="116">
        <v>134.88</v>
      </c>
      <c r="AO21" s="213">
        <v>134.74</v>
      </c>
      <c r="AP21" s="144">
        <v>41.81</v>
      </c>
      <c r="AQ21" s="145">
        <f>AQ14</f>
        <v>52.13</v>
      </c>
      <c r="AR21" s="146">
        <v>47.65</v>
      </c>
      <c r="AS21" s="144">
        <v>130.71</v>
      </c>
      <c r="AT21" s="145">
        <v>131.72</v>
      </c>
      <c r="AU21" s="147">
        <v>131.29</v>
      </c>
      <c r="AV21" s="144">
        <v>42.96</v>
      </c>
      <c r="AW21" s="145">
        <v>53.56</v>
      </c>
      <c r="AX21" s="146">
        <v>48.96</v>
      </c>
      <c r="AY21" s="144">
        <v>127.18</v>
      </c>
      <c r="AZ21" s="145">
        <v>128.96</v>
      </c>
      <c r="BA21" s="147">
        <v>128.19999999999999</v>
      </c>
      <c r="BB21" s="144">
        <v>43.81</v>
      </c>
      <c r="BC21" s="145">
        <v>54.6</v>
      </c>
      <c r="BD21" s="146">
        <v>49.91</v>
      </c>
      <c r="BE21" s="144">
        <v>127.18</v>
      </c>
      <c r="BF21" s="145">
        <v>128.96</v>
      </c>
      <c r="BG21" s="147">
        <v>128.19999999999999</v>
      </c>
      <c r="BH21" s="144">
        <v>44.27</v>
      </c>
      <c r="BI21" s="145">
        <v>55.16</v>
      </c>
      <c r="BJ21" s="146">
        <v>50.43</v>
      </c>
      <c r="BK21" s="144">
        <v>127.18</v>
      </c>
      <c r="BL21" s="145">
        <v>128.96</v>
      </c>
      <c r="BM21" s="147">
        <v>128.19999999999999</v>
      </c>
      <c r="BN21" s="144">
        <v>44.77</v>
      </c>
      <c r="BO21" s="145">
        <v>55.79</v>
      </c>
      <c r="BP21" s="146">
        <v>51.01</v>
      </c>
      <c r="BQ21" s="144">
        <v>127.18</v>
      </c>
      <c r="BR21" s="145">
        <v>128.96</v>
      </c>
      <c r="BS21" s="147">
        <v>128.19999999999999</v>
      </c>
      <c r="BT21" s="144">
        <v>45.64</v>
      </c>
      <c r="BU21" s="145">
        <v>56.89</v>
      </c>
      <c r="BV21" s="146">
        <v>52</v>
      </c>
      <c r="BW21" s="144">
        <v>127.18</v>
      </c>
      <c r="BX21" s="145">
        <v>128.96</v>
      </c>
      <c r="BY21" s="147">
        <v>128.19999999999999</v>
      </c>
      <c r="BZ21" s="144">
        <v>45.67</v>
      </c>
      <c r="CA21" s="145">
        <v>56.91</v>
      </c>
      <c r="CB21" s="146">
        <v>52.03</v>
      </c>
      <c r="CC21" s="144">
        <v>127.18</v>
      </c>
      <c r="CD21" s="145">
        <v>128.96</v>
      </c>
      <c r="CE21" s="147">
        <v>128.19999999999999</v>
      </c>
      <c r="CF21" s="144">
        <v>46.4</v>
      </c>
      <c r="CG21" s="145">
        <v>57.85</v>
      </c>
      <c r="CH21" s="146">
        <v>52.87</v>
      </c>
      <c r="CI21" s="144">
        <v>127.18</v>
      </c>
      <c r="CJ21" s="145">
        <v>128.96</v>
      </c>
      <c r="CK21" s="147">
        <v>128.19999999999999</v>
      </c>
      <c r="CL21" s="144">
        <v>46.75</v>
      </c>
      <c r="CM21" s="145">
        <v>58.28</v>
      </c>
      <c r="CN21" s="146">
        <v>53.27</v>
      </c>
      <c r="CO21" s="144">
        <v>127.18</v>
      </c>
      <c r="CP21" s="145">
        <v>128.96</v>
      </c>
      <c r="CQ21" s="147">
        <v>128.19999999999999</v>
      </c>
      <c r="CR21" s="144">
        <v>47.38</v>
      </c>
      <c r="CS21" s="145">
        <v>59.1</v>
      </c>
      <c r="CT21" s="146">
        <v>54</v>
      </c>
      <c r="CU21" s="144">
        <v>127.18</v>
      </c>
      <c r="CV21" s="145">
        <v>128.96</v>
      </c>
      <c r="CW21" s="147">
        <v>128.19999999999999</v>
      </c>
      <c r="CX21" s="144">
        <v>47.49</v>
      </c>
      <c r="CY21" s="145">
        <v>59.25</v>
      </c>
      <c r="CZ21" s="146">
        <v>54.14</v>
      </c>
      <c r="DA21" s="144">
        <v>127.18</v>
      </c>
      <c r="DB21" s="145">
        <v>128.96</v>
      </c>
      <c r="DC21" s="147">
        <v>128.19999999999999</v>
      </c>
      <c r="DD21" s="144">
        <v>48.2</v>
      </c>
      <c r="DE21" s="145">
        <v>60.15</v>
      </c>
      <c r="DF21" s="146">
        <v>54.95</v>
      </c>
      <c r="DG21" s="144">
        <v>127.18</v>
      </c>
      <c r="DH21" s="145">
        <v>128.96</v>
      </c>
      <c r="DI21" s="147">
        <v>128.19999999999999</v>
      </c>
      <c r="DJ21" s="257">
        <v>48.51</v>
      </c>
      <c r="DK21" s="258">
        <v>60.53</v>
      </c>
      <c r="DL21" s="261">
        <v>55.3</v>
      </c>
      <c r="DM21" s="257">
        <v>127.18</v>
      </c>
      <c r="DN21" s="258">
        <v>128.96</v>
      </c>
      <c r="DO21" s="262">
        <v>128.19999999999999</v>
      </c>
      <c r="DP21" s="144">
        <v>49.34</v>
      </c>
      <c r="DQ21" s="145">
        <v>61.61</v>
      </c>
      <c r="DR21" s="146">
        <v>56.27</v>
      </c>
      <c r="DS21" s="144">
        <v>127.18</v>
      </c>
      <c r="DT21" s="145">
        <v>128.96</v>
      </c>
      <c r="DU21" s="147">
        <v>128.19999999999999</v>
      </c>
      <c r="DV21" s="144">
        <v>49.28</v>
      </c>
      <c r="DW21" s="145">
        <v>61.48</v>
      </c>
      <c r="DX21" s="146">
        <v>56.17</v>
      </c>
      <c r="DY21" s="144">
        <v>127.18</v>
      </c>
      <c r="DZ21" s="145">
        <v>128.96</v>
      </c>
      <c r="EA21" s="147">
        <v>128.19999999999999</v>
      </c>
      <c r="EB21" s="144">
        <v>50.17</v>
      </c>
      <c r="EC21" s="145">
        <v>62.64</v>
      </c>
      <c r="ED21" s="146">
        <v>57.21</v>
      </c>
      <c r="EE21" s="144">
        <v>127.18</v>
      </c>
      <c r="EF21" s="145">
        <v>128.96</v>
      </c>
      <c r="EG21" s="147">
        <v>128.19999999999999</v>
      </c>
    </row>
    <row r="22" spans="2:137">
      <c r="B22" s="416"/>
      <c r="C22" s="136" t="s">
        <v>180</v>
      </c>
      <c r="D22" s="116">
        <v>10.46</v>
      </c>
      <c r="E22" s="116">
        <f>E19</f>
        <v>11.39</v>
      </c>
      <c r="F22" s="116">
        <v>11.04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213"/>
      <c r="AJ22" s="212"/>
      <c r="AK22" s="116"/>
      <c r="AL22" s="214"/>
      <c r="AM22" s="212"/>
      <c r="AN22" s="116"/>
      <c r="AO22" s="213"/>
      <c r="AP22" s="144"/>
      <c r="AQ22" s="145"/>
      <c r="AR22" s="146"/>
      <c r="AS22" s="144"/>
      <c r="AT22" s="145"/>
      <c r="AU22" s="147"/>
      <c r="AV22" s="144"/>
      <c r="AW22" s="145"/>
      <c r="AX22" s="146"/>
      <c r="AY22" s="144"/>
      <c r="AZ22" s="145"/>
      <c r="BA22" s="147"/>
      <c r="BB22" s="144"/>
      <c r="BC22" s="145"/>
      <c r="BD22" s="146"/>
      <c r="BE22" s="144"/>
      <c r="BF22" s="145"/>
      <c r="BG22" s="147"/>
      <c r="BH22" s="144"/>
      <c r="BI22" s="145"/>
      <c r="BJ22" s="146"/>
      <c r="BK22" s="144"/>
      <c r="BL22" s="145"/>
      <c r="BM22" s="147"/>
      <c r="BN22" s="144"/>
      <c r="BO22" s="145"/>
      <c r="BP22" s="146"/>
      <c r="BQ22" s="144"/>
      <c r="BR22" s="145"/>
      <c r="BS22" s="147"/>
      <c r="BT22" s="144"/>
      <c r="BU22" s="145"/>
      <c r="BV22" s="146"/>
      <c r="BW22" s="144"/>
      <c r="BX22" s="145"/>
      <c r="BY22" s="147"/>
      <c r="BZ22" s="144"/>
      <c r="CA22" s="145"/>
      <c r="CB22" s="146"/>
      <c r="CC22" s="144"/>
      <c r="CD22" s="145"/>
      <c r="CE22" s="147"/>
      <c r="CF22" s="144"/>
      <c r="CG22" s="145"/>
      <c r="CH22" s="146"/>
      <c r="CI22" s="144"/>
      <c r="CJ22" s="145"/>
      <c r="CK22" s="147"/>
      <c r="CL22" s="144"/>
      <c r="CM22" s="145"/>
      <c r="CN22" s="146"/>
      <c r="CO22" s="144"/>
      <c r="CP22" s="145"/>
      <c r="CQ22" s="147"/>
      <c r="CR22" s="144"/>
      <c r="CS22" s="145"/>
      <c r="CT22" s="146"/>
      <c r="CU22" s="144"/>
      <c r="CV22" s="145"/>
      <c r="CW22" s="147"/>
      <c r="CX22" s="144"/>
      <c r="CY22" s="145"/>
      <c r="CZ22" s="146"/>
      <c r="DA22" s="144"/>
      <c r="DB22" s="145"/>
      <c r="DC22" s="147"/>
      <c r="DD22" s="144"/>
      <c r="DE22" s="145"/>
      <c r="DF22" s="146"/>
      <c r="DG22" s="144"/>
      <c r="DH22" s="145"/>
      <c r="DI22" s="147"/>
      <c r="DJ22" s="257"/>
      <c r="DK22" s="258"/>
      <c r="DL22" s="261"/>
      <c r="DM22" s="257"/>
      <c r="DN22" s="258"/>
      <c r="DO22" s="262"/>
      <c r="DP22" s="144"/>
      <c r="DQ22" s="145"/>
      <c r="DR22" s="146"/>
      <c r="DS22" s="144"/>
      <c r="DT22" s="145"/>
      <c r="DU22" s="147"/>
      <c r="DV22" s="144"/>
      <c r="DW22" s="145"/>
      <c r="DX22" s="146"/>
      <c r="DY22" s="144"/>
      <c r="DZ22" s="145"/>
      <c r="EA22" s="147"/>
      <c r="EB22" s="144"/>
      <c r="EC22" s="145"/>
      <c r="ED22" s="146"/>
      <c r="EE22" s="144"/>
      <c r="EF22" s="145"/>
      <c r="EG22" s="147"/>
    </row>
    <row r="23" spans="2:137">
      <c r="B23" s="416"/>
      <c r="C23" s="136" t="s">
        <v>181</v>
      </c>
      <c r="D23" s="116">
        <f t="shared" ref="D23:E26" si="11">D22</f>
        <v>10.46</v>
      </c>
      <c r="E23" s="116">
        <f t="shared" si="11"/>
        <v>11.39</v>
      </c>
      <c r="F23" s="116">
        <v>11.04</v>
      </c>
      <c r="G23" s="116">
        <v>5.97</v>
      </c>
      <c r="H23" s="116">
        <v>10.07</v>
      </c>
      <c r="I23" s="116">
        <v>10.96</v>
      </c>
      <c r="J23" s="116">
        <v>9.9</v>
      </c>
      <c r="K23" s="116">
        <v>5.97</v>
      </c>
      <c r="L23" s="116">
        <v>9.92</v>
      </c>
      <c r="M23" s="116">
        <v>10.77</v>
      </c>
      <c r="N23" s="116">
        <v>9.68</v>
      </c>
      <c r="O23" s="116">
        <v>5.97</v>
      </c>
      <c r="P23" s="116">
        <v>11.49</v>
      </c>
      <c r="Q23" s="116">
        <v>10.41</v>
      </c>
      <c r="R23" s="116">
        <v>9.9600000000000009</v>
      </c>
      <c r="S23" s="116">
        <v>5.97</v>
      </c>
      <c r="T23" s="116">
        <v>11.28</v>
      </c>
      <c r="U23" s="116">
        <v>10.63</v>
      </c>
      <c r="V23" s="116">
        <v>10.42</v>
      </c>
      <c r="W23" s="116">
        <v>5.97</v>
      </c>
      <c r="X23" s="116">
        <v>12.02</v>
      </c>
      <c r="Y23" s="116">
        <v>11.14</v>
      </c>
      <c r="Z23" s="116">
        <v>10.77</v>
      </c>
      <c r="AA23" s="116">
        <v>5.97</v>
      </c>
      <c r="AB23" s="116">
        <v>12.9</v>
      </c>
      <c r="AC23" s="116">
        <v>11.79</v>
      </c>
      <c r="AD23" s="116">
        <v>12.19</v>
      </c>
      <c r="AE23" s="116">
        <v>5.97</v>
      </c>
      <c r="AF23" s="116">
        <v>12.72</v>
      </c>
      <c r="AG23" s="116">
        <v>11.95</v>
      </c>
      <c r="AH23" s="116">
        <v>11.91</v>
      </c>
      <c r="AI23" s="213">
        <v>5.97</v>
      </c>
      <c r="AJ23" s="212">
        <v>12.72</v>
      </c>
      <c r="AK23" s="116">
        <v>11.95</v>
      </c>
      <c r="AL23" s="214">
        <v>11.91</v>
      </c>
      <c r="AM23" s="212">
        <v>6.19</v>
      </c>
      <c r="AN23" s="116">
        <v>6.16</v>
      </c>
      <c r="AO23" s="213">
        <v>6.16</v>
      </c>
      <c r="AP23" s="144">
        <v>13.09</v>
      </c>
      <c r="AQ23" s="145">
        <v>12.46</v>
      </c>
      <c r="AR23" s="146">
        <v>12.53</v>
      </c>
      <c r="AS23" s="144">
        <v>6.89</v>
      </c>
      <c r="AT23" s="145">
        <v>6.96</v>
      </c>
      <c r="AU23" s="147">
        <v>7.07</v>
      </c>
      <c r="AV23" s="144">
        <f>AV19</f>
        <v>15.45</v>
      </c>
      <c r="AW23" s="145">
        <f>AW16</f>
        <v>13.83</v>
      </c>
      <c r="AX23" s="146">
        <f>AX16</f>
        <v>13.96</v>
      </c>
      <c r="AY23" s="144">
        <v>9.57</v>
      </c>
      <c r="AZ23" s="145">
        <v>8.6199999999999992</v>
      </c>
      <c r="BA23" s="147">
        <v>8.7899999999999991</v>
      </c>
      <c r="BB23" s="144">
        <v>14.5</v>
      </c>
      <c r="BC23" s="145">
        <v>13.7</v>
      </c>
      <c r="BD23" s="146">
        <v>14.17</v>
      </c>
      <c r="BE23" s="144">
        <v>9.57</v>
      </c>
      <c r="BF23" s="145">
        <v>8.6199999999999992</v>
      </c>
      <c r="BG23" s="147">
        <v>8.7899999999999991</v>
      </c>
      <c r="BH23" s="144">
        <v>16.649999999999999</v>
      </c>
      <c r="BI23" s="145">
        <v>15.34</v>
      </c>
      <c r="BJ23" s="146">
        <v>16.22</v>
      </c>
      <c r="BK23" s="144">
        <v>9.57</v>
      </c>
      <c r="BL23" s="145">
        <v>8.6199999999999992</v>
      </c>
      <c r="BM23" s="147">
        <v>8.7899999999999991</v>
      </c>
      <c r="BN23" s="144">
        <v>17.190000000000001</v>
      </c>
      <c r="BO23" s="145">
        <v>15.57</v>
      </c>
      <c r="BP23" s="146">
        <v>15.63</v>
      </c>
      <c r="BQ23" s="144">
        <v>9.57</v>
      </c>
      <c r="BR23" s="145">
        <v>8.6199999999999992</v>
      </c>
      <c r="BS23" s="147">
        <v>8.7899999999999991</v>
      </c>
      <c r="BT23" s="144">
        <v>16.5</v>
      </c>
      <c r="BU23" s="145">
        <v>15.14</v>
      </c>
      <c r="BV23" s="146">
        <v>15.25</v>
      </c>
      <c r="BW23" s="144">
        <v>9.57</v>
      </c>
      <c r="BX23" s="145">
        <v>8.6199999999999992</v>
      </c>
      <c r="BY23" s="147">
        <v>8.7899999999999991</v>
      </c>
      <c r="BZ23" s="144">
        <v>15.18</v>
      </c>
      <c r="CA23" s="145">
        <v>13.73</v>
      </c>
      <c r="CB23" s="146">
        <v>13.7</v>
      </c>
      <c r="CC23" s="144">
        <v>9.57</v>
      </c>
      <c r="CD23" s="145">
        <v>8.6199999999999992</v>
      </c>
      <c r="CE23" s="147">
        <v>8.7899999999999991</v>
      </c>
      <c r="CF23" s="144">
        <v>15.38</v>
      </c>
      <c r="CG23" s="145">
        <v>15.01</v>
      </c>
      <c r="CH23" s="146">
        <v>14.49</v>
      </c>
      <c r="CI23" s="144">
        <v>9.57</v>
      </c>
      <c r="CJ23" s="145">
        <v>8.6199999999999992</v>
      </c>
      <c r="CK23" s="147">
        <v>8.7899999999999991</v>
      </c>
      <c r="CL23" s="144">
        <v>15.82</v>
      </c>
      <c r="CM23" s="145">
        <v>15.63</v>
      </c>
      <c r="CN23" s="146">
        <v>14.82</v>
      </c>
      <c r="CO23" s="144">
        <v>9.57</v>
      </c>
      <c r="CP23" s="145">
        <v>8.6199999999999992</v>
      </c>
      <c r="CQ23" s="147">
        <v>8.7899999999999991</v>
      </c>
      <c r="CR23" s="144">
        <v>15.64</v>
      </c>
      <c r="CS23" s="145">
        <v>14.53</v>
      </c>
      <c r="CT23" s="146">
        <v>14.47</v>
      </c>
      <c r="CU23" s="144">
        <v>9.57</v>
      </c>
      <c r="CV23" s="145">
        <v>8.6199999999999992</v>
      </c>
      <c r="CW23" s="147">
        <v>8.7899999999999991</v>
      </c>
      <c r="CX23" s="144">
        <v>15.52</v>
      </c>
      <c r="CY23" s="145">
        <v>14.35</v>
      </c>
      <c r="CZ23" s="146">
        <v>14.32</v>
      </c>
      <c r="DA23" s="144">
        <v>9.57</v>
      </c>
      <c r="DB23" s="145">
        <v>8.6199999999999992</v>
      </c>
      <c r="DC23" s="147">
        <v>8.7899999999999991</v>
      </c>
      <c r="DD23" s="144">
        <v>15.65</v>
      </c>
      <c r="DE23" s="145">
        <v>15.28</v>
      </c>
      <c r="DF23" s="146">
        <v>14.74</v>
      </c>
      <c r="DG23" s="144">
        <v>9.57</v>
      </c>
      <c r="DH23" s="145">
        <v>8.6199999999999992</v>
      </c>
      <c r="DI23" s="147">
        <v>8.7899999999999991</v>
      </c>
      <c r="DJ23" s="257">
        <v>15.93</v>
      </c>
      <c r="DK23" s="258">
        <v>15.24</v>
      </c>
      <c r="DL23" s="261">
        <v>14.75</v>
      </c>
      <c r="DM23" s="257">
        <v>9.57</v>
      </c>
      <c r="DN23" s="258">
        <v>8.6199999999999992</v>
      </c>
      <c r="DO23" s="262">
        <v>8.7899999999999991</v>
      </c>
      <c r="DP23" s="144">
        <f>+DP24</f>
        <v>15.61</v>
      </c>
      <c r="DQ23" s="145">
        <v>14.53</v>
      </c>
      <c r="DR23" s="146">
        <v>14.61</v>
      </c>
      <c r="DS23" s="144">
        <v>9.57</v>
      </c>
      <c r="DT23" s="145">
        <v>8.6199999999999992</v>
      </c>
      <c r="DU23" s="147">
        <v>8.7899999999999991</v>
      </c>
      <c r="DV23" s="144">
        <v>15.88</v>
      </c>
      <c r="DW23" s="145">
        <v>14.71</v>
      </c>
      <c r="DX23" s="146">
        <v>15.51</v>
      </c>
      <c r="DY23" s="144">
        <v>9.57</v>
      </c>
      <c r="DZ23" s="145">
        <v>8.6199999999999992</v>
      </c>
      <c r="EA23" s="147">
        <v>8.7899999999999991</v>
      </c>
      <c r="EB23" s="144">
        <v>15.53</v>
      </c>
      <c r="EC23" s="145">
        <v>14.31</v>
      </c>
      <c r="ED23" s="146">
        <v>14.55</v>
      </c>
      <c r="EE23" s="144">
        <v>9.57</v>
      </c>
      <c r="EF23" s="145">
        <v>8.6199999999999992</v>
      </c>
      <c r="EG23" s="147">
        <v>8.7899999999999991</v>
      </c>
    </row>
    <row r="24" spans="2:137">
      <c r="B24" s="416"/>
      <c r="C24" s="136" t="s">
        <v>182</v>
      </c>
      <c r="D24" s="116">
        <f t="shared" si="11"/>
        <v>10.46</v>
      </c>
      <c r="E24" s="116">
        <f t="shared" si="11"/>
        <v>11.39</v>
      </c>
      <c r="F24" s="116">
        <v>11.04</v>
      </c>
      <c r="G24" s="116">
        <v>8.6199999999999992</v>
      </c>
      <c r="H24" s="116">
        <v>10.07</v>
      </c>
      <c r="I24" s="116">
        <v>10.96</v>
      </c>
      <c r="J24" s="116">
        <v>9.9</v>
      </c>
      <c r="K24" s="116">
        <v>8.6199999999999992</v>
      </c>
      <c r="L24" s="116">
        <v>9.92</v>
      </c>
      <c r="M24" s="116">
        <v>10.77</v>
      </c>
      <c r="N24" s="116">
        <v>9.68</v>
      </c>
      <c r="O24" s="116">
        <v>8.6199999999999992</v>
      </c>
      <c r="P24" s="116">
        <v>11.49</v>
      </c>
      <c r="Q24" s="116">
        <f>+Q23</f>
        <v>10.41</v>
      </c>
      <c r="R24" s="116">
        <v>9.9600000000000009</v>
      </c>
      <c r="S24" s="116">
        <v>8.6199999999999992</v>
      </c>
      <c r="T24" s="116">
        <v>11.28</v>
      </c>
      <c r="U24" s="116">
        <v>10.63</v>
      </c>
      <c r="V24" s="116">
        <v>10.42</v>
      </c>
      <c r="W24" s="116">
        <v>8.6199999999999992</v>
      </c>
      <c r="X24" s="116">
        <f t="shared" ref="X24:Z26" si="12">+X23</f>
        <v>12.02</v>
      </c>
      <c r="Y24" s="116">
        <f t="shared" si="12"/>
        <v>11.14</v>
      </c>
      <c r="Z24" s="116">
        <f t="shared" si="12"/>
        <v>10.77</v>
      </c>
      <c r="AA24" s="116">
        <v>8.6199999999999992</v>
      </c>
      <c r="AB24" s="116">
        <v>12.9</v>
      </c>
      <c r="AC24" s="116">
        <v>11.79</v>
      </c>
      <c r="AD24" s="116">
        <v>12.19</v>
      </c>
      <c r="AE24" s="116">
        <v>8.6199999999999992</v>
      </c>
      <c r="AF24" s="116">
        <f t="shared" ref="AF24:AH26" si="13">+AF23</f>
        <v>12.72</v>
      </c>
      <c r="AG24" s="116">
        <f t="shared" si="13"/>
        <v>11.95</v>
      </c>
      <c r="AH24" s="116">
        <f t="shared" si="13"/>
        <v>11.91</v>
      </c>
      <c r="AI24" s="213">
        <v>8.6199999999999992</v>
      </c>
      <c r="AJ24" s="212">
        <v>12.72</v>
      </c>
      <c r="AK24" s="116">
        <v>11.95</v>
      </c>
      <c r="AL24" s="214">
        <v>11.91</v>
      </c>
      <c r="AM24" s="212">
        <v>8.75</v>
      </c>
      <c r="AN24" s="116">
        <v>8.73</v>
      </c>
      <c r="AO24" s="213">
        <v>8.73</v>
      </c>
      <c r="AP24" s="144">
        <v>13.09</v>
      </c>
      <c r="AQ24" s="145">
        <v>12.46</v>
      </c>
      <c r="AR24" s="146">
        <v>12.53</v>
      </c>
      <c r="AS24" s="144">
        <v>9.32</v>
      </c>
      <c r="AT24" s="145">
        <v>9.4</v>
      </c>
      <c r="AU24" s="147">
        <v>9.51</v>
      </c>
      <c r="AV24" s="144">
        <f>AV19</f>
        <v>15.45</v>
      </c>
      <c r="AW24" s="145">
        <f t="shared" ref="AW24:AX26" si="14">AW23</f>
        <v>13.83</v>
      </c>
      <c r="AX24" s="146">
        <f t="shared" si="14"/>
        <v>13.96</v>
      </c>
      <c r="AY24" s="144">
        <v>11.88</v>
      </c>
      <c r="AZ24" s="145">
        <v>10.93</v>
      </c>
      <c r="BA24" s="147">
        <v>11.1</v>
      </c>
      <c r="BB24" s="144">
        <v>14.5</v>
      </c>
      <c r="BC24" s="145">
        <v>13.7</v>
      </c>
      <c r="BD24" s="146">
        <v>14.17</v>
      </c>
      <c r="BE24" s="144">
        <v>11.88</v>
      </c>
      <c r="BF24" s="145">
        <v>10.93</v>
      </c>
      <c r="BG24" s="147">
        <v>11.1</v>
      </c>
      <c r="BH24" s="144">
        <f t="shared" ref="BH24:BJ26" si="15">+BH23</f>
        <v>16.649999999999999</v>
      </c>
      <c r="BI24" s="145">
        <f t="shared" si="15"/>
        <v>15.34</v>
      </c>
      <c r="BJ24" s="146">
        <f t="shared" si="15"/>
        <v>16.22</v>
      </c>
      <c r="BK24" s="144">
        <v>11.88</v>
      </c>
      <c r="BL24" s="145">
        <v>10.93</v>
      </c>
      <c r="BM24" s="147">
        <v>11.1</v>
      </c>
      <c r="BN24" s="144">
        <f t="shared" ref="BN24:BP26" si="16">+BN23</f>
        <v>17.190000000000001</v>
      </c>
      <c r="BO24" s="145">
        <f t="shared" si="16"/>
        <v>15.57</v>
      </c>
      <c r="BP24" s="146">
        <f t="shared" si="16"/>
        <v>15.63</v>
      </c>
      <c r="BQ24" s="144">
        <v>11.88</v>
      </c>
      <c r="BR24" s="145">
        <v>10.93</v>
      </c>
      <c r="BS24" s="147">
        <v>11.1</v>
      </c>
      <c r="BT24" s="144">
        <v>16.5</v>
      </c>
      <c r="BU24" s="145">
        <f>+BU23</f>
        <v>15.14</v>
      </c>
      <c r="BV24" s="146">
        <v>15.25</v>
      </c>
      <c r="BW24" s="144">
        <v>11.88</v>
      </c>
      <c r="BX24" s="145">
        <v>10.93</v>
      </c>
      <c r="BY24" s="147">
        <v>11.1</v>
      </c>
      <c r="BZ24" s="144">
        <f t="shared" ref="BZ24:CB26" si="17">+BZ23</f>
        <v>15.18</v>
      </c>
      <c r="CA24" s="145">
        <f t="shared" si="17"/>
        <v>13.73</v>
      </c>
      <c r="CB24" s="146">
        <f t="shared" si="17"/>
        <v>13.7</v>
      </c>
      <c r="CC24" s="144">
        <v>11.88</v>
      </c>
      <c r="CD24" s="145">
        <v>10.93</v>
      </c>
      <c r="CE24" s="147">
        <v>11.1</v>
      </c>
      <c r="CF24" s="144">
        <v>15.38</v>
      </c>
      <c r="CG24" s="145">
        <f t="shared" ref="CG24:CH26" si="18">+CG23</f>
        <v>15.01</v>
      </c>
      <c r="CH24" s="146">
        <f t="shared" si="18"/>
        <v>14.49</v>
      </c>
      <c r="CI24" s="144">
        <v>11.88</v>
      </c>
      <c r="CJ24" s="145">
        <v>10.93</v>
      </c>
      <c r="CK24" s="147">
        <v>11.1</v>
      </c>
      <c r="CL24" s="144">
        <f t="shared" ref="CL24:CN26" si="19">+CL23</f>
        <v>15.82</v>
      </c>
      <c r="CM24" s="145">
        <f t="shared" si="19"/>
        <v>15.63</v>
      </c>
      <c r="CN24" s="146">
        <f t="shared" si="19"/>
        <v>14.82</v>
      </c>
      <c r="CO24" s="144">
        <v>11.88</v>
      </c>
      <c r="CP24" s="145">
        <v>10.93</v>
      </c>
      <c r="CQ24" s="147">
        <v>11.1</v>
      </c>
      <c r="CR24" s="144">
        <v>15.64</v>
      </c>
      <c r="CS24" s="145">
        <f>CS23</f>
        <v>14.53</v>
      </c>
      <c r="CT24" s="146">
        <v>14.47</v>
      </c>
      <c r="CU24" s="144">
        <v>11.88</v>
      </c>
      <c r="CV24" s="145">
        <v>10.93</v>
      </c>
      <c r="CW24" s="147">
        <v>11.1</v>
      </c>
      <c r="CX24" s="144">
        <v>15.52</v>
      </c>
      <c r="CY24" s="145">
        <v>14.35</v>
      </c>
      <c r="CZ24" s="146">
        <v>14.32</v>
      </c>
      <c r="DA24" s="144">
        <v>11.88</v>
      </c>
      <c r="DB24" s="145">
        <v>10.93</v>
      </c>
      <c r="DC24" s="147">
        <v>11.1</v>
      </c>
      <c r="DD24" s="144">
        <v>15.65</v>
      </c>
      <c r="DE24" s="145">
        <v>15.28</v>
      </c>
      <c r="DF24" s="146">
        <v>14.74</v>
      </c>
      <c r="DG24" s="144">
        <v>11.88</v>
      </c>
      <c r="DH24" s="145">
        <v>10.93</v>
      </c>
      <c r="DI24" s="147">
        <v>11.1</v>
      </c>
      <c r="DJ24" s="257">
        <v>15.93</v>
      </c>
      <c r="DK24" s="258">
        <v>15.24</v>
      </c>
      <c r="DL24" s="261">
        <v>14.75</v>
      </c>
      <c r="DM24" s="257">
        <v>11.88</v>
      </c>
      <c r="DN24" s="258">
        <v>10.93</v>
      </c>
      <c r="DO24" s="262">
        <v>11.1</v>
      </c>
      <c r="DP24" s="144">
        <v>15.61</v>
      </c>
      <c r="DQ24" s="145">
        <f t="shared" ref="DQ24:DR26" si="20">+DQ23</f>
        <v>14.53</v>
      </c>
      <c r="DR24" s="146">
        <f t="shared" si="20"/>
        <v>14.61</v>
      </c>
      <c r="DS24" s="144">
        <v>11.88</v>
      </c>
      <c r="DT24" s="145">
        <v>10.93</v>
      </c>
      <c r="DU24" s="147">
        <v>11.1</v>
      </c>
      <c r="DV24" s="144">
        <f t="shared" ref="DV24:DX26" si="21">+DV23</f>
        <v>15.88</v>
      </c>
      <c r="DW24" s="145">
        <f t="shared" si="21"/>
        <v>14.71</v>
      </c>
      <c r="DX24" s="146">
        <f t="shared" si="21"/>
        <v>15.51</v>
      </c>
      <c r="DY24" s="144">
        <v>11.88</v>
      </c>
      <c r="DZ24" s="145">
        <v>10.93</v>
      </c>
      <c r="EA24" s="147">
        <v>11.1</v>
      </c>
      <c r="EB24" s="144">
        <v>15.53</v>
      </c>
      <c r="EC24" s="145">
        <v>14.31</v>
      </c>
      <c r="ED24" s="146">
        <v>14.55</v>
      </c>
      <c r="EE24" s="144">
        <v>11.88</v>
      </c>
      <c r="EF24" s="145">
        <v>10.93</v>
      </c>
      <c r="EG24" s="147">
        <v>11.1</v>
      </c>
    </row>
    <row r="25" spans="2:137">
      <c r="B25" s="416"/>
      <c r="C25" s="136" t="s">
        <v>183</v>
      </c>
      <c r="D25" s="116">
        <f t="shared" si="11"/>
        <v>10.46</v>
      </c>
      <c r="E25" s="116">
        <f t="shared" si="11"/>
        <v>11.39</v>
      </c>
      <c r="F25" s="116">
        <v>11.04</v>
      </c>
      <c r="G25" s="118">
        <v>11.3</v>
      </c>
      <c r="H25" s="116">
        <v>10.07</v>
      </c>
      <c r="I25" s="116">
        <v>10.96</v>
      </c>
      <c r="J25" s="116">
        <v>9.9</v>
      </c>
      <c r="K25" s="118">
        <v>11.3</v>
      </c>
      <c r="L25" s="116">
        <v>9.92</v>
      </c>
      <c r="M25" s="116">
        <v>10.77</v>
      </c>
      <c r="N25" s="116">
        <v>9.68</v>
      </c>
      <c r="O25" s="118">
        <v>11.3</v>
      </c>
      <c r="P25" s="116">
        <v>11.49</v>
      </c>
      <c r="Q25" s="116">
        <f>+Q24</f>
        <v>10.41</v>
      </c>
      <c r="R25" s="116">
        <v>9.9600000000000009</v>
      </c>
      <c r="S25" s="118">
        <v>11.3</v>
      </c>
      <c r="T25" s="116">
        <v>11.28</v>
      </c>
      <c r="U25" s="116">
        <v>10.63</v>
      </c>
      <c r="V25" s="116">
        <v>10.42</v>
      </c>
      <c r="W25" s="118">
        <v>11.3</v>
      </c>
      <c r="X25" s="116">
        <f t="shared" si="12"/>
        <v>12.02</v>
      </c>
      <c r="Y25" s="116">
        <f t="shared" si="12"/>
        <v>11.14</v>
      </c>
      <c r="Z25" s="116">
        <f t="shared" si="12"/>
        <v>10.77</v>
      </c>
      <c r="AA25" s="118">
        <v>11.3</v>
      </c>
      <c r="AB25" s="116">
        <v>12.9</v>
      </c>
      <c r="AC25" s="116">
        <v>11.79</v>
      </c>
      <c r="AD25" s="116">
        <v>12.19</v>
      </c>
      <c r="AE25" s="118">
        <v>11.3</v>
      </c>
      <c r="AF25" s="116">
        <f t="shared" si="13"/>
        <v>12.72</v>
      </c>
      <c r="AG25" s="116">
        <f t="shared" si="13"/>
        <v>11.95</v>
      </c>
      <c r="AH25" s="116">
        <f t="shared" si="13"/>
        <v>11.91</v>
      </c>
      <c r="AI25" s="218">
        <v>11.3</v>
      </c>
      <c r="AJ25" s="212">
        <v>12.72</v>
      </c>
      <c r="AK25" s="116">
        <v>11.95</v>
      </c>
      <c r="AL25" s="214">
        <v>11.91</v>
      </c>
      <c r="AM25" s="212">
        <v>11.35</v>
      </c>
      <c r="AN25" s="116">
        <v>11.32</v>
      </c>
      <c r="AO25" s="213">
        <v>11.32</v>
      </c>
      <c r="AP25" s="144">
        <v>13.09</v>
      </c>
      <c r="AQ25" s="145">
        <v>12.46</v>
      </c>
      <c r="AR25" s="146">
        <v>12.53</v>
      </c>
      <c r="AS25" s="144">
        <v>11.79</v>
      </c>
      <c r="AT25" s="145">
        <v>11.86</v>
      </c>
      <c r="AU25" s="147">
        <v>11.97</v>
      </c>
      <c r="AV25" s="144">
        <f>AV19</f>
        <v>15.45</v>
      </c>
      <c r="AW25" s="145">
        <f t="shared" si="14"/>
        <v>13.83</v>
      </c>
      <c r="AX25" s="146">
        <f t="shared" si="14"/>
        <v>13.96</v>
      </c>
      <c r="AY25" s="144">
        <v>14.22</v>
      </c>
      <c r="AZ25" s="145">
        <v>13.26</v>
      </c>
      <c r="BA25" s="147">
        <v>13.43</v>
      </c>
      <c r="BB25" s="144">
        <v>14.5</v>
      </c>
      <c r="BC25" s="145">
        <v>13.7</v>
      </c>
      <c r="BD25" s="146">
        <v>14.17</v>
      </c>
      <c r="BE25" s="144">
        <v>14.22</v>
      </c>
      <c r="BF25" s="145">
        <v>13.26</v>
      </c>
      <c r="BG25" s="147">
        <v>13.43</v>
      </c>
      <c r="BH25" s="144">
        <f t="shared" si="15"/>
        <v>16.649999999999999</v>
      </c>
      <c r="BI25" s="145">
        <f t="shared" si="15"/>
        <v>15.34</v>
      </c>
      <c r="BJ25" s="146">
        <f t="shared" si="15"/>
        <v>16.22</v>
      </c>
      <c r="BK25" s="144">
        <v>14.22</v>
      </c>
      <c r="BL25" s="145">
        <v>13.26</v>
      </c>
      <c r="BM25" s="147">
        <v>13.43</v>
      </c>
      <c r="BN25" s="144">
        <f t="shared" si="16"/>
        <v>17.190000000000001</v>
      </c>
      <c r="BO25" s="145">
        <f t="shared" si="16"/>
        <v>15.57</v>
      </c>
      <c r="BP25" s="146">
        <f t="shared" si="16"/>
        <v>15.63</v>
      </c>
      <c r="BQ25" s="144">
        <v>14.22</v>
      </c>
      <c r="BR25" s="145">
        <v>13.26</v>
      </c>
      <c r="BS25" s="147">
        <v>13.43</v>
      </c>
      <c r="BT25" s="144">
        <v>16.5</v>
      </c>
      <c r="BU25" s="145">
        <f>+BU24</f>
        <v>15.14</v>
      </c>
      <c r="BV25" s="146">
        <v>15.25</v>
      </c>
      <c r="BW25" s="144">
        <v>14.22</v>
      </c>
      <c r="BX25" s="145">
        <v>13.26</v>
      </c>
      <c r="BY25" s="147">
        <v>13.43</v>
      </c>
      <c r="BZ25" s="144">
        <f t="shared" si="17"/>
        <v>15.18</v>
      </c>
      <c r="CA25" s="145">
        <f t="shared" si="17"/>
        <v>13.73</v>
      </c>
      <c r="CB25" s="146">
        <f t="shared" si="17"/>
        <v>13.7</v>
      </c>
      <c r="CC25" s="144">
        <v>14.22</v>
      </c>
      <c r="CD25" s="145">
        <v>13.26</v>
      </c>
      <c r="CE25" s="147">
        <v>13.43</v>
      </c>
      <c r="CF25" s="144">
        <f>+CF24</f>
        <v>15.38</v>
      </c>
      <c r="CG25" s="145">
        <f t="shared" si="18"/>
        <v>15.01</v>
      </c>
      <c r="CH25" s="146">
        <f t="shared" si="18"/>
        <v>14.49</v>
      </c>
      <c r="CI25" s="144">
        <v>14.22</v>
      </c>
      <c r="CJ25" s="145">
        <v>13.26</v>
      </c>
      <c r="CK25" s="147">
        <v>13.43</v>
      </c>
      <c r="CL25" s="144">
        <f t="shared" si="19"/>
        <v>15.82</v>
      </c>
      <c r="CM25" s="145">
        <f t="shared" si="19"/>
        <v>15.63</v>
      </c>
      <c r="CN25" s="146">
        <f t="shared" si="19"/>
        <v>14.82</v>
      </c>
      <c r="CO25" s="144">
        <v>14.22</v>
      </c>
      <c r="CP25" s="145">
        <v>13.26</v>
      </c>
      <c r="CQ25" s="147">
        <v>13.43</v>
      </c>
      <c r="CR25" s="144">
        <v>15.64</v>
      </c>
      <c r="CS25" s="145">
        <f>CS24</f>
        <v>14.53</v>
      </c>
      <c r="CT25" s="146">
        <v>14.47</v>
      </c>
      <c r="CU25" s="144">
        <v>14.22</v>
      </c>
      <c r="CV25" s="145">
        <v>13.26</v>
      </c>
      <c r="CW25" s="147">
        <v>13.43</v>
      </c>
      <c r="CX25" s="144">
        <v>15.52</v>
      </c>
      <c r="CY25" s="145">
        <v>14.35</v>
      </c>
      <c r="CZ25" s="146">
        <v>14.32</v>
      </c>
      <c r="DA25" s="144">
        <v>14.22</v>
      </c>
      <c r="DB25" s="145">
        <v>13.26</v>
      </c>
      <c r="DC25" s="147">
        <v>13.43</v>
      </c>
      <c r="DD25" s="144">
        <v>15.65</v>
      </c>
      <c r="DE25" s="145">
        <v>15.28</v>
      </c>
      <c r="DF25" s="146">
        <v>14.74</v>
      </c>
      <c r="DG25" s="144">
        <v>14.22</v>
      </c>
      <c r="DH25" s="145">
        <v>13.26</v>
      </c>
      <c r="DI25" s="147">
        <v>13.43</v>
      </c>
      <c r="DJ25" s="257">
        <v>15.93</v>
      </c>
      <c r="DK25" s="258">
        <v>15.24</v>
      </c>
      <c r="DL25" s="261">
        <v>14.75</v>
      </c>
      <c r="DM25" s="257">
        <v>14.22</v>
      </c>
      <c r="DN25" s="258">
        <v>13.26</v>
      </c>
      <c r="DO25" s="262">
        <v>13.43</v>
      </c>
      <c r="DP25" s="144">
        <f>+DP24</f>
        <v>15.61</v>
      </c>
      <c r="DQ25" s="145">
        <f t="shared" si="20"/>
        <v>14.53</v>
      </c>
      <c r="DR25" s="146">
        <f t="shared" si="20"/>
        <v>14.61</v>
      </c>
      <c r="DS25" s="144">
        <v>14.22</v>
      </c>
      <c r="DT25" s="145">
        <v>13.26</v>
      </c>
      <c r="DU25" s="147">
        <v>13.43</v>
      </c>
      <c r="DV25" s="144">
        <f t="shared" si="21"/>
        <v>15.88</v>
      </c>
      <c r="DW25" s="145">
        <f t="shared" si="21"/>
        <v>14.71</v>
      </c>
      <c r="DX25" s="146">
        <f t="shared" si="21"/>
        <v>15.51</v>
      </c>
      <c r="DY25" s="144">
        <v>14.22</v>
      </c>
      <c r="DZ25" s="145">
        <v>13.26</v>
      </c>
      <c r="EA25" s="147">
        <v>13.43</v>
      </c>
      <c r="EB25" s="144">
        <v>15.53</v>
      </c>
      <c r="EC25" s="145">
        <v>14.31</v>
      </c>
      <c r="ED25" s="146">
        <v>14.55</v>
      </c>
      <c r="EE25" s="144">
        <v>14.22</v>
      </c>
      <c r="EF25" s="145">
        <v>13.26</v>
      </c>
      <c r="EG25" s="147">
        <v>13.43</v>
      </c>
    </row>
    <row r="26" spans="2:137">
      <c r="B26" s="417"/>
      <c r="C26" s="137" t="s">
        <v>184</v>
      </c>
      <c r="D26" s="116">
        <f t="shared" si="11"/>
        <v>10.46</v>
      </c>
      <c r="E26" s="116">
        <f t="shared" si="11"/>
        <v>11.39</v>
      </c>
      <c r="F26" s="116">
        <v>11.04</v>
      </c>
      <c r="G26" s="118">
        <v>11.49</v>
      </c>
      <c r="H26" s="116">
        <v>10.07</v>
      </c>
      <c r="I26" s="116">
        <v>10.96</v>
      </c>
      <c r="J26" s="116">
        <v>9.9</v>
      </c>
      <c r="K26" s="118">
        <v>11.49</v>
      </c>
      <c r="L26" s="116">
        <v>9.92</v>
      </c>
      <c r="M26" s="116">
        <v>10.77</v>
      </c>
      <c r="N26" s="116">
        <v>9.68</v>
      </c>
      <c r="O26" s="118">
        <v>11.49</v>
      </c>
      <c r="P26" s="116">
        <v>11.49</v>
      </c>
      <c r="Q26" s="116">
        <f>+Q25</f>
        <v>10.41</v>
      </c>
      <c r="R26" s="116">
        <v>9.9600000000000009</v>
      </c>
      <c r="S26" s="118">
        <v>11.49</v>
      </c>
      <c r="T26" s="116">
        <v>11.28</v>
      </c>
      <c r="U26" s="116">
        <v>10.63</v>
      </c>
      <c r="V26" s="116">
        <v>10.42</v>
      </c>
      <c r="W26" s="118">
        <v>11.49</v>
      </c>
      <c r="X26" s="116">
        <f t="shared" si="12"/>
        <v>12.02</v>
      </c>
      <c r="Y26" s="116">
        <f t="shared" si="12"/>
        <v>11.14</v>
      </c>
      <c r="Z26" s="116">
        <f t="shared" si="12"/>
        <v>10.77</v>
      </c>
      <c r="AA26" s="118">
        <v>11.49</v>
      </c>
      <c r="AB26" s="116">
        <v>12.9</v>
      </c>
      <c r="AC26" s="116">
        <v>11.79</v>
      </c>
      <c r="AD26" s="116">
        <v>12.19</v>
      </c>
      <c r="AE26" s="118">
        <v>11.49</v>
      </c>
      <c r="AF26" s="116">
        <f t="shared" si="13"/>
        <v>12.72</v>
      </c>
      <c r="AG26" s="116">
        <f t="shared" si="13"/>
        <v>11.95</v>
      </c>
      <c r="AH26" s="116">
        <f t="shared" si="13"/>
        <v>11.91</v>
      </c>
      <c r="AI26" s="218">
        <v>11.49</v>
      </c>
      <c r="AJ26" s="212">
        <v>12.72</v>
      </c>
      <c r="AK26" s="116">
        <v>11.95</v>
      </c>
      <c r="AL26" s="214">
        <v>11.91</v>
      </c>
      <c r="AM26" s="212">
        <v>11.53</v>
      </c>
      <c r="AN26" s="116">
        <v>11.5</v>
      </c>
      <c r="AO26" s="213">
        <v>11.5</v>
      </c>
      <c r="AP26" s="144">
        <v>13.09</v>
      </c>
      <c r="AQ26" s="145">
        <v>12.46</v>
      </c>
      <c r="AR26" s="146">
        <v>12.53</v>
      </c>
      <c r="AS26" s="144">
        <v>11.96</v>
      </c>
      <c r="AT26" s="145">
        <v>12.03</v>
      </c>
      <c r="AU26" s="147">
        <v>12.14</v>
      </c>
      <c r="AV26" s="144">
        <f>AV19</f>
        <v>15.45</v>
      </c>
      <c r="AW26" s="145">
        <f t="shared" si="14"/>
        <v>13.83</v>
      </c>
      <c r="AX26" s="146">
        <f t="shared" si="14"/>
        <v>13.96</v>
      </c>
      <c r="AY26" s="144">
        <v>14.38</v>
      </c>
      <c r="AZ26" s="145">
        <v>13.43</v>
      </c>
      <c r="BA26" s="147">
        <v>13.59</v>
      </c>
      <c r="BB26" s="144">
        <v>14.5</v>
      </c>
      <c r="BC26" s="145">
        <v>13.7</v>
      </c>
      <c r="BD26" s="146">
        <v>14.17</v>
      </c>
      <c r="BE26" s="144">
        <v>14.38</v>
      </c>
      <c r="BF26" s="145">
        <v>13.43</v>
      </c>
      <c r="BG26" s="147">
        <v>13.59</v>
      </c>
      <c r="BH26" s="144">
        <f t="shared" si="15"/>
        <v>16.649999999999999</v>
      </c>
      <c r="BI26" s="145">
        <f t="shared" si="15"/>
        <v>15.34</v>
      </c>
      <c r="BJ26" s="146">
        <f t="shared" si="15"/>
        <v>16.22</v>
      </c>
      <c r="BK26" s="144">
        <v>14.38</v>
      </c>
      <c r="BL26" s="145">
        <v>13.43</v>
      </c>
      <c r="BM26" s="147">
        <v>13.59</v>
      </c>
      <c r="BN26" s="144">
        <f t="shared" si="16"/>
        <v>17.190000000000001</v>
      </c>
      <c r="BO26" s="145">
        <f t="shared" si="16"/>
        <v>15.57</v>
      </c>
      <c r="BP26" s="146">
        <f t="shared" si="16"/>
        <v>15.63</v>
      </c>
      <c r="BQ26" s="144">
        <v>14.38</v>
      </c>
      <c r="BR26" s="145">
        <v>13.43</v>
      </c>
      <c r="BS26" s="147">
        <v>13.59</v>
      </c>
      <c r="BT26" s="144">
        <v>16.5</v>
      </c>
      <c r="BU26" s="145">
        <f>+BU25</f>
        <v>15.14</v>
      </c>
      <c r="BV26" s="146">
        <v>15.25</v>
      </c>
      <c r="BW26" s="144">
        <v>14.38</v>
      </c>
      <c r="BX26" s="145">
        <v>13.43</v>
      </c>
      <c r="BY26" s="147">
        <v>13.59</v>
      </c>
      <c r="BZ26" s="144">
        <f t="shared" si="17"/>
        <v>15.18</v>
      </c>
      <c r="CA26" s="145">
        <f t="shared" si="17"/>
        <v>13.73</v>
      </c>
      <c r="CB26" s="146">
        <f t="shared" si="17"/>
        <v>13.7</v>
      </c>
      <c r="CC26" s="144">
        <v>14.38</v>
      </c>
      <c r="CD26" s="145">
        <v>13.43</v>
      </c>
      <c r="CE26" s="147">
        <v>13.59</v>
      </c>
      <c r="CF26" s="144">
        <f>+CF25</f>
        <v>15.38</v>
      </c>
      <c r="CG26" s="145">
        <f t="shared" si="18"/>
        <v>15.01</v>
      </c>
      <c r="CH26" s="146">
        <f t="shared" si="18"/>
        <v>14.49</v>
      </c>
      <c r="CI26" s="144">
        <v>14.38</v>
      </c>
      <c r="CJ26" s="145">
        <v>13.43</v>
      </c>
      <c r="CK26" s="147">
        <v>13.59</v>
      </c>
      <c r="CL26" s="144">
        <f t="shared" si="19"/>
        <v>15.82</v>
      </c>
      <c r="CM26" s="145">
        <f t="shared" si="19"/>
        <v>15.63</v>
      </c>
      <c r="CN26" s="146">
        <f t="shared" si="19"/>
        <v>14.82</v>
      </c>
      <c r="CO26" s="144">
        <v>14.38</v>
      </c>
      <c r="CP26" s="145">
        <v>13.43</v>
      </c>
      <c r="CQ26" s="147">
        <v>13.59</v>
      </c>
      <c r="CR26" s="144">
        <v>15.64</v>
      </c>
      <c r="CS26" s="145">
        <f>CS25</f>
        <v>14.53</v>
      </c>
      <c r="CT26" s="146">
        <v>14.47</v>
      </c>
      <c r="CU26" s="144">
        <v>14.38</v>
      </c>
      <c r="CV26" s="145">
        <v>13.43</v>
      </c>
      <c r="CW26" s="147">
        <v>13.59</v>
      </c>
      <c r="CX26" s="144">
        <v>15.52</v>
      </c>
      <c r="CY26" s="149">
        <v>14.35</v>
      </c>
      <c r="CZ26" s="146">
        <v>14.32</v>
      </c>
      <c r="DA26" s="144">
        <v>14.38</v>
      </c>
      <c r="DB26" s="145">
        <v>13.43</v>
      </c>
      <c r="DC26" s="147">
        <v>13.59</v>
      </c>
      <c r="DD26" s="144">
        <v>15.65</v>
      </c>
      <c r="DE26" s="149">
        <v>15.28</v>
      </c>
      <c r="DF26" s="146">
        <v>14.74</v>
      </c>
      <c r="DG26" s="144">
        <v>14.38</v>
      </c>
      <c r="DH26" s="145">
        <v>13.43</v>
      </c>
      <c r="DI26" s="147">
        <v>13.59</v>
      </c>
      <c r="DJ26" s="257">
        <v>15.93</v>
      </c>
      <c r="DK26" s="258">
        <v>15.24</v>
      </c>
      <c r="DL26" s="261">
        <v>14.75</v>
      </c>
      <c r="DM26" s="257">
        <v>14.38</v>
      </c>
      <c r="DN26" s="258">
        <v>13.43</v>
      </c>
      <c r="DO26" s="262">
        <v>13.59</v>
      </c>
      <c r="DP26" s="144">
        <f>+DP25</f>
        <v>15.61</v>
      </c>
      <c r="DQ26" s="145">
        <f t="shared" si="20"/>
        <v>14.53</v>
      </c>
      <c r="DR26" s="146">
        <f t="shared" si="20"/>
        <v>14.61</v>
      </c>
      <c r="DS26" s="144">
        <v>14.38</v>
      </c>
      <c r="DT26" s="145">
        <v>13.43</v>
      </c>
      <c r="DU26" s="147">
        <v>13.59</v>
      </c>
      <c r="DV26" s="144">
        <f t="shared" si="21"/>
        <v>15.88</v>
      </c>
      <c r="DW26" s="145">
        <f t="shared" si="21"/>
        <v>14.71</v>
      </c>
      <c r="DX26" s="146">
        <f t="shared" si="21"/>
        <v>15.51</v>
      </c>
      <c r="DY26" s="144">
        <v>14.38</v>
      </c>
      <c r="DZ26" s="145">
        <v>13.43</v>
      </c>
      <c r="EA26" s="147">
        <v>13.59</v>
      </c>
      <c r="EB26" s="144">
        <v>15.53</v>
      </c>
      <c r="EC26" s="145">
        <v>14.31</v>
      </c>
      <c r="ED26" s="146">
        <v>14.55</v>
      </c>
      <c r="EE26" s="144">
        <v>14.38</v>
      </c>
      <c r="EF26" s="145">
        <v>13.43</v>
      </c>
      <c r="EG26" s="147">
        <v>13.59</v>
      </c>
    </row>
    <row r="27" spans="2:137">
      <c r="B27" s="138"/>
      <c r="C27" s="135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215"/>
      <c r="AJ27" s="216"/>
      <c r="AK27" s="117"/>
      <c r="AL27" s="217"/>
      <c r="AM27" s="216"/>
      <c r="AN27" s="117"/>
      <c r="AO27" s="215"/>
      <c r="AP27" s="148"/>
      <c r="AQ27" s="149"/>
      <c r="AR27" s="150"/>
      <c r="AS27" s="148"/>
      <c r="AT27" s="149"/>
      <c r="AU27" s="151"/>
      <c r="AV27" s="148"/>
      <c r="AW27" s="149"/>
      <c r="AX27" s="150"/>
      <c r="AY27" s="148"/>
      <c r="AZ27" s="149"/>
      <c r="BA27" s="151"/>
      <c r="BB27" s="148"/>
      <c r="BC27" s="149"/>
      <c r="BD27" s="150"/>
      <c r="BE27" s="148"/>
      <c r="BF27" s="149"/>
      <c r="BG27" s="151"/>
      <c r="BH27" s="148"/>
      <c r="BI27" s="149"/>
      <c r="BJ27" s="150"/>
      <c r="BK27" s="148"/>
      <c r="BL27" s="149"/>
      <c r="BM27" s="151"/>
      <c r="BN27" s="148"/>
      <c r="BO27" s="149"/>
      <c r="BP27" s="150"/>
      <c r="BQ27" s="148"/>
      <c r="BR27" s="149"/>
      <c r="BS27" s="151"/>
      <c r="BT27" s="148"/>
      <c r="BU27" s="149"/>
      <c r="BV27" s="150"/>
      <c r="BW27" s="148"/>
      <c r="BX27" s="149"/>
      <c r="BY27" s="151"/>
      <c r="BZ27" s="148"/>
      <c r="CA27" s="149"/>
      <c r="CB27" s="150"/>
      <c r="CC27" s="148"/>
      <c r="CD27" s="149"/>
      <c r="CE27" s="151"/>
      <c r="CF27" s="148"/>
      <c r="CG27" s="149"/>
      <c r="CH27" s="150"/>
      <c r="CI27" s="148"/>
      <c r="CJ27" s="149"/>
      <c r="CK27" s="151"/>
      <c r="CL27" s="148"/>
      <c r="CM27" s="149"/>
      <c r="CN27" s="150"/>
      <c r="CO27" s="148"/>
      <c r="CP27" s="149"/>
      <c r="CQ27" s="151"/>
      <c r="CR27" s="148"/>
      <c r="CS27" s="149"/>
      <c r="CT27" s="150"/>
      <c r="CU27" s="148"/>
      <c r="CV27" s="149"/>
      <c r="CW27" s="151"/>
      <c r="CX27" s="148"/>
      <c r="CY27" s="149"/>
      <c r="CZ27" s="150"/>
      <c r="DA27" s="148"/>
      <c r="DB27" s="149"/>
      <c r="DC27" s="151"/>
      <c r="DD27" s="148"/>
      <c r="DE27" s="149"/>
      <c r="DF27" s="150"/>
      <c r="DG27" s="148"/>
      <c r="DH27" s="149"/>
      <c r="DI27" s="151"/>
      <c r="DJ27" s="263"/>
      <c r="DK27" s="264"/>
      <c r="DL27" s="265"/>
      <c r="DM27" s="263"/>
      <c r="DN27" s="264"/>
      <c r="DO27" s="266"/>
      <c r="DP27" s="148"/>
      <c r="DQ27" s="149"/>
      <c r="DR27" s="150"/>
      <c r="DS27" s="148"/>
      <c r="DT27" s="149"/>
      <c r="DU27" s="151"/>
      <c r="DV27" s="148"/>
      <c r="DW27" s="149"/>
      <c r="DX27" s="150"/>
      <c r="DY27" s="148"/>
      <c r="DZ27" s="149"/>
      <c r="EA27" s="151"/>
      <c r="EB27" s="148"/>
      <c r="EC27" s="149"/>
      <c r="ED27" s="150"/>
      <c r="EE27" s="148"/>
      <c r="EF27" s="149"/>
      <c r="EG27" s="151"/>
    </row>
    <row r="28" spans="2:137">
      <c r="B28" s="414" t="s">
        <v>187</v>
      </c>
      <c r="C28" s="133" t="s">
        <v>186</v>
      </c>
      <c r="D28" s="119">
        <v>73.28</v>
      </c>
      <c r="E28" s="119">
        <v>58.18</v>
      </c>
      <c r="F28" s="119">
        <v>66.38</v>
      </c>
      <c r="G28" s="119">
        <v>224.53</v>
      </c>
      <c r="H28" s="119">
        <v>73.64</v>
      </c>
      <c r="I28" s="119">
        <v>58.46</v>
      </c>
      <c r="J28" s="119">
        <v>66.7</v>
      </c>
      <c r="K28" s="119">
        <v>224.53</v>
      </c>
      <c r="L28" s="119">
        <v>71.84</v>
      </c>
      <c r="M28" s="119">
        <v>57.8</v>
      </c>
      <c r="N28" s="119">
        <v>65.959999999999994</v>
      </c>
      <c r="O28" s="119">
        <v>224.53</v>
      </c>
      <c r="P28" s="119">
        <v>60.46</v>
      </c>
      <c r="Q28" s="119">
        <v>76.23</v>
      </c>
      <c r="R28" s="119">
        <v>69.010000000000005</v>
      </c>
      <c r="S28" s="119">
        <v>224.53</v>
      </c>
      <c r="T28" s="119">
        <v>46.5</v>
      </c>
      <c r="U28" s="119">
        <v>58.86</v>
      </c>
      <c r="V28" s="119">
        <v>53.17</v>
      </c>
      <c r="W28" s="119">
        <v>224.53</v>
      </c>
      <c r="X28" s="119">
        <v>47.41</v>
      </c>
      <c r="Y28" s="119">
        <v>60</v>
      </c>
      <c r="Z28" s="119">
        <v>54.21</v>
      </c>
      <c r="AA28" s="119">
        <v>224.53</v>
      </c>
      <c r="AB28" s="119">
        <v>63.74</v>
      </c>
      <c r="AC28" s="119">
        <v>80.31</v>
      </c>
      <c r="AD28" s="119">
        <v>72.73</v>
      </c>
      <c r="AE28" s="119">
        <v>224.53</v>
      </c>
      <c r="AF28" s="119">
        <v>65</v>
      </c>
      <c r="AG28" s="119">
        <v>81.89</v>
      </c>
      <c r="AH28" s="119">
        <v>74.16</v>
      </c>
      <c r="AI28" s="219">
        <v>224.53</v>
      </c>
      <c r="AJ28" s="220">
        <v>65</v>
      </c>
      <c r="AK28" s="119">
        <v>81.89</v>
      </c>
      <c r="AL28" s="221">
        <v>74.16</v>
      </c>
      <c r="AM28" s="220">
        <v>219.38</v>
      </c>
      <c r="AN28" s="119">
        <v>219.93</v>
      </c>
      <c r="AO28" s="219">
        <v>219.68</v>
      </c>
      <c r="AP28" s="152">
        <v>66.349999999999994</v>
      </c>
      <c r="AQ28" s="153">
        <v>83.49</v>
      </c>
      <c r="AR28" s="154">
        <v>75.709999999999994</v>
      </c>
      <c r="AS28" s="152">
        <v>213.01</v>
      </c>
      <c r="AT28" s="153">
        <v>214.73</v>
      </c>
      <c r="AU28" s="155">
        <v>213.95</v>
      </c>
      <c r="AV28" s="152">
        <v>68.2</v>
      </c>
      <c r="AW28" s="153">
        <v>85.91</v>
      </c>
      <c r="AX28" s="154">
        <v>77.81</v>
      </c>
      <c r="AY28" s="152">
        <v>207.14</v>
      </c>
      <c r="AZ28" s="153">
        <v>210.15</v>
      </c>
      <c r="BA28" s="155">
        <v>208.78</v>
      </c>
      <c r="BB28" s="152">
        <v>69.58</v>
      </c>
      <c r="BC28" s="153">
        <v>87.63</v>
      </c>
      <c r="BD28" s="154">
        <v>79.38</v>
      </c>
      <c r="BE28" s="152">
        <v>207.14</v>
      </c>
      <c r="BF28" s="153">
        <v>210.15</v>
      </c>
      <c r="BG28" s="155">
        <v>208.78</v>
      </c>
      <c r="BH28" s="152">
        <v>70.38</v>
      </c>
      <c r="BI28" s="153">
        <v>88.61</v>
      </c>
      <c r="BJ28" s="154">
        <v>80.28</v>
      </c>
      <c r="BK28" s="152">
        <v>207.14</v>
      </c>
      <c r="BL28" s="153">
        <v>210.15</v>
      </c>
      <c r="BM28" s="155">
        <v>208.78</v>
      </c>
      <c r="BN28" s="152">
        <v>71.16</v>
      </c>
      <c r="BO28" s="153">
        <v>89.59</v>
      </c>
      <c r="BP28" s="154">
        <v>81.17</v>
      </c>
      <c r="BQ28" s="152">
        <v>207.14</v>
      </c>
      <c r="BR28" s="153">
        <v>210.15</v>
      </c>
      <c r="BS28" s="155">
        <v>208.78</v>
      </c>
      <c r="BT28" s="152">
        <v>72.48</v>
      </c>
      <c r="BU28" s="153">
        <v>91.29</v>
      </c>
      <c r="BV28" s="154">
        <v>82.69</v>
      </c>
      <c r="BW28" s="152">
        <v>207.14</v>
      </c>
      <c r="BX28" s="153">
        <v>210.15</v>
      </c>
      <c r="BY28" s="155">
        <v>208.78</v>
      </c>
      <c r="BZ28" s="152">
        <v>72.58</v>
      </c>
      <c r="CA28" s="153">
        <v>91.39</v>
      </c>
      <c r="CB28" s="154">
        <v>82.79</v>
      </c>
      <c r="CC28" s="152">
        <v>207.14</v>
      </c>
      <c r="CD28" s="153">
        <v>210.15</v>
      </c>
      <c r="CE28" s="155">
        <v>208.78</v>
      </c>
      <c r="CF28" s="152">
        <v>73.64</v>
      </c>
      <c r="CG28" s="153">
        <v>92.77</v>
      </c>
      <c r="CH28" s="154">
        <v>84.02</v>
      </c>
      <c r="CI28" s="152">
        <v>207.14</v>
      </c>
      <c r="CJ28" s="153">
        <v>210.15</v>
      </c>
      <c r="CK28" s="155">
        <v>208.78</v>
      </c>
      <c r="CL28" s="152">
        <v>74.2</v>
      </c>
      <c r="CM28" s="153">
        <v>93.47</v>
      </c>
      <c r="CN28" s="154">
        <v>84.66</v>
      </c>
      <c r="CO28" s="152">
        <v>207.14</v>
      </c>
      <c r="CP28" s="153">
        <v>210.15</v>
      </c>
      <c r="CQ28" s="155">
        <v>208.78</v>
      </c>
      <c r="CR28" s="152">
        <v>75.13</v>
      </c>
      <c r="CS28" s="153">
        <v>94.67</v>
      </c>
      <c r="CT28" s="154">
        <v>85.73</v>
      </c>
      <c r="CU28" s="152">
        <v>207.14</v>
      </c>
      <c r="CV28" s="153">
        <v>210.15</v>
      </c>
      <c r="CW28" s="155">
        <v>208.78</v>
      </c>
      <c r="CX28" s="152">
        <v>75.290000000000006</v>
      </c>
      <c r="CY28" s="157">
        <v>94.88</v>
      </c>
      <c r="CZ28" s="154">
        <v>85.92</v>
      </c>
      <c r="DA28" s="152">
        <v>207.14</v>
      </c>
      <c r="DB28" s="153">
        <v>210.15</v>
      </c>
      <c r="DC28" s="155">
        <v>208.78</v>
      </c>
      <c r="DD28" s="152">
        <v>76.400000000000006</v>
      </c>
      <c r="DE28" s="157">
        <v>96.29</v>
      </c>
      <c r="DF28" s="154">
        <v>87.19</v>
      </c>
      <c r="DG28" s="152">
        <v>207.14</v>
      </c>
      <c r="DH28" s="153">
        <v>210.15</v>
      </c>
      <c r="DI28" s="155">
        <v>208.78</v>
      </c>
      <c r="DJ28" s="267">
        <v>76.86</v>
      </c>
      <c r="DK28" s="258">
        <v>96.88</v>
      </c>
      <c r="DL28" s="259">
        <v>87.72</v>
      </c>
      <c r="DM28" s="267">
        <v>207.14</v>
      </c>
      <c r="DN28" s="268">
        <v>210.15</v>
      </c>
      <c r="DO28" s="260">
        <v>208.78</v>
      </c>
      <c r="DP28" s="152">
        <v>78.11</v>
      </c>
      <c r="DQ28" s="157">
        <v>98.49</v>
      </c>
      <c r="DR28" s="154">
        <v>89.16</v>
      </c>
      <c r="DS28" s="152">
        <v>207.14</v>
      </c>
      <c r="DT28" s="153">
        <v>210.15</v>
      </c>
      <c r="DU28" s="155">
        <v>208.78</v>
      </c>
      <c r="DV28" s="152">
        <v>78.14</v>
      </c>
      <c r="DW28" s="157">
        <v>98.47</v>
      </c>
      <c r="DX28" s="154">
        <v>89.17</v>
      </c>
      <c r="DY28" s="152">
        <v>207.14</v>
      </c>
      <c r="DZ28" s="153">
        <v>210.15</v>
      </c>
      <c r="EA28" s="155">
        <v>208.78</v>
      </c>
      <c r="EB28" s="152">
        <v>79.430000000000007</v>
      </c>
      <c r="EC28" s="157">
        <v>100.15</v>
      </c>
      <c r="ED28" s="154">
        <v>90.66</v>
      </c>
      <c r="EE28" s="152">
        <v>207.14</v>
      </c>
      <c r="EF28" s="153">
        <v>210.15</v>
      </c>
      <c r="EG28" s="155">
        <v>208.78</v>
      </c>
    </row>
    <row r="29" spans="2:137">
      <c r="B29" s="413"/>
      <c r="C29" s="136" t="s">
        <v>188</v>
      </c>
      <c r="D29" s="118">
        <v>6.76</v>
      </c>
      <c r="E29" s="118">
        <v>7.03</v>
      </c>
      <c r="F29" s="118">
        <v>6.92</v>
      </c>
      <c r="G29" s="118">
        <v>7.37</v>
      </c>
      <c r="H29" s="118">
        <v>6.31</v>
      </c>
      <c r="I29" s="118">
        <v>6.53</v>
      </c>
      <c r="J29" s="118">
        <v>5.76</v>
      </c>
      <c r="K29" s="118">
        <v>7.37</v>
      </c>
      <c r="L29" s="118">
        <v>6.13</v>
      </c>
      <c r="M29" s="118">
        <v>6.33</v>
      </c>
      <c r="N29" s="118">
        <v>5.55</v>
      </c>
      <c r="O29" s="118">
        <v>7.37</v>
      </c>
      <c r="P29" s="118">
        <v>6.68</v>
      </c>
      <c r="Q29" s="118">
        <v>6.31</v>
      </c>
      <c r="R29" s="118">
        <v>5.47</v>
      </c>
      <c r="S29" s="118">
        <v>7.37</v>
      </c>
      <c r="T29" s="118">
        <v>7.01</v>
      </c>
      <c r="U29" s="118">
        <v>6.84</v>
      </c>
      <c r="V29" s="118">
        <v>6.46</v>
      </c>
      <c r="W29" s="118">
        <v>7.37</v>
      </c>
      <c r="X29" s="118">
        <v>7.42</v>
      </c>
      <c r="Y29" s="118">
        <v>7.19</v>
      </c>
      <c r="Z29" s="118">
        <v>6.5</v>
      </c>
      <c r="AA29" s="118">
        <v>7.37</v>
      </c>
      <c r="AB29" s="118">
        <v>7.28</v>
      </c>
      <c r="AC29" s="118">
        <v>7.12</v>
      </c>
      <c r="AD29" s="118">
        <v>6.75</v>
      </c>
      <c r="AE29" s="118">
        <v>7.37</v>
      </c>
      <c r="AF29" s="118">
        <v>7.52</v>
      </c>
      <c r="AG29" s="118">
        <v>7.55</v>
      </c>
      <c r="AH29" s="118">
        <v>7.19</v>
      </c>
      <c r="AI29" s="218">
        <v>7.37</v>
      </c>
      <c r="AJ29" s="222">
        <v>7.52</v>
      </c>
      <c r="AK29" s="118">
        <v>7.55</v>
      </c>
      <c r="AL29" s="223">
        <v>7.19</v>
      </c>
      <c r="AM29" s="222">
        <v>7.37</v>
      </c>
      <c r="AN29" s="118">
        <v>7.38</v>
      </c>
      <c r="AO29" s="218">
        <v>7.36</v>
      </c>
      <c r="AP29" s="156">
        <v>8.1300000000000008</v>
      </c>
      <c r="AQ29" s="157">
        <v>8.25</v>
      </c>
      <c r="AR29" s="158">
        <v>7.87</v>
      </c>
      <c r="AS29" s="156">
        <v>7.99</v>
      </c>
      <c r="AT29" s="157">
        <v>8.09</v>
      </c>
      <c r="AU29" s="159">
        <v>8.0299999999999994</v>
      </c>
      <c r="AV29" s="156">
        <v>9.9600000000000009</v>
      </c>
      <c r="AW29" s="157">
        <v>9.17</v>
      </c>
      <c r="AX29" s="154">
        <v>8.92</v>
      </c>
      <c r="AY29" s="156">
        <v>9.83</v>
      </c>
      <c r="AZ29" s="157">
        <v>9.02</v>
      </c>
      <c r="BA29" s="159">
        <v>9.07</v>
      </c>
      <c r="BB29" s="156">
        <v>9.16</v>
      </c>
      <c r="BC29" s="157">
        <v>9.1300000000000008</v>
      </c>
      <c r="BD29" s="154">
        <v>9.1</v>
      </c>
      <c r="BE29" s="156">
        <v>9.83</v>
      </c>
      <c r="BF29" s="157">
        <v>9.02</v>
      </c>
      <c r="BG29" s="159">
        <v>9.07</v>
      </c>
      <c r="BH29" s="156">
        <v>11.33</v>
      </c>
      <c r="BI29" s="157">
        <v>11.22</v>
      </c>
      <c r="BJ29" s="154">
        <v>11</v>
      </c>
      <c r="BK29" s="156">
        <v>9.83</v>
      </c>
      <c r="BL29" s="157">
        <v>9.02</v>
      </c>
      <c r="BM29" s="159">
        <v>9.07</v>
      </c>
      <c r="BN29" s="156">
        <v>12.07</v>
      </c>
      <c r="BO29" s="157">
        <v>11.2</v>
      </c>
      <c r="BP29" s="154">
        <v>10.82</v>
      </c>
      <c r="BQ29" s="156">
        <v>9.83</v>
      </c>
      <c r="BR29" s="157">
        <v>9.02</v>
      </c>
      <c r="BS29" s="159">
        <v>9.07</v>
      </c>
      <c r="BT29" s="156">
        <v>11.06</v>
      </c>
      <c r="BU29" s="157">
        <v>10.57</v>
      </c>
      <c r="BV29" s="154">
        <v>10.24</v>
      </c>
      <c r="BW29" s="156">
        <v>9.83</v>
      </c>
      <c r="BX29" s="157">
        <v>9.02</v>
      </c>
      <c r="BY29" s="159">
        <v>9.07</v>
      </c>
      <c r="BZ29" s="156">
        <v>9.83</v>
      </c>
      <c r="CA29" s="157">
        <v>9.18</v>
      </c>
      <c r="CB29" s="154">
        <v>8.8000000000000007</v>
      </c>
      <c r="CC29" s="156">
        <v>9.83</v>
      </c>
      <c r="CD29" s="157">
        <v>9.02</v>
      </c>
      <c r="CE29" s="159">
        <v>9.07</v>
      </c>
      <c r="CF29" s="156">
        <v>9.86</v>
      </c>
      <c r="CG29" s="157">
        <v>10.27</v>
      </c>
      <c r="CH29" s="154">
        <v>9.4600000000000009</v>
      </c>
      <c r="CI29" s="156">
        <v>9.83</v>
      </c>
      <c r="CJ29" s="157">
        <v>9.02</v>
      </c>
      <c r="CK29" s="159">
        <v>9.07</v>
      </c>
      <c r="CL29" s="156">
        <v>10.16</v>
      </c>
      <c r="CM29" s="157">
        <v>10.7</v>
      </c>
      <c r="CN29" s="154">
        <v>9.65</v>
      </c>
      <c r="CO29" s="156">
        <v>9.83</v>
      </c>
      <c r="CP29" s="157">
        <v>9.02</v>
      </c>
      <c r="CQ29" s="159">
        <v>9.07</v>
      </c>
      <c r="CR29" s="156">
        <v>9.67</v>
      </c>
      <c r="CS29" s="157">
        <v>9.41</v>
      </c>
      <c r="CT29" s="154">
        <v>8.9600000000000009</v>
      </c>
      <c r="CU29" s="156">
        <v>9.83</v>
      </c>
      <c r="CV29" s="157">
        <v>9.02</v>
      </c>
      <c r="CW29" s="159">
        <v>9.07</v>
      </c>
      <c r="CX29" s="156">
        <v>9.09</v>
      </c>
      <c r="CY29" s="161">
        <v>8.8800000000000008</v>
      </c>
      <c r="CZ29" s="154">
        <v>8.39</v>
      </c>
      <c r="DA29" s="156">
        <v>9.83</v>
      </c>
      <c r="DB29" s="157">
        <v>9.02</v>
      </c>
      <c r="DC29" s="159">
        <v>9.07</v>
      </c>
      <c r="DD29" s="156">
        <v>8.61</v>
      </c>
      <c r="DE29" s="161">
        <v>10.15</v>
      </c>
      <c r="DF29" s="154">
        <v>9.17</v>
      </c>
      <c r="DG29" s="156">
        <v>9.83</v>
      </c>
      <c r="DH29" s="157">
        <v>9.02</v>
      </c>
      <c r="DI29" s="159">
        <v>9.07</v>
      </c>
      <c r="DJ29" s="257">
        <v>9.84</v>
      </c>
      <c r="DK29" s="269">
        <v>10.050000000000001</v>
      </c>
      <c r="DL29" s="259">
        <v>9.14</v>
      </c>
      <c r="DM29" s="257">
        <v>9.83</v>
      </c>
      <c r="DN29" s="258">
        <v>9.02</v>
      </c>
      <c r="DO29" s="262">
        <v>9.07</v>
      </c>
      <c r="DP29" s="156">
        <v>9.17</v>
      </c>
      <c r="DQ29" s="161">
        <v>9.0500000000000007</v>
      </c>
      <c r="DR29" s="154">
        <v>8.69</v>
      </c>
      <c r="DS29" s="156">
        <v>9.83</v>
      </c>
      <c r="DT29" s="157">
        <v>9.02</v>
      </c>
      <c r="DU29" s="159">
        <v>9.07</v>
      </c>
      <c r="DV29" s="156">
        <v>9.19</v>
      </c>
      <c r="DW29" s="161">
        <v>9.16</v>
      </c>
      <c r="DX29" s="154">
        <v>8.77</v>
      </c>
      <c r="DY29" s="156">
        <v>9.83</v>
      </c>
      <c r="DZ29" s="157">
        <v>9.02</v>
      </c>
      <c r="EA29" s="159">
        <v>9.07</v>
      </c>
      <c r="EB29" s="156">
        <v>8.66</v>
      </c>
      <c r="EC29" s="161">
        <v>8.4700000000000006</v>
      </c>
      <c r="ED29" s="154">
        <v>8.24</v>
      </c>
      <c r="EE29" s="156">
        <v>9.83</v>
      </c>
      <c r="EF29" s="157">
        <v>9.02</v>
      </c>
      <c r="EG29" s="159">
        <v>9.07</v>
      </c>
    </row>
    <row r="30" spans="2:137">
      <c r="B30" s="415"/>
      <c r="C30" s="137" t="s">
        <v>189</v>
      </c>
      <c r="D30" s="120">
        <v>1463.36</v>
      </c>
      <c r="E30" s="120">
        <v>1976.12</v>
      </c>
      <c r="F30" s="120">
        <v>1814.34</v>
      </c>
      <c r="G30" s="120">
        <v>993.99</v>
      </c>
      <c r="H30" s="120">
        <v>1485.06</v>
      </c>
      <c r="I30" s="120">
        <v>2015.27</v>
      </c>
      <c r="J30" s="120">
        <v>1824.15</v>
      </c>
      <c r="K30" s="120">
        <v>993.99</v>
      </c>
      <c r="L30" s="120">
        <v>1494.97</v>
      </c>
      <c r="M30" s="120">
        <v>2021.8</v>
      </c>
      <c r="N30" s="120">
        <v>1821.67</v>
      </c>
      <c r="O30" s="120">
        <v>993.99</v>
      </c>
      <c r="P30" s="120">
        <v>2180.5300000000002</v>
      </c>
      <c r="Q30" s="120">
        <v>1621.25</v>
      </c>
      <c r="R30" s="120">
        <v>1978.11</v>
      </c>
      <c r="S30" s="120">
        <v>993.99</v>
      </c>
      <c r="T30" s="120">
        <v>1958.7</v>
      </c>
      <c r="U30" s="120">
        <v>1490.44</v>
      </c>
      <c r="V30" s="120">
        <v>1752.96</v>
      </c>
      <c r="W30" s="120">
        <v>993.99</v>
      </c>
      <c r="X30" s="120">
        <v>2103.0700000000002</v>
      </c>
      <c r="Y30" s="120">
        <v>1557.81</v>
      </c>
      <c r="Z30" s="120">
        <v>1888.85</v>
      </c>
      <c r="AA30" s="120">
        <v>993.99</v>
      </c>
      <c r="AB30" s="120">
        <v>2540.64</v>
      </c>
      <c r="AC30" s="120">
        <v>1855.4</v>
      </c>
      <c r="AD30" s="120">
        <v>2401.06</v>
      </c>
      <c r="AE30" s="120">
        <v>993.99</v>
      </c>
      <c r="AF30" s="120">
        <v>2326.42</v>
      </c>
      <c r="AG30" s="120">
        <v>1750.37</v>
      </c>
      <c r="AH30" s="120">
        <v>2057.5100000000002</v>
      </c>
      <c r="AI30" s="224">
        <v>993.99</v>
      </c>
      <c r="AJ30" s="225">
        <v>2326.42</v>
      </c>
      <c r="AK30" s="120">
        <v>1750.37</v>
      </c>
      <c r="AL30" s="226">
        <v>2057.5100000000002</v>
      </c>
      <c r="AM30" s="225">
        <v>1036.97</v>
      </c>
      <c r="AN30" s="120">
        <v>1018.39</v>
      </c>
      <c r="AO30" s="224">
        <v>1028.3</v>
      </c>
      <c r="AP30" s="160">
        <v>2217.0100000000002</v>
      </c>
      <c r="AQ30" s="161">
        <v>1675.88</v>
      </c>
      <c r="AR30" s="162">
        <v>2036.29</v>
      </c>
      <c r="AS30" s="160">
        <v>992.03</v>
      </c>
      <c r="AT30" s="161">
        <v>980.5</v>
      </c>
      <c r="AU30" s="163">
        <v>1058.54</v>
      </c>
      <c r="AV30" s="160">
        <v>2470.6</v>
      </c>
      <c r="AW30" s="161">
        <v>1847.94</v>
      </c>
      <c r="AX30" s="158">
        <v>2207.17</v>
      </c>
      <c r="AY30" s="160">
        <v>1310.0999999999999</v>
      </c>
      <c r="AZ30" s="161">
        <v>1189.1600000000001</v>
      </c>
      <c r="BA30" s="163">
        <v>1280.8800000000001</v>
      </c>
      <c r="BB30" s="160">
        <v>2395.5100000000002</v>
      </c>
      <c r="BC30" s="161">
        <v>1814.34</v>
      </c>
      <c r="BD30" s="158">
        <v>2224.1799999999998</v>
      </c>
      <c r="BE30" s="160">
        <v>1310.0999999999999</v>
      </c>
      <c r="BF30" s="161">
        <v>1189.1600000000001</v>
      </c>
      <c r="BG30" s="163">
        <v>1280.8800000000001</v>
      </c>
      <c r="BH30" s="160">
        <v>2405.94</v>
      </c>
      <c r="BI30" s="161">
        <v>1645.94</v>
      </c>
      <c r="BJ30" s="158">
        <v>2311.9499999999998</v>
      </c>
      <c r="BK30" s="160">
        <v>1310.0999999999999</v>
      </c>
      <c r="BL30" s="161">
        <v>1189.1600000000001</v>
      </c>
      <c r="BM30" s="163">
        <v>1280.8800000000001</v>
      </c>
      <c r="BN30" s="160">
        <v>2296.4699999999998</v>
      </c>
      <c r="BO30" s="161">
        <v>1734.07</v>
      </c>
      <c r="BP30" s="158">
        <v>2109.66</v>
      </c>
      <c r="BQ30" s="160">
        <v>1310.0999999999999</v>
      </c>
      <c r="BR30" s="161">
        <v>1189.1600000000001</v>
      </c>
      <c r="BS30" s="163">
        <v>1280.8800000000001</v>
      </c>
      <c r="BT30" s="160">
        <v>2441.79</v>
      </c>
      <c r="BU30" s="161">
        <v>1840.25</v>
      </c>
      <c r="BV30" s="158">
        <v>2189.9</v>
      </c>
      <c r="BW30" s="160">
        <v>1310.0999999999999</v>
      </c>
      <c r="BX30" s="161">
        <v>1189.1600000000001</v>
      </c>
      <c r="BY30" s="163">
        <v>1280.8800000000001</v>
      </c>
      <c r="BZ30" s="160">
        <v>2407.37</v>
      </c>
      <c r="CA30" s="161">
        <v>1804.35</v>
      </c>
      <c r="CB30" s="158">
        <v>2141.7399999999998</v>
      </c>
      <c r="CC30" s="160">
        <v>1310.0999999999999</v>
      </c>
      <c r="CD30" s="161">
        <v>1189.1600000000001</v>
      </c>
      <c r="CE30" s="163">
        <v>1280.8800000000001</v>
      </c>
      <c r="CF30" s="160">
        <v>2488.14</v>
      </c>
      <c r="CG30" s="161">
        <v>1878.19</v>
      </c>
      <c r="CH30" s="158">
        <v>2202.1</v>
      </c>
      <c r="CI30" s="160">
        <v>1310.0999999999999</v>
      </c>
      <c r="CJ30" s="161">
        <v>1189.1600000000001</v>
      </c>
      <c r="CK30" s="163">
        <v>1280.8800000000001</v>
      </c>
      <c r="CL30" s="160">
        <v>2552.0700000000002</v>
      </c>
      <c r="CM30" s="161">
        <v>1947.86</v>
      </c>
      <c r="CN30" s="158">
        <v>2261.23</v>
      </c>
      <c r="CO30" s="160">
        <v>1310.0999999999999</v>
      </c>
      <c r="CP30" s="161">
        <v>1189.1600000000001</v>
      </c>
      <c r="CQ30" s="163">
        <v>1280.8800000000001</v>
      </c>
      <c r="CR30" s="160">
        <v>2719.31</v>
      </c>
      <c r="CS30" s="161">
        <v>2021.44</v>
      </c>
      <c r="CT30" s="158">
        <v>2425.9499999999998</v>
      </c>
      <c r="CU30" s="160">
        <v>1310.0999999999999</v>
      </c>
      <c r="CV30" s="161">
        <v>1189.1600000000001</v>
      </c>
      <c r="CW30" s="163">
        <v>1280.8800000000001</v>
      </c>
      <c r="CX30" s="160">
        <v>2965.81</v>
      </c>
      <c r="CY30" s="149">
        <v>2147.7600000000002</v>
      </c>
      <c r="CZ30" s="158">
        <v>2630.28</v>
      </c>
      <c r="DA30" s="160">
        <v>1310.0999999999999</v>
      </c>
      <c r="DB30" s="161">
        <v>1189.1600000000001</v>
      </c>
      <c r="DC30" s="163">
        <v>1280.8800000000001</v>
      </c>
      <c r="DD30" s="160">
        <v>2753.69</v>
      </c>
      <c r="DE30" s="149">
        <v>2022.7</v>
      </c>
      <c r="DF30" s="158">
        <v>2451.4699999999998</v>
      </c>
      <c r="DG30" s="160">
        <v>1310.0999999999999</v>
      </c>
      <c r="DH30" s="161">
        <v>1189.1600000000001</v>
      </c>
      <c r="DI30" s="163">
        <v>1280.8800000000001</v>
      </c>
      <c r="DJ30" s="270">
        <v>2772.59</v>
      </c>
      <c r="DK30" s="271">
        <v>2045.83</v>
      </c>
      <c r="DL30" s="272">
        <v>2471.56</v>
      </c>
      <c r="DM30" s="270">
        <v>1310.0999999999999</v>
      </c>
      <c r="DN30" s="273">
        <v>1189.1600000000001</v>
      </c>
      <c r="DO30" s="274">
        <v>1280.8800000000001</v>
      </c>
      <c r="DP30" s="160">
        <v>2952</v>
      </c>
      <c r="DQ30" s="149">
        <v>2155.4</v>
      </c>
      <c r="DR30" s="158">
        <v>2619.6</v>
      </c>
      <c r="DS30" s="160">
        <v>1310.0999999999999</v>
      </c>
      <c r="DT30" s="161">
        <v>1189.1600000000001</v>
      </c>
      <c r="DU30" s="163">
        <v>1280.8800000000001</v>
      </c>
      <c r="DV30" s="160">
        <v>3107.24</v>
      </c>
      <c r="DW30" s="149">
        <v>2179.65</v>
      </c>
      <c r="DX30" s="158">
        <v>3031.44</v>
      </c>
      <c r="DY30" s="160">
        <v>1310.0999999999999</v>
      </c>
      <c r="DZ30" s="161">
        <v>1189.1600000000001</v>
      </c>
      <c r="EA30" s="163">
        <v>1280.8800000000001</v>
      </c>
      <c r="EB30" s="160">
        <v>3187.39</v>
      </c>
      <c r="EC30" s="149">
        <v>2288.5700000000002</v>
      </c>
      <c r="ED30" s="158">
        <v>2806.84</v>
      </c>
      <c r="EE30" s="160">
        <v>1310.0999999999999</v>
      </c>
      <c r="EF30" s="161">
        <v>1189.1600000000001</v>
      </c>
      <c r="EG30" s="163">
        <v>1280.8800000000001</v>
      </c>
    </row>
    <row r="31" spans="2:137">
      <c r="B31" s="138"/>
      <c r="C31" s="135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215"/>
      <c r="AJ31" s="216"/>
      <c r="AK31" s="117"/>
      <c r="AL31" s="217"/>
      <c r="AM31" s="216"/>
      <c r="AN31" s="117"/>
      <c r="AO31" s="215"/>
      <c r="AP31" s="148"/>
      <c r="AQ31" s="149"/>
      <c r="AR31" s="150"/>
      <c r="AS31" s="148"/>
      <c r="AT31" s="149"/>
      <c r="AU31" s="151"/>
      <c r="AV31" s="148"/>
      <c r="AW31" s="149"/>
      <c r="AX31" s="162"/>
      <c r="AY31" s="148"/>
      <c r="AZ31" s="149"/>
      <c r="BA31" s="151"/>
      <c r="BB31" s="148"/>
      <c r="BC31" s="149"/>
      <c r="BD31" s="162"/>
      <c r="BE31" s="148"/>
      <c r="BF31" s="149"/>
      <c r="BG31" s="151"/>
      <c r="BH31" s="148"/>
      <c r="BI31" s="149"/>
      <c r="BJ31" s="162"/>
      <c r="BK31" s="148"/>
      <c r="BL31" s="149"/>
      <c r="BM31" s="151"/>
      <c r="BN31" s="148"/>
      <c r="BO31" s="149"/>
      <c r="BP31" s="162"/>
      <c r="BQ31" s="148"/>
      <c r="BR31" s="149"/>
      <c r="BS31" s="151"/>
      <c r="BT31" s="148"/>
      <c r="BU31" s="149"/>
      <c r="BV31" s="162"/>
      <c r="BW31" s="148"/>
      <c r="BX31" s="149"/>
      <c r="BY31" s="151"/>
      <c r="BZ31" s="148"/>
      <c r="CA31" s="149"/>
      <c r="CB31" s="162"/>
      <c r="CC31" s="148"/>
      <c r="CD31" s="149"/>
      <c r="CE31" s="151"/>
      <c r="CF31" s="148"/>
      <c r="CG31" s="149"/>
      <c r="CH31" s="162"/>
      <c r="CI31" s="148"/>
      <c r="CJ31" s="149"/>
      <c r="CK31" s="151"/>
      <c r="CL31" s="148"/>
      <c r="CM31" s="149"/>
      <c r="CN31" s="162"/>
      <c r="CO31" s="148"/>
      <c r="CP31" s="149"/>
      <c r="CQ31" s="151"/>
      <c r="CR31" s="148"/>
      <c r="CS31" s="149"/>
      <c r="CT31" s="162"/>
      <c r="CU31" s="148"/>
      <c r="CV31" s="149"/>
      <c r="CW31" s="151"/>
      <c r="CX31" s="148"/>
      <c r="CY31" s="149"/>
      <c r="CZ31" s="162"/>
      <c r="DA31" s="148"/>
      <c r="DB31" s="149"/>
      <c r="DC31" s="151"/>
      <c r="DD31" s="148"/>
      <c r="DE31" s="149"/>
      <c r="DF31" s="162"/>
      <c r="DG31" s="148"/>
      <c r="DH31" s="149"/>
      <c r="DI31" s="151"/>
      <c r="DJ31" s="263"/>
      <c r="DK31" s="264"/>
      <c r="DL31" s="275"/>
      <c r="DM31" s="263"/>
      <c r="DN31" s="264"/>
      <c r="DO31" s="266"/>
      <c r="DP31" s="148"/>
      <c r="DQ31" s="149"/>
      <c r="DR31" s="162"/>
      <c r="DS31" s="148"/>
      <c r="DT31" s="149"/>
      <c r="DU31" s="151"/>
      <c r="DV31" s="148"/>
      <c r="DW31" s="149"/>
      <c r="DX31" s="162"/>
      <c r="DY31" s="148"/>
      <c r="DZ31" s="149"/>
      <c r="EA31" s="151"/>
      <c r="EB31" s="148"/>
      <c r="EC31" s="149"/>
      <c r="ED31" s="162"/>
      <c r="EE31" s="148"/>
      <c r="EF31" s="149"/>
      <c r="EG31" s="151"/>
    </row>
    <row r="32" spans="2:137">
      <c r="B32" s="414" t="s">
        <v>190</v>
      </c>
      <c r="C32" s="139" t="s">
        <v>186</v>
      </c>
      <c r="D32" s="117">
        <v>73.28</v>
      </c>
      <c r="E32" s="121">
        <v>58.18</v>
      </c>
      <c r="F32" s="121">
        <v>66.38</v>
      </c>
      <c r="G32" s="122">
        <v>224.53</v>
      </c>
      <c r="H32" s="117">
        <v>73.64</v>
      </c>
      <c r="I32" s="121">
        <v>58.46</v>
      </c>
      <c r="J32" s="121">
        <v>66.7</v>
      </c>
      <c r="K32" s="122">
        <v>224.53</v>
      </c>
      <c r="L32" s="117">
        <v>72.84</v>
      </c>
      <c r="M32" s="121">
        <v>57.8</v>
      </c>
      <c r="N32" s="121">
        <v>65.959999999999994</v>
      </c>
      <c r="O32" s="122">
        <v>224.53</v>
      </c>
      <c r="P32" s="117">
        <v>60.46</v>
      </c>
      <c r="Q32" s="121">
        <v>76.23</v>
      </c>
      <c r="R32" s="121">
        <v>69.010000000000005</v>
      </c>
      <c r="S32" s="122">
        <v>224.53</v>
      </c>
      <c r="T32" s="117">
        <v>46.5</v>
      </c>
      <c r="U32" s="121">
        <v>58.86</v>
      </c>
      <c r="V32" s="121">
        <v>53.17</v>
      </c>
      <c r="W32" s="122">
        <v>224.53</v>
      </c>
      <c r="X32" s="117">
        <v>47.41</v>
      </c>
      <c r="Y32" s="121">
        <v>60</v>
      </c>
      <c r="Z32" s="121">
        <v>54.21</v>
      </c>
      <c r="AA32" s="122">
        <v>224.53</v>
      </c>
      <c r="AB32" s="119">
        <v>63.74</v>
      </c>
      <c r="AC32" s="121">
        <f>+AC28</f>
        <v>80.31</v>
      </c>
      <c r="AD32" s="119">
        <v>72.73</v>
      </c>
      <c r="AE32" s="122">
        <v>224.53</v>
      </c>
      <c r="AF32" s="119">
        <v>65</v>
      </c>
      <c r="AG32" s="121">
        <v>81.89</v>
      </c>
      <c r="AH32" s="119">
        <v>74.16</v>
      </c>
      <c r="AI32" s="227">
        <v>224.53</v>
      </c>
      <c r="AJ32" s="220">
        <v>65</v>
      </c>
      <c r="AK32" s="121">
        <v>81.89</v>
      </c>
      <c r="AL32" s="221">
        <v>74.16</v>
      </c>
      <c r="AM32" s="220">
        <v>219.38</v>
      </c>
      <c r="AN32" s="121">
        <v>219.93</v>
      </c>
      <c r="AO32" s="219">
        <v>219.68</v>
      </c>
      <c r="AP32" s="152">
        <v>66.349999999999994</v>
      </c>
      <c r="AQ32" s="164">
        <v>83.59</v>
      </c>
      <c r="AR32" s="154">
        <v>75.709999999999994</v>
      </c>
      <c r="AS32" s="152">
        <v>213.01</v>
      </c>
      <c r="AT32" s="164">
        <v>214.93</v>
      </c>
      <c r="AU32" s="155">
        <v>213.95</v>
      </c>
      <c r="AV32" s="152">
        <v>68.2</v>
      </c>
      <c r="AW32" s="164">
        <v>85.91</v>
      </c>
      <c r="AX32" s="154">
        <v>77.81</v>
      </c>
      <c r="AY32" s="152">
        <v>207.14</v>
      </c>
      <c r="AZ32" s="164">
        <v>210.15</v>
      </c>
      <c r="BA32" s="155">
        <v>208.78</v>
      </c>
      <c r="BB32" s="152">
        <v>69.58</v>
      </c>
      <c r="BC32" s="164">
        <v>87.63</v>
      </c>
      <c r="BD32" s="154">
        <v>79.38</v>
      </c>
      <c r="BE32" s="152">
        <v>207.14</v>
      </c>
      <c r="BF32" s="164">
        <v>210.15</v>
      </c>
      <c r="BG32" s="155">
        <v>208.78</v>
      </c>
      <c r="BH32" s="152">
        <v>70.38</v>
      </c>
      <c r="BI32" s="164">
        <v>88.61</v>
      </c>
      <c r="BJ32" s="154">
        <v>80.28</v>
      </c>
      <c r="BK32" s="152">
        <v>207.14</v>
      </c>
      <c r="BL32" s="164">
        <v>210.15</v>
      </c>
      <c r="BM32" s="155">
        <v>208.78</v>
      </c>
      <c r="BN32" s="152">
        <v>71.16</v>
      </c>
      <c r="BO32" s="164">
        <v>89.59</v>
      </c>
      <c r="BP32" s="154">
        <v>81.17</v>
      </c>
      <c r="BQ32" s="152">
        <v>207.14</v>
      </c>
      <c r="BR32" s="164">
        <v>210.15</v>
      </c>
      <c r="BS32" s="155">
        <v>208.78</v>
      </c>
      <c r="BT32" s="152">
        <v>72.48</v>
      </c>
      <c r="BU32" s="153">
        <v>91.29</v>
      </c>
      <c r="BV32" s="154">
        <v>82.69</v>
      </c>
      <c r="BW32" s="152">
        <v>207.14</v>
      </c>
      <c r="BX32" s="164">
        <v>210.15</v>
      </c>
      <c r="BY32" s="155">
        <v>208.78</v>
      </c>
      <c r="BZ32" s="152">
        <v>72.58</v>
      </c>
      <c r="CA32" s="153">
        <v>91.39</v>
      </c>
      <c r="CB32" s="154">
        <v>82.79</v>
      </c>
      <c r="CC32" s="152">
        <v>207.14</v>
      </c>
      <c r="CD32" s="164">
        <v>210.15</v>
      </c>
      <c r="CE32" s="155">
        <v>208.78</v>
      </c>
      <c r="CF32" s="152">
        <v>73.64</v>
      </c>
      <c r="CG32" s="153">
        <v>92.77</v>
      </c>
      <c r="CH32" s="154">
        <v>84.02</v>
      </c>
      <c r="CI32" s="152">
        <v>207.14</v>
      </c>
      <c r="CJ32" s="164">
        <v>210.15</v>
      </c>
      <c r="CK32" s="155">
        <v>208.78</v>
      </c>
      <c r="CL32" s="152">
        <v>74.2</v>
      </c>
      <c r="CM32" s="153">
        <v>93.47</v>
      </c>
      <c r="CN32" s="154">
        <v>84.66</v>
      </c>
      <c r="CO32" s="152">
        <v>207.14</v>
      </c>
      <c r="CP32" s="164">
        <v>210.15</v>
      </c>
      <c r="CQ32" s="155">
        <v>208.78</v>
      </c>
      <c r="CR32" s="152">
        <v>75.13</v>
      </c>
      <c r="CS32" s="153">
        <v>94.67</v>
      </c>
      <c r="CT32" s="154">
        <v>85.73</v>
      </c>
      <c r="CU32" s="152">
        <v>207.14</v>
      </c>
      <c r="CV32" s="164">
        <v>210.15</v>
      </c>
      <c r="CW32" s="155">
        <v>208.78</v>
      </c>
      <c r="CX32" s="152">
        <v>75.290000000000006</v>
      </c>
      <c r="CY32" s="153">
        <v>94.88</v>
      </c>
      <c r="CZ32" s="154">
        <v>85.92</v>
      </c>
      <c r="DA32" s="152">
        <v>207.14</v>
      </c>
      <c r="DB32" s="164">
        <v>210.15</v>
      </c>
      <c r="DC32" s="155">
        <v>208.78</v>
      </c>
      <c r="DD32" s="152">
        <v>76.400000000000006</v>
      </c>
      <c r="DE32" s="153">
        <v>96.29</v>
      </c>
      <c r="DF32" s="154">
        <v>87.19</v>
      </c>
      <c r="DG32" s="152">
        <v>207.14</v>
      </c>
      <c r="DH32" s="164">
        <v>210.15</v>
      </c>
      <c r="DI32" s="155">
        <v>208.78</v>
      </c>
      <c r="DJ32" s="267">
        <v>76.86</v>
      </c>
      <c r="DK32" s="268">
        <v>96.88</v>
      </c>
      <c r="DL32" s="259">
        <v>87.72</v>
      </c>
      <c r="DM32" s="267">
        <v>207.14</v>
      </c>
      <c r="DN32" s="276">
        <v>210.15</v>
      </c>
      <c r="DO32" s="260">
        <v>208.78</v>
      </c>
      <c r="DP32" s="152">
        <v>78.11</v>
      </c>
      <c r="DQ32" s="153">
        <v>98.49</v>
      </c>
      <c r="DR32" s="154">
        <v>89.16</v>
      </c>
      <c r="DS32" s="152">
        <v>207.14</v>
      </c>
      <c r="DT32" s="164">
        <v>210.15</v>
      </c>
      <c r="DU32" s="155">
        <v>208.78</v>
      </c>
      <c r="DV32" s="152">
        <v>78.14</v>
      </c>
      <c r="DW32" s="153">
        <v>98.47</v>
      </c>
      <c r="DX32" s="154">
        <v>89.17</v>
      </c>
      <c r="DY32" s="152">
        <v>207.14</v>
      </c>
      <c r="DZ32" s="164">
        <v>210.15</v>
      </c>
      <c r="EA32" s="155">
        <v>208.78</v>
      </c>
      <c r="EB32" s="152">
        <v>79.430000000000007</v>
      </c>
      <c r="EC32" s="153">
        <v>100.15</v>
      </c>
      <c r="ED32" s="154">
        <v>90.66</v>
      </c>
      <c r="EE32" s="152">
        <v>207.14</v>
      </c>
      <c r="EF32" s="164">
        <v>210.15</v>
      </c>
      <c r="EG32" s="155">
        <v>208.78</v>
      </c>
    </row>
    <row r="33" spans="2:137">
      <c r="B33" s="413"/>
      <c r="C33" s="136" t="s">
        <v>188</v>
      </c>
      <c r="D33" s="118">
        <v>6.76</v>
      </c>
      <c r="E33" s="118">
        <v>7.03</v>
      </c>
      <c r="F33" s="118">
        <v>6.92</v>
      </c>
      <c r="G33" s="118">
        <v>7.26</v>
      </c>
      <c r="H33" s="118">
        <v>6.31</v>
      </c>
      <c r="I33" s="118">
        <v>6.53</v>
      </c>
      <c r="J33" s="118">
        <v>5.76</v>
      </c>
      <c r="K33" s="118">
        <v>7.26</v>
      </c>
      <c r="L33" s="118">
        <v>6.13</v>
      </c>
      <c r="M33" s="118">
        <v>6.33</v>
      </c>
      <c r="N33" s="118">
        <v>5.55</v>
      </c>
      <c r="O33" s="118">
        <v>7.26</v>
      </c>
      <c r="P33" s="118">
        <v>6.68</v>
      </c>
      <c r="Q33" s="118">
        <v>6.31</v>
      </c>
      <c r="R33" s="118">
        <v>5.47</v>
      </c>
      <c r="S33" s="118">
        <v>7.26</v>
      </c>
      <c r="T33" s="118">
        <v>7.01</v>
      </c>
      <c r="U33" s="118">
        <v>6.84</v>
      </c>
      <c r="V33" s="118">
        <v>6.46</v>
      </c>
      <c r="W33" s="118">
        <v>7.26</v>
      </c>
      <c r="X33" s="118">
        <v>7.42</v>
      </c>
      <c r="Y33" s="118">
        <v>7.19</v>
      </c>
      <c r="Z33" s="118">
        <v>6.5</v>
      </c>
      <c r="AA33" s="118">
        <v>7.26</v>
      </c>
      <c r="AB33" s="118">
        <v>7.28</v>
      </c>
      <c r="AC33" s="118">
        <f>+AC29</f>
        <v>7.12</v>
      </c>
      <c r="AD33" s="118">
        <v>6.75</v>
      </c>
      <c r="AE33" s="118">
        <v>7.26</v>
      </c>
      <c r="AF33" s="118">
        <v>7.52</v>
      </c>
      <c r="AG33" s="118">
        <v>7.55</v>
      </c>
      <c r="AH33" s="118">
        <v>7.19</v>
      </c>
      <c r="AI33" s="218">
        <v>7.26</v>
      </c>
      <c r="AJ33" s="222">
        <v>7.52</v>
      </c>
      <c r="AK33" s="118">
        <v>7.55</v>
      </c>
      <c r="AL33" s="223">
        <v>7.19</v>
      </c>
      <c r="AM33" s="222">
        <v>7.27</v>
      </c>
      <c r="AN33" s="118">
        <v>7.27</v>
      </c>
      <c r="AO33" s="218">
        <v>7.26</v>
      </c>
      <c r="AP33" s="156">
        <v>8.1300000000000008</v>
      </c>
      <c r="AQ33" s="157">
        <v>8.25</v>
      </c>
      <c r="AR33" s="158">
        <v>7.87</v>
      </c>
      <c r="AS33" s="156">
        <v>7.89</v>
      </c>
      <c r="AT33" s="157">
        <v>7.98</v>
      </c>
      <c r="AU33" s="159">
        <v>7.94</v>
      </c>
      <c r="AV33" s="156">
        <v>9.9600000000000009</v>
      </c>
      <c r="AW33" s="157">
        <v>9.17</v>
      </c>
      <c r="AX33" s="158">
        <v>8.92</v>
      </c>
      <c r="AY33" s="156">
        <v>9.74</v>
      </c>
      <c r="AZ33" s="157">
        <v>8.92</v>
      </c>
      <c r="BA33" s="159">
        <v>8.98</v>
      </c>
      <c r="BB33" s="156">
        <v>9.16</v>
      </c>
      <c r="BC33" s="157">
        <v>9.1300000000000008</v>
      </c>
      <c r="BD33" s="158">
        <v>9.1</v>
      </c>
      <c r="BE33" s="156">
        <v>9.74</v>
      </c>
      <c r="BF33" s="157">
        <v>8.92</v>
      </c>
      <c r="BG33" s="159">
        <v>8.98</v>
      </c>
      <c r="BH33" s="156">
        <v>11.33</v>
      </c>
      <c r="BI33" s="157">
        <v>11.22</v>
      </c>
      <c r="BJ33" s="158">
        <v>11</v>
      </c>
      <c r="BK33" s="156">
        <v>9.74</v>
      </c>
      <c r="BL33" s="157">
        <v>8.92</v>
      </c>
      <c r="BM33" s="159">
        <v>8.98</v>
      </c>
      <c r="BN33" s="156">
        <v>12.07</v>
      </c>
      <c r="BO33" s="157">
        <v>11.2</v>
      </c>
      <c r="BP33" s="158">
        <v>10.82</v>
      </c>
      <c r="BQ33" s="156">
        <v>9.74</v>
      </c>
      <c r="BR33" s="157">
        <v>8.92</v>
      </c>
      <c r="BS33" s="159">
        <v>8.98</v>
      </c>
      <c r="BT33" s="156">
        <v>11.06</v>
      </c>
      <c r="BU33" s="157">
        <v>10.57</v>
      </c>
      <c r="BV33" s="158">
        <v>10.24</v>
      </c>
      <c r="BW33" s="156">
        <v>9.74</v>
      </c>
      <c r="BX33" s="157">
        <v>8.92</v>
      </c>
      <c r="BY33" s="159">
        <v>8.98</v>
      </c>
      <c r="BZ33" s="156">
        <v>9.83</v>
      </c>
      <c r="CA33" s="157">
        <v>9.18</v>
      </c>
      <c r="CB33" s="158">
        <v>8.8000000000000007</v>
      </c>
      <c r="CC33" s="156">
        <v>9.74</v>
      </c>
      <c r="CD33" s="157">
        <v>8.92</v>
      </c>
      <c r="CE33" s="159">
        <v>8.98</v>
      </c>
      <c r="CF33" s="156">
        <v>9.86</v>
      </c>
      <c r="CG33" s="157">
        <v>10.27</v>
      </c>
      <c r="CH33" s="158">
        <v>9.4600000000000009</v>
      </c>
      <c r="CI33" s="156">
        <v>9.74</v>
      </c>
      <c r="CJ33" s="157">
        <v>8.92</v>
      </c>
      <c r="CK33" s="159">
        <v>8.98</v>
      </c>
      <c r="CL33" s="156">
        <v>10.16</v>
      </c>
      <c r="CM33" s="157">
        <v>10.7</v>
      </c>
      <c r="CN33" s="158">
        <v>9.65</v>
      </c>
      <c r="CO33" s="156">
        <v>9.74</v>
      </c>
      <c r="CP33" s="157">
        <v>8.92</v>
      </c>
      <c r="CQ33" s="159">
        <v>8.98</v>
      </c>
      <c r="CR33" s="156">
        <v>9.57</v>
      </c>
      <c r="CS33" s="157">
        <v>9.41</v>
      </c>
      <c r="CT33" s="158">
        <v>8.9600000000000009</v>
      </c>
      <c r="CU33" s="156">
        <v>9.74</v>
      </c>
      <c r="CV33" s="157">
        <v>8.92</v>
      </c>
      <c r="CW33" s="159">
        <v>8.98</v>
      </c>
      <c r="CX33" s="156">
        <v>9.09</v>
      </c>
      <c r="CY33" s="157">
        <v>8.8800000000000008</v>
      </c>
      <c r="CZ33" s="158">
        <v>8.39</v>
      </c>
      <c r="DA33" s="156">
        <v>9.74</v>
      </c>
      <c r="DB33" s="157">
        <v>8.92</v>
      </c>
      <c r="DC33" s="159">
        <v>8.98</v>
      </c>
      <c r="DD33" s="156">
        <v>9.61</v>
      </c>
      <c r="DE33" s="157">
        <v>10.15</v>
      </c>
      <c r="DF33" s="158">
        <v>9.17</v>
      </c>
      <c r="DG33" s="156">
        <v>9.74</v>
      </c>
      <c r="DH33" s="157">
        <v>8.92</v>
      </c>
      <c r="DI33" s="159">
        <v>8.98</v>
      </c>
      <c r="DJ33" s="257">
        <v>9.84</v>
      </c>
      <c r="DK33" s="258">
        <v>10.050000000000001</v>
      </c>
      <c r="DL33" s="261">
        <v>9.14</v>
      </c>
      <c r="DM33" s="257">
        <v>9.74</v>
      </c>
      <c r="DN33" s="258">
        <v>8.92</v>
      </c>
      <c r="DO33" s="262">
        <v>8.98</v>
      </c>
      <c r="DP33" s="156">
        <v>9.17</v>
      </c>
      <c r="DQ33" s="157">
        <v>9.0500000000000007</v>
      </c>
      <c r="DR33" s="158">
        <v>8.69</v>
      </c>
      <c r="DS33" s="156">
        <v>9.74</v>
      </c>
      <c r="DT33" s="157">
        <v>8.92</v>
      </c>
      <c r="DU33" s="159">
        <v>8.98</v>
      </c>
      <c r="DV33" s="156">
        <v>9.19</v>
      </c>
      <c r="DW33" s="157">
        <v>9.16</v>
      </c>
      <c r="DX33" s="158">
        <v>8.77</v>
      </c>
      <c r="DY33" s="156">
        <v>9.74</v>
      </c>
      <c r="DZ33" s="157">
        <v>8.92</v>
      </c>
      <c r="EA33" s="159">
        <v>8.98</v>
      </c>
      <c r="EB33" s="156">
        <v>8.66</v>
      </c>
      <c r="EC33" s="157">
        <v>8.4700000000000006</v>
      </c>
      <c r="ED33" s="158">
        <v>8.24</v>
      </c>
      <c r="EE33" s="156">
        <v>9.74</v>
      </c>
      <c r="EF33" s="157">
        <v>8.92</v>
      </c>
      <c r="EG33" s="159">
        <v>8.98</v>
      </c>
    </row>
    <row r="34" spans="2:137">
      <c r="B34" s="413"/>
      <c r="C34" s="136" t="s">
        <v>191</v>
      </c>
      <c r="D34" s="118">
        <v>696.96</v>
      </c>
      <c r="E34" s="118">
        <v>864.6</v>
      </c>
      <c r="F34" s="118">
        <v>753.12</v>
      </c>
      <c r="G34" s="118">
        <v>253.35</v>
      </c>
      <c r="H34" s="118">
        <v>700.97</v>
      </c>
      <c r="I34" s="118">
        <v>869.08</v>
      </c>
      <c r="J34" s="118">
        <v>756.11</v>
      </c>
      <c r="K34" s="118">
        <v>253.35</v>
      </c>
      <c r="L34" s="118">
        <v>699.72</v>
      </c>
      <c r="M34" s="118">
        <v>865.87</v>
      </c>
      <c r="N34" s="118">
        <v>751.38</v>
      </c>
      <c r="O34" s="118">
        <v>253.35</v>
      </c>
      <c r="P34" s="118">
        <v>955.54</v>
      </c>
      <c r="Q34" s="118">
        <v>775.68</v>
      </c>
      <c r="R34" s="118">
        <v>830.64</v>
      </c>
      <c r="S34" s="118">
        <v>253.35</v>
      </c>
      <c r="T34" s="118">
        <v>808.94</v>
      </c>
      <c r="U34" s="118">
        <v>660.06</v>
      </c>
      <c r="V34" s="118">
        <v>707.95</v>
      </c>
      <c r="W34" s="118">
        <v>253.35</v>
      </c>
      <c r="X34" s="118">
        <v>877.7</v>
      </c>
      <c r="Y34" s="118">
        <v>720.6</v>
      </c>
      <c r="Z34" s="118">
        <v>766.91</v>
      </c>
      <c r="AA34" s="118">
        <v>253.35</v>
      </c>
      <c r="AB34" s="118">
        <v>1127.44</v>
      </c>
      <c r="AC34" s="118">
        <v>924.22</v>
      </c>
      <c r="AD34" s="118">
        <v>973.16</v>
      </c>
      <c r="AE34" s="118">
        <v>253.35</v>
      </c>
      <c r="AF34" s="118">
        <v>1091.0999999999999</v>
      </c>
      <c r="AG34" s="118">
        <v>888.64</v>
      </c>
      <c r="AH34" s="118">
        <v>945.55</v>
      </c>
      <c r="AI34" s="218">
        <v>253.35</v>
      </c>
      <c r="AJ34" s="222">
        <v>1091.0999999999999</v>
      </c>
      <c r="AK34" s="118">
        <v>888.64</v>
      </c>
      <c r="AL34" s="223">
        <v>945.55</v>
      </c>
      <c r="AM34" s="222">
        <v>280.37</v>
      </c>
      <c r="AN34" s="118">
        <v>273.83999999999997</v>
      </c>
      <c r="AO34" s="218">
        <v>275.68</v>
      </c>
      <c r="AP34" s="156">
        <v>1046.5</v>
      </c>
      <c r="AQ34" s="157">
        <v>844.77</v>
      </c>
      <c r="AR34" s="158">
        <v>912.96</v>
      </c>
      <c r="AS34" s="156">
        <v>276.31</v>
      </c>
      <c r="AT34" s="157">
        <v>260.70999999999998</v>
      </c>
      <c r="AU34" s="159">
        <v>276.58</v>
      </c>
      <c r="AV34" s="156">
        <v>1123.1099999999999</v>
      </c>
      <c r="AW34" s="157">
        <v>910.56</v>
      </c>
      <c r="AX34" s="158">
        <v>978.97</v>
      </c>
      <c r="AY34" s="156">
        <v>393.45</v>
      </c>
      <c r="AZ34" s="157">
        <v>357.24</v>
      </c>
      <c r="BA34" s="159">
        <v>376.09</v>
      </c>
      <c r="BB34" s="156">
        <v>1108.7</v>
      </c>
      <c r="BC34" s="157">
        <v>897.51</v>
      </c>
      <c r="BD34" s="158">
        <v>963.34</v>
      </c>
      <c r="BE34" s="156">
        <v>393.45</v>
      </c>
      <c r="BF34" s="157">
        <v>357.24</v>
      </c>
      <c r="BG34" s="159">
        <v>376.09</v>
      </c>
      <c r="BH34" s="156">
        <v>1067.55</v>
      </c>
      <c r="BI34" s="157">
        <v>861.32</v>
      </c>
      <c r="BJ34" s="158">
        <v>924.7</v>
      </c>
      <c r="BK34" s="156">
        <v>393.45</v>
      </c>
      <c r="BL34" s="157">
        <v>357.24</v>
      </c>
      <c r="BM34" s="159">
        <v>376.09</v>
      </c>
      <c r="BN34" s="156">
        <v>1065.7</v>
      </c>
      <c r="BO34" s="157">
        <v>858.33</v>
      </c>
      <c r="BP34" s="158">
        <v>924.06</v>
      </c>
      <c r="BQ34" s="156">
        <v>393.45</v>
      </c>
      <c r="BR34" s="157">
        <v>357.24</v>
      </c>
      <c r="BS34" s="159">
        <v>376.09</v>
      </c>
      <c r="BT34" s="156">
        <v>1132.79</v>
      </c>
      <c r="BU34" s="157">
        <v>916.82</v>
      </c>
      <c r="BV34" s="158">
        <v>980.94</v>
      </c>
      <c r="BW34" s="156">
        <v>393.45</v>
      </c>
      <c r="BX34" s="157">
        <v>357.24</v>
      </c>
      <c r="BY34" s="159">
        <v>376.09</v>
      </c>
      <c r="BZ34" s="156">
        <v>1094.96</v>
      </c>
      <c r="CA34" s="157">
        <v>883.28</v>
      </c>
      <c r="CB34" s="158">
        <v>947.81</v>
      </c>
      <c r="CC34" s="156">
        <v>393.45</v>
      </c>
      <c r="CD34" s="157">
        <v>357.24</v>
      </c>
      <c r="CE34" s="159">
        <v>376.09</v>
      </c>
      <c r="CF34" s="156">
        <v>1123.07</v>
      </c>
      <c r="CG34" s="157">
        <v>907.2</v>
      </c>
      <c r="CH34" s="158">
        <v>971.49</v>
      </c>
      <c r="CI34" s="156">
        <v>393.45</v>
      </c>
      <c r="CJ34" s="157">
        <v>357.24</v>
      </c>
      <c r="CK34" s="159">
        <v>376.09</v>
      </c>
      <c r="CL34" s="156">
        <v>1149.78</v>
      </c>
      <c r="CM34" s="157">
        <v>930.93</v>
      </c>
      <c r="CN34" s="158">
        <v>992.95</v>
      </c>
      <c r="CO34" s="156">
        <v>393.45</v>
      </c>
      <c r="CP34" s="157">
        <v>357.24</v>
      </c>
      <c r="CQ34" s="159">
        <v>376.09</v>
      </c>
      <c r="CR34" s="156">
        <v>1164.4000000000001</v>
      </c>
      <c r="CS34" s="157">
        <v>942.36</v>
      </c>
      <c r="CT34" s="158">
        <v>1006.47</v>
      </c>
      <c r="CU34" s="156">
        <v>393.45</v>
      </c>
      <c r="CV34" s="157">
        <v>357.24</v>
      </c>
      <c r="CW34" s="159">
        <v>376.09</v>
      </c>
      <c r="CX34" s="156">
        <v>1190.1099999999999</v>
      </c>
      <c r="CY34" s="157">
        <v>962.66</v>
      </c>
      <c r="CZ34" s="158">
        <v>1034.18</v>
      </c>
      <c r="DA34" s="156">
        <v>393.45</v>
      </c>
      <c r="DB34" s="157">
        <v>357.24</v>
      </c>
      <c r="DC34" s="159">
        <v>376.09</v>
      </c>
      <c r="DD34" s="156">
        <v>1171.3</v>
      </c>
      <c r="DE34" s="157">
        <v>945.04</v>
      </c>
      <c r="DF34" s="158">
        <v>1016.74</v>
      </c>
      <c r="DG34" s="156">
        <v>393.45</v>
      </c>
      <c r="DH34" s="157">
        <v>357.24</v>
      </c>
      <c r="DI34" s="159">
        <v>376.09</v>
      </c>
      <c r="DJ34" s="277">
        <v>1185.01</v>
      </c>
      <c r="DK34" s="258">
        <v>955.79</v>
      </c>
      <c r="DL34" s="272">
        <v>1030.44</v>
      </c>
      <c r="DM34" s="257">
        <v>393.45</v>
      </c>
      <c r="DN34" s="258">
        <v>357.24</v>
      </c>
      <c r="DO34" s="262">
        <v>376.09</v>
      </c>
      <c r="DP34" s="156">
        <v>1219.1300000000001</v>
      </c>
      <c r="DQ34" s="157">
        <v>984.09</v>
      </c>
      <c r="DR34" s="158">
        <v>1060.9000000000001</v>
      </c>
      <c r="DS34" s="156">
        <v>393.45</v>
      </c>
      <c r="DT34" s="157">
        <v>357.24</v>
      </c>
      <c r="DU34" s="159">
        <v>376.09</v>
      </c>
      <c r="DV34" s="156">
        <v>1194.8800000000001</v>
      </c>
      <c r="DW34" s="157">
        <v>963.39</v>
      </c>
      <c r="DX34" s="158">
        <v>1038.26</v>
      </c>
      <c r="DY34" s="156">
        <v>393.45</v>
      </c>
      <c r="DZ34" s="157">
        <v>357.24</v>
      </c>
      <c r="EA34" s="159">
        <v>376.09</v>
      </c>
      <c r="EB34" s="156">
        <v>1232.5</v>
      </c>
      <c r="EC34" s="157">
        <v>994.29</v>
      </c>
      <c r="ED34" s="158">
        <v>1072.7</v>
      </c>
      <c r="EE34" s="156">
        <v>393.45</v>
      </c>
      <c r="EF34" s="157">
        <v>357.24</v>
      </c>
      <c r="EG34" s="159">
        <v>376.09</v>
      </c>
    </row>
    <row r="35" spans="2:137">
      <c r="B35" s="415"/>
      <c r="C35" s="137" t="s">
        <v>192</v>
      </c>
      <c r="D35" s="120">
        <v>1552.92</v>
      </c>
      <c r="E35" s="120">
        <v>2121.67</v>
      </c>
      <c r="F35" s="120">
        <v>1961.05</v>
      </c>
      <c r="G35" s="120">
        <v>1412.74</v>
      </c>
      <c r="H35" s="120">
        <v>1577.98</v>
      </c>
      <c r="I35" s="120">
        <v>2167.77</v>
      </c>
      <c r="J35" s="120">
        <v>1972</v>
      </c>
      <c r="K35" s="120">
        <v>1412.74</v>
      </c>
      <c r="L35" s="120">
        <v>1590.41</v>
      </c>
      <c r="M35" s="120">
        <v>2176.73</v>
      </c>
      <c r="N35" s="120">
        <v>1970.51</v>
      </c>
      <c r="O35" s="120">
        <v>1412.74</v>
      </c>
      <c r="P35" s="120">
        <v>2340.65</v>
      </c>
      <c r="Q35" s="120">
        <v>1719.33</v>
      </c>
      <c r="R35" s="120">
        <v>2134.9899999999998</v>
      </c>
      <c r="S35" s="120">
        <v>1412.74</v>
      </c>
      <c r="T35" s="120">
        <v>2118.41</v>
      </c>
      <c r="U35" s="120">
        <v>1597.66</v>
      </c>
      <c r="V35" s="120">
        <v>1901.04</v>
      </c>
      <c r="W35" s="120">
        <v>1412.74</v>
      </c>
      <c r="X35" s="120">
        <v>2271.6</v>
      </c>
      <c r="Y35" s="120">
        <v>1660.01</v>
      </c>
      <c r="Z35" s="120">
        <v>2047.09</v>
      </c>
      <c r="AA35" s="120">
        <v>1412.74</v>
      </c>
      <c r="AB35" s="120">
        <v>2722.68</v>
      </c>
      <c r="AC35" s="120">
        <v>1955.91</v>
      </c>
      <c r="AD35" s="120">
        <v>2602.7800000000002</v>
      </c>
      <c r="AE35" s="120">
        <v>1412.74</v>
      </c>
      <c r="AF35" s="120">
        <v>2474.23</v>
      </c>
      <c r="AG35" s="120">
        <v>1839.81</v>
      </c>
      <c r="AH35" s="120">
        <v>2194.48</v>
      </c>
      <c r="AI35" s="224">
        <v>1412.74</v>
      </c>
      <c r="AJ35" s="225">
        <v>2474.23</v>
      </c>
      <c r="AK35" s="120">
        <v>1839.81</v>
      </c>
      <c r="AL35" s="226">
        <v>2194.48</v>
      </c>
      <c r="AM35" s="225">
        <v>1446.98</v>
      </c>
      <c r="AN35" s="120">
        <v>1426.52</v>
      </c>
      <c r="AO35" s="224">
        <v>1437.96</v>
      </c>
      <c r="AP35" s="160">
        <v>2355.71</v>
      </c>
      <c r="AQ35" s="161">
        <v>1763.46</v>
      </c>
      <c r="AR35" s="162">
        <v>2179.1799999999998</v>
      </c>
      <c r="AS35" s="160">
        <v>1379.82</v>
      </c>
      <c r="AT35" s="161">
        <v>1370.83</v>
      </c>
      <c r="AU35" s="163">
        <v>1460.49</v>
      </c>
      <c r="AV35" s="160">
        <v>2639.02</v>
      </c>
      <c r="AW35" s="161">
        <v>1951.25</v>
      </c>
      <c r="AX35" s="162">
        <v>2365.48</v>
      </c>
      <c r="AY35" s="160">
        <v>1714.5</v>
      </c>
      <c r="AZ35" s="161">
        <v>1579.29</v>
      </c>
      <c r="BA35" s="163">
        <v>1684.59</v>
      </c>
      <c r="BB35" s="160">
        <v>2552.4699999999998</v>
      </c>
      <c r="BC35" s="161">
        <v>1914.64</v>
      </c>
      <c r="BD35" s="162">
        <v>2391.15</v>
      </c>
      <c r="BE35" s="160">
        <v>1714.5</v>
      </c>
      <c r="BF35" s="161">
        <v>1579.29</v>
      </c>
      <c r="BG35" s="163">
        <v>1684.59</v>
      </c>
      <c r="BH35" s="160">
        <v>2578.36</v>
      </c>
      <c r="BI35" s="161">
        <v>1721.79</v>
      </c>
      <c r="BJ35" s="162">
        <v>2510.14</v>
      </c>
      <c r="BK35" s="160">
        <v>1714.5</v>
      </c>
      <c r="BL35" s="161">
        <v>1579.29</v>
      </c>
      <c r="BM35" s="163">
        <v>1684.59</v>
      </c>
      <c r="BN35" s="160">
        <v>2446.02</v>
      </c>
      <c r="BO35" s="161">
        <v>1829.77</v>
      </c>
      <c r="BP35" s="162">
        <v>2264.71</v>
      </c>
      <c r="BQ35" s="160">
        <v>1714.5</v>
      </c>
      <c r="BR35" s="161">
        <v>1579.29</v>
      </c>
      <c r="BS35" s="163">
        <v>1684.59</v>
      </c>
      <c r="BT35" s="160">
        <v>2600.91</v>
      </c>
      <c r="BU35" s="161">
        <v>1939.9</v>
      </c>
      <c r="BV35" s="162">
        <v>2343.86</v>
      </c>
      <c r="BW35" s="160">
        <v>1714.5</v>
      </c>
      <c r="BX35" s="161">
        <v>1579.29</v>
      </c>
      <c r="BY35" s="163">
        <v>1684.59</v>
      </c>
      <c r="BZ35" s="160">
        <v>2571.2800000000002</v>
      </c>
      <c r="CA35" s="161">
        <v>1907.08</v>
      </c>
      <c r="CB35" s="162">
        <v>2296.0300000000002</v>
      </c>
      <c r="CC35" s="160">
        <v>1714.5</v>
      </c>
      <c r="CD35" s="161">
        <v>1579.29</v>
      </c>
      <c r="CE35" s="163">
        <v>1684.59</v>
      </c>
      <c r="CF35" s="160">
        <v>2660.32</v>
      </c>
      <c r="CG35" s="161">
        <v>1989.07</v>
      </c>
      <c r="CH35" s="162">
        <v>2361.6999999999998</v>
      </c>
      <c r="CI35" s="160">
        <v>1714.5</v>
      </c>
      <c r="CJ35" s="161">
        <v>1579.29</v>
      </c>
      <c r="CK35" s="163">
        <v>1684.59</v>
      </c>
      <c r="CL35" s="160">
        <v>2729.36</v>
      </c>
      <c r="CM35" s="161">
        <v>2066.0300000000002</v>
      </c>
      <c r="CN35" s="162">
        <v>2426.62</v>
      </c>
      <c r="CO35" s="160">
        <v>1714.5</v>
      </c>
      <c r="CP35" s="161">
        <v>1579.29</v>
      </c>
      <c r="CQ35" s="163">
        <v>1684.59</v>
      </c>
      <c r="CR35" s="156">
        <v>2927.75</v>
      </c>
      <c r="CS35" s="161">
        <v>2151.71</v>
      </c>
      <c r="CT35" s="162">
        <v>2622.29</v>
      </c>
      <c r="CU35" s="160">
        <v>1714.5</v>
      </c>
      <c r="CV35" s="161">
        <v>1579.29</v>
      </c>
      <c r="CW35" s="163">
        <v>1684.59</v>
      </c>
      <c r="CX35" s="156">
        <v>3218.8</v>
      </c>
      <c r="CY35" s="161">
        <v>2298.5700000000002</v>
      </c>
      <c r="CZ35" s="162">
        <v>2861.5</v>
      </c>
      <c r="DA35" s="160">
        <v>1714.5</v>
      </c>
      <c r="DB35" s="161">
        <v>1579.29</v>
      </c>
      <c r="DC35" s="163">
        <v>1684.59</v>
      </c>
      <c r="DD35" s="156">
        <v>2967.27</v>
      </c>
      <c r="DE35" s="161">
        <v>2152.37</v>
      </c>
      <c r="DF35" s="162">
        <v>2649.98</v>
      </c>
      <c r="DG35" s="160">
        <v>1714.5</v>
      </c>
      <c r="DH35" s="161">
        <v>1579.29</v>
      </c>
      <c r="DI35" s="163">
        <v>1684.59</v>
      </c>
      <c r="DJ35" s="277">
        <v>2985.82</v>
      </c>
      <c r="DK35" s="273">
        <v>2177.0100000000002</v>
      </c>
      <c r="DL35" s="278">
        <v>2669.96</v>
      </c>
      <c r="DM35" s="270">
        <v>1714.5</v>
      </c>
      <c r="DN35" s="273">
        <v>1579.29</v>
      </c>
      <c r="DO35" s="274">
        <v>1684.59</v>
      </c>
      <c r="DP35" s="156">
        <v>3192.71</v>
      </c>
      <c r="DQ35" s="161">
        <v>2300.9499999999998</v>
      </c>
      <c r="DR35" s="162">
        <v>2839.94</v>
      </c>
      <c r="DS35" s="160">
        <v>1714.5</v>
      </c>
      <c r="DT35" s="161">
        <v>1579.29</v>
      </c>
      <c r="DU35" s="163">
        <v>1684.59</v>
      </c>
      <c r="DV35" s="156">
        <v>3389.01</v>
      </c>
      <c r="DW35" s="161">
        <v>2337.0500000000002</v>
      </c>
      <c r="DX35" s="162">
        <v>3347.31</v>
      </c>
      <c r="DY35" s="160">
        <v>1714.5</v>
      </c>
      <c r="DZ35" s="161">
        <v>1579.29</v>
      </c>
      <c r="EA35" s="163">
        <v>1684.59</v>
      </c>
      <c r="EB35" s="156">
        <v>3474.24</v>
      </c>
      <c r="EC35" s="161">
        <v>2459.38</v>
      </c>
      <c r="ED35" s="162">
        <v>3063.5</v>
      </c>
      <c r="EE35" s="160">
        <v>1714.5</v>
      </c>
      <c r="EF35" s="161">
        <v>1579.29</v>
      </c>
      <c r="EG35" s="163">
        <v>1684.59</v>
      </c>
    </row>
    <row r="36" spans="2:137">
      <c r="B36" s="138"/>
      <c r="C36" s="135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215"/>
      <c r="AJ36" s="216"/>
      <c r="AK36" s="117"/>
      <c r="AL36" s="217"/>
      <c r="AM36" s="216"/>
      <c r="AN36" s="117"/>
      <c r="AO36" s="215"/>
      <c r="AP36" s="148"/>
      <c r="AQ36" s="149"/>
      <c r="AR36" s="150"/>
      <c r="AS36" s="148"/>
      <c r="AT36" s="149"/>
      <c r="AU36" s="151"/>
      <c r="AV36" s="148"/>
      <c r="AW36" s="149"/>
      <c r="AX36" s="162"/>
      <c r="AY36" s="148"/>
      <c r="AZ36" s="149"/>
      <c r="BA36" s="151"/>
      <c r="BB36" s="148"/>
      <c r="BC36" s="149"/>
      <c r="BD36" s="162"/>
      <c r="BE36" s="148"/>
      <c r="BF36" s="149"/>
      <c r="BG36" s="151"/>
      <c r="BH36" s="148"/>
      <c r="BI36" s="149"/>
      <c r="BJ36" s="162"/>
      <c r="BK36" s="148"/>
      <c r="BL36" s="149"/>
      <c r="BM36" s="151"/>
      <c r="BN36" s="148"/>
      <c r="BO36" s="149"/>
      <c r="BP36" s="162"/>
      <c r="BQ36" s="148"/>
      <c r="BR36" s="149"/>
      <c r="BS36" s="151"/>
      <c r="BT36" s="148"/>
      <c r="BU36" s="149"/>
      <c r="BV36" s="162"/>
      <c r="BW36" s="148"/>
      <c r="BX36" s="149"/>
      <c r="BY36" s="151"/>
      <c r="BZ36" s="148"/>
      <c r="CA36" s="149"/>
      <c r="CB36" s="162"/>
      <c r="CC36" s="148"/>
      <c r="CD36" s="149"/>
      <c r="CE36" s="151"/>
      <c r="CF36" s="148"/>
      <c r="CG36" s="149"/>
      <c r="CH36" s="162"/>
      <c r="CI36" s="148"/>
      <c r="CJ36" s="149"/>
      <c r="CK36" s="151"/>
      <c r="CL36" s="148"/>
      <c r="CM36" s="149"/>
      <c r="CN36" s="162"/>
      <c r="CO36" s="148"/>
      <c r="CP36" s="149"/>
      <c r="CQ36" s="151"/>
      <c r="CR36" s="148"/>
      <c r="CS36" s="149"/>
      <c r="CT36" s="162"/>
      <c r="CU36" s="148"/>
      <c r="CV36" s="149"/>
      <c r="CW36" s="151"/>
      <c r="CX36" s="148"/>
      <c r="CY36" s="149"/>
      <c r="CZ36" s="162"/>
      <c r="DA36" s="148"/>
      <c r="DB36" s="149"/>
      <c r="DC36" s="151"/>
      <c r="DD36" s="148"/>
      <c r="DE36" s="149"/>
      <c r="DF36" s="162"/>
      <c r="DG36" s="148"/>
      <c r="DH36" s="149"/>
      <c r="DI36" s="151"/>
      <c r="DJ36" s="263"/>
      <c r="DK36" s="264"/>
      <c r="DL36" s="275"/>
      <c r="DM36" s="263"/>
      <c r="DN36" s="264"/>
      <c r="DO36" s="266"/>
      <c r="DP36" s="148"/>
      <c r="DQ36" s="149"/>
      <c r="DR36" s="162"/>
      <c r="DS36" s="148"/>
      <c r="DT36" s="149"/>
      <c r="DU36" s="151"/>
      <c r="DV36" s="148"/>
      <c r="DW36" s="149"/>
      <c r="DX36" s="162"/>
      <c r="DY36" s="148"/>
      <c r="DZ36" s="149"/>
      <c r="EA36" s="151"/>
      <c r="EB36" s="148"/>
      <c r="EC36" s="149"/>
      <c r="ED36" s="162"/>
      <c r="EE36" s="148"/>
      <c r="EF36" s="149"/>
      <c r="EG36" s="151"/>
    </row>
    <row r="37" spans="2:137">
      <c r="B37" s="413" t="s">
        <v>193</v>
      </c>
      <c r="C37" s="133" t="s">
        <v>186</v>
      </c>
      <c r="D37" s="119">
        <v>80.709999999999994</v>
      </c>
      <c r="E37" s="119">
        <v>78.02</v>
      </c>
      <c r="F37" s="119">
        <v>73.709999999999994</v>
      </c>
      <c r="G37" s="119">
        <v>224.53</v>
      </c>
      <c r="H37" s="119">
        <v>81.069999999999993</v>
      </c>
      <c r="I37" s="119">
        <v>78.36</v>
      </c>
      <c r="J37" s="119">
        <v>74.040000000000006</v>
      </c>
      <c r="K37" s="119">
        <v>224.53</v>
      </c>
      <c r="L37" s="119">
        <v>80.040000000000006</v>
      </c>
      <c r="M37" s="119">
        <v>77.319999999999993</v>
      </c>
      <c r="N37" s="119">
        <v>73.099999999999994</v>
      </c>
      <c r="O37" s="119">
        <v>224.53</v>
      </c>
      <c r="P37" s="119">
        <v>80.790000000000006</v>
      </c>
      <c r="Q37" s="119">
        <v>83.67</v>
      </c>
      <c r="R37" s="119">
        <v>76.42</v>
      </c>
      <c r="S37" s="119">
        <v>224.53</v>
      </c>
      <c r="T37" s="119">
        <v>61.16</v>
      </c>
      <c r="U37" s="119">
        <v>63.68</v>
      </c>
      <c r="V37" s="119">
        <v>58.16</v>
      </c>
      <c r="W37" s="119">
        <v>224.53</v>
      </c>
      <c r="X37" s="119">
        <v>62.43</v>
      </c>
      <c r="Y37" s="119">
        <v>64.98</v>
      </c>
      <c r="Z37" s="119">
        <v>59.34</v>
      </c>
      <c r="AA37" s="119">
        <v>224.53</v>
      </c>
      <c r="AB37" s="119">
        <v>85.36</v>
      </c>
      <c r="AC37" s="119">
        <v>88.34</v>
      </c>
      <c r="AD37" s="119">
        <v>80.680000000000007</v>
      </c>
      <c r="AE37" s="119">
        <v>224.53</v>
      </c>
      <c r="AF37" s="119">
        <v>87.05</v>
      </c>
      <c r="AG37" s="119">
        <v>90.09</v>
      </c>
      <c r="AH37" s="119">
        <v>82.27</v>
      </c>
      <c r="AI37" s="219">
        <v>224.53</v>
      </c>
      <c r="AJ37" s="220">
        <v>87.05</v>
      </c>
      <c r="AK37" s="119">
        <v>90.09</v>
      </c>
      <c r="AL37" s="221">
        <v>82.27</v>
      </c>
      <c r="AM37" s="220">
        <v>220.1</v>
      </c>
      <c r="AN37" s="119">
        <v>220.19</v>
      </c>
      <c r="AO37" s="219">
        <v>219.94</v>
      </c>
      <c r="AP37" s="152">
        <v>88.92</v>
      </c>
      <c r="AQ37" s="153">
        <v>92</v>
      </c>
      <c r="AR37" s="154">
        <v>84.03</v>
      </c>
      <c r="AS37" s="152">
        <v>215.32</v>
      </c>
      <c r="AT37" s="153">
        <v>215.6</v>
      </c>
      <c r="AU37" s="155">
        <v>214.82</v>
      </c>
      <c r="AV37" s="152">
        <v>91.44</v>
      </c>
      <c r="AW37" s="153">
        <v>94.59</v>
      </c>
      <c r="AX37" s="154">
        <v>86.39</v>
      </c>
      <c r="AY37" s="152">
        <v>211.19</v>
      </c>
      <c r="AZ37" s="153">
        <v>211.68</v>
      </c>
      <c r="BA37" s="155">
        <v>210.29</v>
      </c>
      <c r="BB37" s="152">
        <v>93.35</v>
      </c>
      <c r="BC37" s="153">
        <v>96.55</v>
      </c>
      <c r="BD37" s="154">
        <v>88.18</v>
      </c>
      <c r="BE37" s="152">
        <v>211.19</v>
      </c>
      <c r="BF37" s="153">
        <v>211.68</v>
      </c>
      <c r="BG37" s="155">
        <v>210.29</v>
      </c>
      <c r="BH37" s="152">
        <v>94.54</v>
      </c>
      <c r="BI37" s="153">
        <v>97.74</v>
      </c>
      <c r="BJ37" s="154">
        <v>89.27</v>
      </c>
      <c r="BK37" s="152">
        <v>211.19</v>
      </c>
      <c r="BL37" s="153">
        <v>211.68</v>
      </c>
      <c r="BM37" s="155">
        <v>210.29</v>
      </c>
      <c r="BN37" s="152">
        <v>95.55</v>
      </c>
      <c r="BO37" s="153">
        <v>98.79</v>
      </c>
      <c r="BP37" s="154">
        <v>90.23</v>
      </c>
      <c r="BQ37" s="152">
        <v>211.19</v>
      </c>
      <c r="BR37" s="153">
        <v>211.68</v>
      </c>
      <c r="BS37" s="155">
        <v>210.29</v>
      </c>
      <c r="BT37" s="152">
        <v>97.24</v>
      </c>
      <c r="BU37" s="153">
        <v>100.57</v>
      </c>
      <c r="BV37" s="154">
        <v>91.85</v>
      </c>
      <c r="BW37" s="152">
        <v>211.19</v>
      </c>
      <c r="BX37" s="153">
        <v>211.68</v>
      </c>
      <c r="BY37" s="155">
        <v>210.29</v>
      </c>
      <c r="BZ37" s="152">
        <v>97.44</v>
      </c>
      <c r="CA37" s="153">
        <v>100.76</v>
      </c>
      <c r="CB37" s="154">
        <v>92.02</v>
      </c>
      <c r="CC37" s="152">
        <v>211.19</v>
      </c>
      <c r="CD37" s="153">
        <v>211.68</v>
      </c>
      <c r="CE37" s="155">
        <v>210.29</v>
      </c>
      <c r="CF37" s="152">
        <v>98.7</v>
      </c>
      <c r="CG37" s="153">
        <v>102.12</v>
      </c>
      <c r="CH37" s="154">
        <v>93.27</v>
      </c>
      <c r="CI37" s="152">
        <v>211.19</v>
      </c>
      <c r="CJ37" s="153">
        <v>211.68</v>
      </c>
      <c r="CK37" s="155">
        <v>210.29</v>
      </c>
      <c r="CL37" s="152">
        <v>99.47</v>
      </c>
      <c r="CM37" s="153">
        <v>102.91</v>
      </c>
      <c r="CN37" s="154">
        <v>93.99</v>
      </c>
      <c r="CO37" s="152">
        <v>211.19</v>
      </c>
      <c r="CP37" s="153">
        <v>211.68</v>
      </c>
      <c r="CQ37" s="155">
        <v>210.29</v>
      </c>
      <c r="CR37" s="152">
        <v>100.57</v>
      </c>
      <c r="CS37" s="153">
        <v>104.1</v>
      </c>
      <c r="CT37" s="154">
        <v>95.07</v>
      </c>
      <c r="CU37" s="152">
        <v>211.19</v>
      </c>
      <c r="CV37" s="153">
        <v>211.68</v>
      </c>
      <c r="CW37" s="155">
        <v>210.29</v>
      </c>
      <c r="CX37" s="152">
        <v>100.75</v>
      </c>
      <c r="CY37" s="153">
        <v>104.3</v>
      </c>
      <c r="CZ37" s="154">
        <v>95.25</v>
      </c>
      <c r="DA37" s="152">
        <v>211.19</v>
      </c>
      <c r="DB37" s="153">
        <v>211.68</v>
      </c>
      <c r="DC37" s="155">
        <v>210.29</v>
      </c>
      <c r="DD37" s="152">
        <v>102.2</v>
      </c>
      <c r="DE37" s="153">
        <v>105.81</v>
      </c>
      <c r="DF37" s="154">
        <v>96.64</v>
      </c>
      <c r="DG37" s="152">
        <v>211.19</v>
      </c>
      <c r="DH37" s="153">
        <v>211.68</v>
      </c>
      <c r="DI37" s="155">
        <v>210.29</v>
      </c>
      <c r="DJ37" s="267">
        <v>102.78</v>
      </c>
      <c r="DK37" s="268">
        <v>106.42</v>
      </c>
      <c r="DL37" s="259">
        <v>97.19</v>
      </c>
      <c r="DM37" s="267">
        <v>211.19</v>
      </c>
      <c r="DN37" s="268">
        <v>211.68</v>
      </c>
      <c r="DO37" s="260">
        <v>210.29</v>
      </c>
      <c r="DP37" s="152">
        <v>104.31</v>
      </c>
      <c r="DQ37" s="153">
        <v>108.05</v>
      </c>
      <c r="DR37" s="154">
        <v>98.68</v>
      </c>
      <c r="DS37" s="152">
        <v>211.19</v>
      </c>
      <c r="DT37" s="153">
        <v>211.68</v>
      </c>
      <c r="DU37" s="155">
        <v>210.29</v>
      </c>
      <c r="DV37" s="152">
        <v>104.6</v>
      </c>
      <c r="DW37" s="153">
        <v>108.27</v>
      </c>
      <c r="DX37" s="154">
        <v>98.88</v>
      </c>
      <c r="DY37" s="152">
        <v>211.19</v>
      </c>
      <c r="DZ37" s="153">
        <v>211.68</v>
      </c>
      <c r="EA37" s="155">
        <v>210.29</v>
      </c>
      <c r="EB37" s="152">
        <v>106.09</v>
      </c>
      <c r="EC37" s="153">
        <v>109.9</v>
      </c>
      <c r="ED37" s="154">
        <v>100.37</v>
      </c>
      <c r="EE37" s="152">
        <v>211.19</v>
      </c>
      <c r="EF37" s="153">
        <v>211.68</v>
      </c>
      <c r="EG37" s="155">
        <v>210.29</v>
      </c>
    </row>
    <row r="38" spans="2:137">
      <c r="B38" s="413"/>
      <c r="C38" s="136" t="s">
        <v>188</v>
      </c>
      <c r="D38" s="118">
        <v>6.05</v>
      </c>
      <c r="E38" s="118">
        <v>6.37</v>
      </c>
      <c r="F38" s="118">
        <v>6.13</v>
      </c>
      <c r="G38" s="118">
        <v>7.81</v>
      </c>
      <c r="H38" s="118">
        <v>5.64</v>
      </c>
      <c r="I38" s="118">
        <v>5.96</v>
      </c>
      <c r="J38" s="118">
        <v>5.0999999999999996</v>
      </c>
      <c r="K38" s="118">
        <v>7.81</v>
      </c>
      <c r="L38" s="118">
        <v>5.48</v>
      </c>
      <c r="M38" s="118">
        <v>5.74</v>
      </c>
      <c r="N38" s="118">
        <v>4.91</v>
      </c>
      <c r="O38" s="118">
        <v>7.81</v>
      </c>
      <c r="P38" s="118">
        <v>6.05</v>
      </c>
      <c r="Q38" s="118">
        <v>5.64</v>
      </c>
      <c r="R38" s="118">
        <v>4.84</v>
      </c>
      <c r="S38" s="118">
        <v>7.81</v>
      </c>
      <c r="T38" s="118">
        <v>6.35</v>
      </c>
      <c r="U38" s="118">
        <v>6.11</v>
      </c>
      <c r="V38" s="118">
        <v>5.71</v>
      </c>
      <c r="W38" s="118">
        <v>7.81</v>
      </c>
      <c r="X38" s="118">
        <v>6.72</v>
      </c>
      <c r="Y38" s="118">
        <v>6.43</v>
      </c>
      <c r="Z38" s="118">
        <v>5.75</v>
      </c>
      <c r="AA38" s="118">
        <v>7.81</v>
      </c>
      <c r="AB38" s="118">
        <v>6.6</v>
      </c>
      <c r="AC38" s="118">
        <v>6.37</v>
      </c>
      <c r="AD38" s="118">
        <v>6.06</v>
      </c>
      <c r="AE38" s="118">
        <v>7.81</v>
      </c>
      <c r="AF38" s="118">
        <v>6</v>
      </c>
      <c r="AG38" s="118">
        <v>6.75</v>
      </c>
      <c r="AH38" s="118">
        <v>6.45</v>
      </c>
      <c r="AI38" s="218">
        <v>7.81</v>
      </c>
      <c r="AJ38" s="222">
        <v>6</v>
      </c>
      <c r="AK38" s="118">
        <v>6.75</v>
      </c>
      <c r="AL38" s="223">
        <v>6.45</v>
      </c>
      <c r="AM38" s="222">
        <v>7.78</v>
      </c>
      <c r="AN38" s="118">
        <v>7.78</v>
      </c>
      <c r="AO38" s="218">
        <v>7.77</v>
      </c>
      <c r="AP38" s="156">
        <v>7.37</v>
      </c>
      <c r="AQ38" s="157">
        <v>7.37</v>
      </c>
      <c r="AR38" s="158">
        <v>7.06</v>
      </c>
      <c r="AS38" s="156">
        <v>8.2799999999999994</v>
      </c>
      <c r="AT38" s="157">
        <v>8.35</v>
      </c>
      <c r="AU38" s="159">
        <v>8.31</v>
      </c>
      <c r="AV38" s="156">
        <v>9.0299999999999994</v>
      </c>
      <c r="AW38" s="157">
        <v>8.1999999999999993</v>
      </c>
      <c r="AX38" s="158">
        <v>8</v>
      </c>
      <c r="AY38" s="156">
        <v>9.89</v>
      </c>
      <c r="AZ38" s="157">
        <v>9.1300000000000008</v>
      </c>
      <c r="BA38" s="159">
        <v>9.19</v>
      </c>
      <c r="BB38" s="156">
        <v>8.31</v>
      </c>
      <c r="BC38" s="157">
        <v>8.16</v>
      </c>
      <c r="BD38" s="158">
        <v>8.16</v>
      </c>
      <c r="BE38" s="156">
        <v>9.89</v>
      </c>
      <c r="BF38" s="157">
        <v>9.1300000000000008</v>
      </c>
      <c r="BG38" s="159">
        <v>9.19</v>
      </c>
      <c r="BH38" s="156">
        <v>10.27</v>
      </c>
      <c r="BI38" s="157">
        <v>10.029999999999999</v>
      </c>
      <c r="BJ38" s="158">
        <v>9.8699999999999992</v>
      </c>
      <c r="BK38" s="156">
        <v>9.89</v>
      </c>
      <c r="BL38" s="157">
        <v>9.1300000000000008</v>
      </c>
      <c r="BM38" s="159">
        <v>9.19</v>
      </c>
      <c r="BN38" s="156">
        <v>10.94</v>
      </c>
      <c r="BO38" s="157">
        <v>10.02</v>
      </c>
      <c r="BP38" s="158">
        <v>9.6999999999999993</v>
      </c>
      <c r="BQ38" s="156">
        <v>9.89</v>
      </c>
      <c r="BR38" s="157">
        <v>9.1300000000000008</v>
      </c>
      <c r="BS38" s="159">
        <v>9.19</v>
      </c>
      <c r="BT38" s="156">
        <v>10.02</v>
      </c>
      <c r="BU38" s="157">
        <v>9.39</v>
      </c>
      <c r="BV38" s="158">
        <v>9.19</v>
      </c>
      <c r="BW38" s="156">
        <v>9.89</v>
      </c>
      <c r="BX38" s="157">
        <v>9.1300000000000008</v>
      </c>
      <c r="BY38" s="159">
        <v>9.19</v>
      </c>
      <c r="BZ38" s="156">
        <v>8.91</v>
      </c>
      <c r="CA38" s="157">
        <v>8.1999999999999993</v>
      </c>
      <c r="CB38" s="158">
        <v>7.9</v>
      </c>
      <c r="CC38" s="156">
        <v>9.89</v>
      </c>
      <c r="CD38" s="157">
        <v>9.1300000000000008</v>
      </c>
      <c r="CE38" s="159">
        <v>9.19</v>
      </c>
      <c r="CF38" s="156">
        <v>8.94</v>
      </c>
      <c r="CG38" s="157">
        <v>9.18</v>
      </c>
      <c r="CH38" s="158">
        <v>8.48</v>
      </c>
      <c r="CI38" s="156">
        <v>9.89</v>
      </c>
      <c r="CJ38" s="157">
        <v>9.1300000000000008</v>
      </c>
      <c r="CK38" s="159">
        <v>9.19</v>
      </c>
      <c r="CL38" s="156">
        <v>9.2100000000000009</v>
      </c>
      <c r="CM38" s="157">
        <v>9.57</v>
      </c>
      <c r="CN38" s="158">
        <v>8.66</v>
      </c>
      <c r="CO38" s="156">
        <v>9.89</v>
      </c>
      <c r="CP38" s="157">
        <v>9.1300000000000008</v>
      </c>
      <c r="CQ38" s="159">
        <v>9.19</v>
      </c>
      <c r="CR38" s="156">
        <v>8.76</v>
      </c>
      <c r="CS38" s="157">
        <v>8.41</v>
      </c>
      <c r="CT38" s="158">
        <v>8.0399999999999991</v>
      </c>
      <c r="CU38" s="156">
        <v>9.89</v>
      </c>
      <c r="CV38" s="157">
        <v>9.1300000000000008</v>
      </c>
      <c r="CW38" s="159">
        <v>9.19</v>
      </c>
      <c r="CX38" s="156">
        <v>8.23</v>
      </c>
      <c r="CY38" s="157">
        <v>7.94</v>
      </c>
      <c r="CZ38" s="158">
        <v>7.52</v>
      </c>
      <c r="DA38" s="156">
        <v>9.89</v>
      </c>
      <c r="DB38" s="157">
        <v>9.1300000000000008</v>
      </c>
      <c r="DC38" s="159">
        <v>9.19</v>
      </c>
      <c r="DD38" s="156">
        <v>8.7100000000000009</v>
      </c>
      <c r="DE38" s="157">
        <v>9.07</v>
      </c>
      <c r="DF38" s="158">
        <v>8.23</v>
      </c>
      <c r="DG38" s="156">
        <v>9.89</v>
      </c>
      <c r="DH38" s="157">
        <v>9.1300000000000008</v>
      </c>
      <c r="DI38" s="159">
        <v>9.19</v>
      </c>
      <c r="DJ38" s="257">
        <v>8.92</v>
      </c>
      <c r="DK38" s="258">
        <v>8.99</v>
      </c>
      <c r="DL38" s="261">
        <v>8.1999999999999993</v>
      </c>
      <c r="DM38" s="257">
        <v>9.89</v>
      </c>
      <c r="DN38" s="258">
        <v>9.1300000000000008</v>
      </c>
      <c r="DO38" s="262">
        <v>9.19</v>
      </c>
      <c r="DP38" s="156">
        <v>8.31</v>
      </c>
      <c r="DQ38" s="157">
        <v>8.09</v>
      </c>
      <c r="DR38" s="158">
        <v>7.79</v>
      </c>
      <c r="DS38" s="156">
        <v>9.89</v>
      </c>
      <c r="DT38" s="157">
        <v>9.1300000000000008</v>
      </c>
      <c r="DU38" s="159">
        <v>9.19</v>
      </c>
      <c r="DV38" s="156">
        <v>8.33</v>
      </c>
      <c r="DW38" s="157">
        <v>8.19</v>
      </c>
      <c r="DX38" s="158">
        <v>7.87</v>
      </c>
      <c r="DY38" s="156">
        <v>9.89</v>
      </c>
      <c r="DZ38" s="157">
        <v>9.1300000000000008</v>
      </c>
      <c r="EA38" s="159">
        <v>9.19</v>
      </c>
      <c r="EB38" s="156">
        <v>7.85</v>
      </c>
      <c r="EC38" s="157">
        <v>7.57</v>
      </c>
      <c r="ED38" s="158">
        <v>7.39</v>
      </c>
      <c r="EE38" s="156">
        <v>9.89</v>
      </c>
      <c r="EF38" s="157">
        <v>9.1300000000000008</v>
      </c>
      <c r="EG38" s="159">
        <v>9.19</v>
      </c>
    </row>
    <row r="39" spans="2:137">
      <c r="B39" s="413"/>
      <c r="C39" s="140" t="s">
        <v>189</v>
      </c>
      <c r="D39" s="123">
        <v>583.37</v>
      </c>
      <c r="E39" s="123">
        <v>973.45</v>
      </c>
      <c r="F39" s="123">
        <v>1011.96</v>
      </c>
      <c r="G39" s="123">
        <v>485.98</v>
      </c>
      <c r="H39" s="123">
        <v>597.32000000000005</v>
      </c>
      <c r="I39" s="123">
        <v>1004.45</v>
      </c>
      <c r="J39" s="123">
        <v>1016.94</v>
      </c>
      <c r="K39" s="123">
        <v>485.98</v>
      </c>
      <c r="L39" s="123">
        <v>605.17999999999995</v>
      </c>
      <c r="M39" s="123">
        <v>1010.98</v>
      </c>
      <c r="N39" s="123">
        <v>1015.56</v>
      </c>
      <c r="O39" s="123">
        <v>485.98</v>
      </c>
      <c r="P39" s="123">
        <v>1071.48</v>
      </c>
      <c r="Q39" s="123">
        <v>641.17999999999995</v>
      </c>
      <c r="R39" s="123">
        <v>1096.5899999999999</v>
      </c>
      <c r="S39" s="123">
        <v>485.98</v>
      </c>
      <c r="T39" s="123">
        <v>1019.61</v>
      </c>
      <c r="U39" s="123">
        <v>644.97</v>
      </c>
      <c r="V39" s="123">
        <v>997.54</v>
      </c>
      <c r="W39" s="123">
        <v>485.98</v>
      </c>
      <c r="X39" s="123">
        <v>1086.02</v>
      </c>
      <c r="Y39" s="123">
        <v>643.38</v>
      </c>
      <c r="Z39" s="123">
        <v>1073.25</v>
      </c>
      <c r="AA39" s="123">
        <v>485.98</v>
      </c>
      <c r="AB39" s="123">
        <v>1241.24</v>
      </c>
      <c r="AC39" s="123">
        <v>700.06</v>
      </c>
      <c r="AD39" s="123">
        <v>1377.19</v>
      </c>
      <c r="AE39" s="123">
        <v>485.98</v>
      </c>
      <c r="AF39" s="123">
        <v>1079.24</v>
      </c>
      <c r="AG39" s="123">
        <v>647.27</v>
      </c>
      <c r="AH39" s="123">
        <v>1105.23</v>
      </c>
      <c r="AI39" s="228">
        <v>485.98</v>
      </c>
      <c r="AJ39" s="229">
        <v>1079.24</v>
      </c>
      <c r="AK39" s="123">
        <v>647.27</v>
      </c>
      <c r="AL39" s="230">
        <v>1105.23</v>
      </c>
      <c r="AM39" s="229">
        <v>505.12</v>
      </c>
      <c r="AN39" s="123">
        <v>491.18</v>
      </c>
      <c r="AO39" s="228">
        <v>505.96</v>
      </c>
      <c r="AP39" s="165">
        <v>1027.73</v>
      </c>
      <c r="AQ39" s="166">
        <v>630.92999999999995</v>
      </c>
      <c r="AR39" s="167">
        <v>1114.22</v>
      </c>
      <c r="AS39" s="165">
        <v>482.32</v>
      </c>
      <c r="AT39" s="166">
        <v>482.64</v>
      </c>
      <c r="AU39" s="168">
        <v>544.91</v>
      </c>
      <c r="AV39" s="165">
        <v>1190.3399999999999</v>
      </c>
      <c r="AW39" s="166">
        <v>715.69</v>
      </c>
      <c r="AX39" s="167">
        <v>1216.55</v>
      </c>
      <c r="AY39" s="165">
        <v>673.63</v>
      </c>
      <c r="AZ39" s="166">
        <v>575.21</v>
      </c>
      <c r="BA39" s="168">
        <v>677.21</v>
      </c>
      <c r="BB39" s="165">
        <v>1128.46</v>
      </c>
      <c r="BC39" s="166">
        <v>696.26</v>
      </c>
      <c r="BD39" s="167">
        <v>1236.3</v>
      </c>
      <c r="BE39" s="165">
        <v>673.63</v>
      </c>
      <c r="BF39" s="166">
        <v>575.21</v>
      </c>
      <c r="BG39" s="168">
        <v>677.21</v>
      </c>
      <c r="BH39" s="165">
        <v>1174.78</v>
      </c>
      <c r="BI39" s="166">
        <v>582.95000000000005</v>
      </c>
      <c r="BJ39" s="167">
        <v>1331.97</v>
      </c>
      <c r="BK39" s="165">
        <v>673.63</v>
      </c>
      <c r="BL39" s="166">
        <v>575.21</v>
      </c>
      <c r="BM39" s="168">
        <v>677.21</v>
      </c>
      <c r="BN39" s="165">
        <v>1073.74</v>
      </c>
      <c r="BO39" s="166">
        <v>662.87</v>
      </c>
      <c r="BP39" s="167">
        <v>1160.08</v>
      </c>
      <c r="BQ39" s="165">
        <v>673.63</v>
      </c>
      <c r="BR39" s="166">
        <v>575.21</v>
      </c>
      <c r="BS39" s="168">
        <v>677.21</v>
      </c>
      <c r="BT39" s="165">
        <v>1141.8499999999999</v>
      </c>
      <c r="BU39" s="166">
        <v>696.59</v>
      </c>
      <c r="BV39" s="167">
        <v>1189.56</v>
      </c>
      <c r="BW39" s="165">
        <v>673.63</v>
      </c>
      <c r="BX39" s="166">
        <v>575.21</v>
      </c>
      <c r="BY39" s="168">
        <v>677.21</v>
      </c>
      <c r="BZ39" s="165">
        <v>1145.49</v>
      </c>
      <c r="CA39" s="166">
        <v>697.84</v>
      </c>
      <c r="CB39" s="167">
        <v>1169.28</v>
      </c>
      <c r="CC39" s="165">
        <v>673.63</v>
      </c>
      <c r="CD39" s="166">
        <v>575.21</v>
      </c>
      <c r="CE39" s="168">
        <v>677.21</v>
      </c>
      <c r="CF39" s="165">
        <v>1192.8</v>
      </c>
      <c r="CG39" s="166">
        <v>737.57</v>
      </c>
      <c r="CH39" s="167">
        <v>1203.57</v>
      </c>
      <c r="CI39" s="165">
        <v>673.63</v>
      </c>
      <c r="CJ39" s="166">
        <v>575.21</v>
      </c>
      <c r="CK39" s="168">
        <v>677.21</v>
      </c>
      <c r="CL39" s="165">
        <v>1224.17</v>
      </c>
      <c r="CM39" s="166">
        <v>773.26</v>
      </c>
      <c r="CN39" s="167">
        <v>1238.02</v>
      </c>
      <c r="CO39" s="165">
        <v>673.63</v>
      </c>
      <c r="CP39" s="166">
        <v>575.21</v>
      </c>
      <c r="CQ39" s="168">
        <v>677.21</v>
      </c>
      <c r="CR39" s="165">
        <v>1368.01</v>
      </c>
      <c r="CS39" s="166">
        <v>829.37</v>
      </c>
      <c r="CT39" s="167">
        <v>1369.93</v>
      </c>
      <c r="CU39" s="165">
        <v>673.63</v>
      </c>
      <c r="CV39" s="166">
        <v>575.21</v>
      </c>
      <c r="CW39" s="168">
        <v>677.21</v>
      </c>
      <c r="CX39" s="165">
        <v>1583.18</v>
      </c>
      <c r="CY39" s="166">
        <v>920.95</v>
      </c>
      <c r="CZ39" s="167">
        <v>1533.02</v>
      </c>
      <c r="DA39" s="165">
        <v>673.63</v>
      </c>
      <c r="DB39" s="166">
        <v>575.21</v>
      </c>
      <c r="DC39" s="168">
        <v>677.21</v>
      </c>
      <c r="DD39" s="165">
        <v>1398.63</v>
      </c>
      <c r="DE39" s="166">
        <v>828.61</v>
      </c>
      <c r="DF39" s="167">
        <v>1389.11</v>
      </c>
      <c r="DG39" s="165">
        <v>673.63</v>
      </c>
      <c r="DH39" s="166">
        <v>575.21</v>
      </c>
      <c r="DI39" s="168">
        <v>677.21</v>
      </c>
      <c r="DJ39" s="279">
        <v>1405.13</v>
      </c>
      <c r="DK39" s="280">
        <v>839.88</v>
      </c>
      <c r="DL39" s="281">
        <v>1399.35</v>
      </c>
      <c r="DM39" s="282">
        <v>673.63</v>
      </c>
      <c r="DN39" s="280">
        <v>575.21</v>
      </c>
      <c r="DO39" s="283">
        <v>677.21</v>
      </c>
      <c r="DP39" s="165">
        <v>1541</v>
      </c>
      <c r="DQ39" s="166">
        <v>907.76</v>
      </c>
      <c r="DR39" s="167">
        <v>1506.04</v>
      </c>
      <c r="DS39" s="165">
        <v>673.63</v>
      </c>
      <c r="DT39" s="166">
        <v>575.21</v>
      </c>
      <c r="DU39" s="168">
        <v>677.21</v>
      </c>
      <c r="DV39" s="165">
        <v>1710.48</v>
      </c>
      <c r="DW39" s="166">
        <v>947.59</v>
      </c>
      <c r="DX39" s="167">
        <v>1870.78</v>
      </c>
      <c r="DY39" s="165">
        <v>673.63</v>
      </c>
      <c r="DZ39" s="166">
        <v>575.21</v>
      </c>
      <c r="EA39" s="168">
        <v>677.21</v>
      </c>
      <c r="EB39" s="165">
        <v>1749.96</v>
      </c>
      <c r="EC39" s="166">
        <v>1013.18</v>
      </c>
      <c r="ED39" s="167">
        <v>1657.63</v>
      </c>
      <c r="EE39" s="165">
        <v>673.63</v>
      </c>
      <c r="EF39" s="166">
        <v>575.21</v>
      </c>
      <c r="EG39" s="168">
        <v>677.21</v>
      </c>
    </row>
    <row r="40" spans="2:137">
      <c r="B40" s="138"/>
      <c r="C40" s="135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215"/>
      <c r="AJ40" s="216"/>
      <c r="AK40" s="117"/>
      <c r="AL40" s="217"/>
      <c r="AM40" s="216"/>
      <c r="AN40" s="117"/>
      <c r="AO40" s="215"/>
      <c r="AP40" s="148"/>
      <c r="AQ40" s="149"/>
      <c r="AR40" s="150"/>
      <c r="AS40" s="148"/>
      <c r="AT40" s="149"/>
      <c r="AU40" s="151"/>
      <c r="AV40" s="148"/>
      <c r="AW40" s="149"/>
      <c r="AX40" s="167"/>
      <c r="AY40" s="148"/>
      <c r="AZ40" s="149"/>
      <c r="BA40" s="151"/>
      <c r="BB40" s="148"/>
      <c r="BC40" s="149"/>
      <c r="BD40" s="167"/>
      <c r="BE40" s="148"/>
      <c r="BF40" s="149"/>
      <c r="BG40" s="151"/>
      <c r="BH40" s="148"/>
      <c r="BI40" s="149"/>
      <c r="BJ40" s="167"/>
      <c r="BK40" s="148"/>
      <c r="BL40" s="149"/>
      <c r="BM40" s="151"/>
      <c r="BN40" s="148"/>
      <c r="BO40" s="149"/>
      <c r="BP40" s="167"/>
      <c r="BQ40" s="148"/>
      <c r="BR40" s="149"/>
      <c r="BS40" s="151"/>
      <c r="BT40" s="148"/>
      <c r="BU40" s="149"/>
      <c r="BV40" s="167"/>
      <c r="BW40" s="148"/>
      <c r="BX40" s="149"/>
      <c r="BY40" s="151"/>
      <c r="BZ40" s="148"/>
      <c r="CA40" s="149"/>
      <c r="CB40" s="167"/>
      <c r="CC40" s="148"/>
      <c r="CD40" s="149"/>
      <c r="CE40" s="151"/>
      <c r="CF40" s="148"/>
      <c r="CG40" s="149"/>
      <c r="CH40" s="167"/>
      <c r="CI40" s="148"/>
      <c r="CJ40" s="149"/>
      <c r="CK40" s="151"/>
      <c r="CL40" s="148"/>
      <c r="CM40" s="149"/>
      <c r="CN40" s="167"/>
      <c r="CO40" s="148"/>
      <c r="CP40" s="149"/>
      <c r="CQ40" s="151"/>
      <c r="CR40" s="148"/>
      <c r="CS40" s="149"/>
      <c r="CT40" s="167"/>
      <c r="CU40" s="148"/>
      <c r="CV40" s="149"/>
      <c r="CW40" s="151"/>
      <c r="CX40" s="148"/>
      <c r="CY40" s="149"/>
      <c r="CZ40" s="167"/>
      <c r="DA40" s="148"/>
      <c r="DB40" s="149"/>
      <c r="DC40" s="151"/>
      <c r="DD40" s="148"/>
      <c r="DE40" s="149"/>
      <c r="DF40" s="167"/>
      <c r="DG40" s="148"/>
      <c r="DH40" s="149"/>
      <c r="DI40" s="151"/>
      <c r="DJ40" s="263"/>
      <c r="DK40" s="264"/>
      <c r="DL40" s="284"/>
      <c r="DM40" s="263"/>
      <c r="DN40" s="264"/>
      <c r="DO40" s="266"/>
      <c r="DP40" s="148"/>
      <c r="DQ40" s="149"/>
      <c r="DR40" s="167"/>
      <c r="DS40" s="148"/>
      <c r="DT40" s="149"/>
      <c r="DU40" s="151"/>
      <c r="DV40" s="148"/>
      <c r="DW40" s="149"/>
      <c r="DX40" s="167"/>
      <c r="DY40" s="148"/>
      <c r="DZ40" s="149"/>
      <c r="EA40" s="151"/>
      <c r="EB40" s="148"/>
      <c r="EC40" s="149"/>
      <c r="ED40" s="167"/>
      <c r="EE40" s="148"/>
      <c r="EF40" s="149"/>
      <c r="EG40" s="151"/>
    </row>
    <row r="41" spans="2:137">
      <c r="B41" s="413" t="s">
        <v>194</v>
      </c>
      <c r="C41" s="133" t="s">
        <v>186</v>
      </c>
      <c r="D41" s="124">
        <v>80.709999999999994</v>
      </c>
      <c r="E41" s="124">
        <v>78.02</v>
      </c>
      <c r="F41" s="124">
        <v>73.709999999999994</v>
      </c>
      <c r="G41" s="124">
        <v>224.53</v>
      </c>
      <c r="H41" s="124">
        <v>81.069999999999993</v>
      </c>
      <c r="I41" s="124">
        <v>78.36</v>
      </c>
      <c r="J41" s="124">
        <v>74.040000000000006</v>
      </c>
      <c r="K41" s="124">
        <v>224.53</v>
      </c>
      <c r="L41" s="124">
        <v>80.040000000000006</v>
      </c>
      <c r="M41" s="124">
        <v>77.319999999999993</v>
      </c>
      <c r="N41" s="124">
        <v>73.099999999999994</v>
      </c>
      <c r="O41" s="124">
        <v>224.53</v>
      </c>
      <c r="P41" s="124">
        <v>80.790000000000006</v>
      </c>
      <c r="Q41" s="124">
        <v>83.67</v>
      </c>
      <c r="R41" s="124">
        <v>76.41</v>
      </c>
      <c r="S41" s="124">
        <v>224.53</v>
      </c>
      <c r="T41" s="124">
        <v>61.16</v>
      </c>
      <c r="U41" s="124">
        <v>63.68</v>
      </c>
      <c r="V41" s="124">
        <v>58.16</v>
      </c>
      <c r="W41" s="124">
        <v>224.53</v>
      </c>
      <c r="X41" s="124">
        <v>62.43</v>
      </c>
      <c r="Y41" s="124">
        <v>64.98</v>
      </c>
      <c r="Z41" s="124">
        <v>59.34</v>
      </c>
      <c r="AA41" s="124">
        <v>224.53</v>
      </c>
      <c r="AB41" s="119">
        <v>85.36</v>
      </c>
      <c r="AC41" s="124">
        <f>+AC37</f>
        <v>88.34</v>
      </c>
      <c r="AD41" s="119">
        <v>80.680000000000007</v>
      </c>
      <c r="AE41" s="124">
        <v>224.53</v>
      </c>
      <c r="AF41" s="119">
        <v>87.05</v>
      </c>
      <c r="AG41" s="124">
        <v>90.09</v>
      </c>
      <c r="AH41" s="119">
        <v>82.27</v>
      </c>
      <c r="AI41" s="219">
        <v>224.53</v>
      </c>
      <c r="AJ41" s="220">
        <v>87.05</v>
      </c>
      <c r="AK41" s="124">
        <v>90.09</v>
      </c>
      <c r="AL41" s="221">
        <v>82.27</v>
      </c>
      <c r="AM41" s="220">
        <v>220.1</v>
      </c>
      <c r="AN41" s="124">
        <v>220.19</v>
      </c>
      <c r="AO41" s="219">
        <v>219.94</v>
      </c>
      <c r="AP41" s="152">
        <v>88.92</v>
      </c>
      <c r="AQ41" s="169">
        <v>92</v>
      </c>
      <c r="AR41" s="154">
        <v>84.03</v>
      </c>
      <c r="AS41" s="152">
        <v>215.32</v>
      </c>
      <c r="AT41" s="169">
        <v>215.6</v>
      </c>
      <c r="AU41" s="155">
        <v>214.82</v>
      </c>
      <c r="AV41" s="152">
        <v>91.44</v>
      </c>
      <c r="AW41" s="169">
        <v>94.59</v>
      </c>
      <c r="AX41" s="154">
        <v>86.39</v>
      </c>
      <c r="AY41" s="152">
        <v>211.19</v>
      </c>
      <c r="AZ41" s="169">
        <v>211.68</v>
      </c>
      <c r="BA41" s="155">
        <v>210.29</v>
      </c>
      <c r="BB41" s="152">
        <v>93.35</v>
      </c>
      <c r="BC41" s="169">
        <v>96.55</v>
      </c>
      <c r="BD41" s="154">
        <v>88.18</v>
      </c>
      <c r="BE41" s="152">
        <v>211.19</v>
      </c>
      <c r="BF41" s="169">
        <v>211.68</v>
      </c>
      <c r="BG41" s="155">
        <v>210.29</v>
      </c>
      <c r="BH41" s="152">
        <v>94.54</v>
      </c>
      <c r="BI41" s="169">
        <v>97.74</v>
      </c>
      <c r="BJ41" s="154">
        <v>89.27</v>
      </c>
      <c r="BK41" s="152">
        <v>211.19</v>
      </c>
      <c r="BL41" s="169">
        <v>211.68</v>
      </c>
      <c r="BM41" s="155">
        <v>210.29</v>
      </c>
      <c r="BN41" s="152">
        <v>95.55</v>
      </c>
      <c r="BO41" s="169">
        <v>98.79</v>
      </c>
      <c r="BP41" s="154">
        <v>90.23</v>
      </c>
      <c r="BQ41" s="152">
        <v>211.19</v>
      </c>
      <c r="BR41" s="169">
        <v>211.68</v>
      </c>
      <c r="BS41" s="155">
        <v>210.29</v>
      </c>
      <c r="BT41" s="152">
        <v>97.24</v>
      </c>
      <c r="BU41" s="169">
        <v>100.57</v>
      </c>
      <c r="BV41" s="154">
        <v>91.85</v>
      </c>
      <c r="BW41" s="152">
        <v>211.19</v>
      </c>
      <c r="BX41" s="169">
        <v>211.68</v>
      </c>
      <c r="BY41" s="155">
        <v>210.29</v>
      </c>
      <c r="BZ41" s="152">
        <v>97.44</v>
      </c>
      <c r="CA41" s="169">
        <v>100.76</v>
      </c>
      <c r="CB41" s="154">
        <v>92.02</v>
      </c>
      <c r="CC41" s="152">
        <v>211.19</v>
      </c>
      <c r="CD41" s="169">
        <v>211.68</v>
      </c>
      <c r="CE41" s="155">
        <v>210.29</v>
      </c>
      <c r="CF41" s="152">
        <v>98.7</v>
      </c>
      <c r="CG41" s="169">
        <v>102.12</v>
      </c>
      <c r="CH41" s="154">
        <v>93.27</v>
      </c>
      <c r="CI41" s="152">
        <v>211.19</v>
      </c>
      <c r="CJ41" s="169">
        <v>211.68</v>
      </c>
      <c r="CK41" s="155">
        <v>210.29</v>
      </c>
      <c r="CL41" s="152">
        <v>99.47</v>
      </c>
      <c r="CM41" s="169">
        <v>102.91</v>
      </c>
      <c r="CN41" s="154">
        <v>93.99</v>
      </c>
      <c r="CO41" s="152">
        <v>211.19</v>
      </c>
      <c r="CP41" s="169">
        <v>211.68</v>
      </c>
      <c r="CQ41" s="155">
        <v>210.29</v>
      </c>
      <c r="CR41" s="152">
        <v>100.57</v>
      </c>
      <c r="CS41" s="169">
        <v>104.1</v>
      </c>
      <c r="CT41" s="154">
        <v>95.07</v>
      </c>
      <c r="CU41" s="152">
        <v>211.19</v>
      </c>
      <c r="CV41" s="169">
        <v>211.68</v>
      </c>
      <c r="CW41" s="155">
        <v>210.29</v>
      </c>
      <c r="CX41" s="152">
        <v>100.75</v>
      </c>
      <c r="CY41" s="169">
        <v>104.3</v>
      </c>
      <c r="CZ41" s="154">
        <v>95.25</v>
      </c>
      <c r="DA41" s="152">
        <v>211.19</v>
      </c>
      <c r="DB41" s="169">
        <v>211.68</v>
      </c>
      <c r="DC41" s="155">
        <v>210.29</v>
      </c>
      <c r="DD41" s="152">
        <v>102.2</v>
      </c>
      <c r="DE41" s="169">
        <v>105.81</v>
      </c>
      <c r="DF41" s="154">
        <v>96.64</v>
      </c>
      <c r="DG41" s="152">
        <v>211.19</v>
      </c>
      <c r="DH41" s="169">
        <v>211.68</v>
      </c>
      <c r="DI41" s="155">
        <v>210.29</v>
      </c>
      <c r="DJ41" s="267">
        <v>102.78</v>
      </c>
      <c r="DK41" s="285">
        <v>106.42</v>
      </c>
      <c r="DL41" s="259">
        <v>97.19</v>
      </c>
      <c r="DM41" s="267">
        <v>211.19</v>
      </c>
      <c r="DN41" s="285">
        <v>211.68</v>
      </c>
      <c r="DO41" s="260">
        <v>210.29</v>
      </c>
      <c r="DP41" s="152">
        <v>104.31</v>
      </c>
      <c r="DQ41" s="169">
        <v>108.05</v>
      </c>
      <c r="DR41" s="154">
        <v>98.68</v>
      </c>
      <c r="DS41" s="152">
        <v>211.19</v>
      </c>
      <c r="DT41" s="169">
        <v>211.68</v>
      </c>
      <c r="DU41" s="155">
        <v>210.29</v>
      </c>
      <c r="DV41" s="152">
        <v>104.6</v>
      </c>
      <c r="DW41" s="169">
        <v>108.27</v>
      </c>
      <c r="DX41" s="154">
        <v>98.88</v>
      </c>
      <c r="DY41" s="152">
        <v>211.19</v>
      </c>
      <c r="DZ41" s="169">
        <v>211.68</v>
      </c>
      <c r="EA41" s="155">
        <v>210.29</v>
      </c>
      <c r="EB41" s="152">
        <v>106.09</v>
      </c>
      <c r="EC41" s="169">
        <v>109.9</v>
      </c>
      <c r="ED41" s="154">
        <v>100.37</v>
      </c>
      <c r="EE41" s="152">
        <v>211.19</v>
      </c>
      <c r="EF41" s="169">
        <v>211.68</v>
      </c>
      <c r="EG41" s="155">
        <v>210.29</v>
      </c>
    </row>
    <row r="42" spans="2:137">
      <c r="B42" s="413"/>
      <c r="C42" s="136" t="s">
        <v>188</v>
      </c>
      <c r="D42" s="125">
        <v>6.05</v>
      </c>
      <c r="E42" s="125">
        <v>6.37</v>
      </c>
      <c r="F42" s="125">
        <v>6.13</v>
      </c>
      <c r="G42" s="125">
        <v>7.38</v>
      </c>
      <c r="H42" s="125">
        <v>5.64</v>
      </c>
      <c r="I42" s="125">
        <v>5.92</v>
      </c>
      <c r="J42" s="125">
        <v>5.0999999999999996</v>
      </c>
      <c r="K42" s="125">
        <v>7.38</v>
      </c>
      <c r="L42" s="125">
        <v>5.48</v>
      </c>
      <c r="M42" s="125">
        <v>5.74</v>
      </c>
      <c r="N42" s="125">
        <v>4.91</v>
      </c>
      <c r="O42" s="125">
        <v>7.38</v>
      </c>
      <c r="P42" s="125">
        <v>6.05</v>
      </c>
      <c r="Q42" s="125">
        <v>5.64</v>
      </c>
      <c r="R42" s="125">
        <v>4.84</v>
      </c>
      <c r="S42" s="125">
        <v>7.38</v>
      </c>
      <c r="T42" s="125">
        <v>6.35</v>
      </c>
      <c r="U42" s="125">
        <v>6.11</v>
      </c>
      <c r="V42" s="125">
        <v>5.71</v>
      </c>
      <c r="W42" s="125">
        <v>7.38</v>
      </c>
      <c r="X42" s="125">
        <v>6.72</v>
      </c>
      <c r="Y42" s="125">
        <v>6.43</v>
      </c>
      <c r="Z42" s="125">
        <v>5.75</v>
      </c>
      <c r="AA42" s="125">
        <v>7.38</v>
      </c>
      <c r="AB42" s="118">
        <v>6.6</v>
      </c>
      <c r="AC42" s="125">
        <f>+AC38</f>
        <v>6.37</v>
      </c>
      <c r="AD42" s="118">
        <v>6.06</v>
      </c>
      <c r="AE42" s="125">
        <v>7.38</v>
      </c>
      <c r="AF42" s="118">
        <v>6.82</v>
      </c>
      <c r="AG42" s="125">
        <v>6.75</v>
      </c>
      <c r="AH42" s="118">
        <v>6.45</v>
      </c>
      <c r="AI42" s="218">
        <v>7.38</v>
      </c>
      <c r="AJ42" s="222">
        <v>6.82</v>
      </c>
      <c r="AK42" s="125">
        <v>6.75</v>
      </c>
      <c r="AL42" s="223">
        <v>6.45</v>
      </c>
      <c r="AM42" s="222">
        <v>7.36</v>
      </c>
      <c r="AN42" s="125">
        <v>7.36</v>
      </c>
      <c r="AO42" s="218">
        <v>7.35</v>
      </c>
      <c r="AP42" s="156">
        <v>7.37</v>
      </c>
      <c r="AQ42" s="170">
        <v>7.37</v>
      </c>
      <c r="AR42" s="158">
        <v>7.06</v>
      </c>
      <c r="AS42" s="156">
        <v>7.88</v>
      </c>
      <c r="AT42" s="170">
        <v>7.95</v>
      </c>
      <c r="AU42" s="159">
        <v>7.92</v>
      </c>
      <c r="AV42" s="156">
        <v>9.0299999999999994</v>
      </c>
      <c r="AW42" s="170">
        <v>8.1999999999999993</v>
      </c>
      <c r="AX42" s="158">
        <v>8</v>
      </c>
      <c r="AY42" s="156">
        <v>9.52</v>
      </c>
      <c r="AZ42" s="170">
        <v>8.75</v>
      </c>
      <c r="BA42" s="159">
        <v>8.81</v>
      </c>
      <c r="BB42" s="156">
        <v>8.31</v>
      </c>
      <c r="BC42" s="170">
        <v>8.16</v>
      </c>
      <c r="BD42" s="158">
        <v>8.16</v>
      </c>
      <c r="BE42" s="156">
        <v>9.52</v>
      </c>
      <c r="BF42" s="170">
        <v>8.75</v>
      </c>
      <c r="BG42" s="159">
        <v>8.81</v>
      </c>
      <c r="BH42" s="156">
        <v>10.27</v>
      </c>
      <c r="BI42" s="170">
        <v>10.029999999999999</v>
      </c>
      <c r="BJ42" s="158">
        <v>9.8699999999999992</v>
      </c>
      <c r="BK42" s="156">
        <v>9.52</v>
      </c>
      <c r="BL42" s="170">
        <v>8.75</v>
      </c>
      <c r="BM42" s="159">
        <v>8.81</v>
      </c>
      <c r="BN42" s="156">
        <v>10.94</v>
      </c>
      <c r="BO42" s="170">
        <v>10.02</v>
      </c>
      <c r="BP42" s="158">
        <v>9.6999999999999993</v>
      </c>
      <c r="BQ42" s="156">
        <v>9.52</v>
      </c>
      <c r="BR42" s="170">
        <v>8.75</v>
      </c>
      <c r="BS42" s="159">
        <v>8.81</v>
      </c>
      <c r="BT42" s="156">
        <v>10.02</v>
      </c>
      <c r="BU42" s="170">
        <v>9.39</v>
      </c>
      <c r="BV42" s="158">
        <v>9.19</v>
      </c>
      <c r="BW42" s="156">
        <v>9.52</v>
      </c>
      <c r="BX42" s="170">
        <v>8.75</v>
      </c>
      <c r="BY42" s="159">
        <v>8.81</v>
      </c>
      <c r="BZ42" s="156">
        <v>8.91</v>
      </c>
      <c r="CA42" s="170">
        <v>8.1999999999999993</v>
      </c>
      <c r="CB42" s="158">
        <v>7.9</v>
      </c>
      <c r="CC42" s="156">
        <v>9.52</v>
      </c>
      <c r="CD42" s="170">
        <v>8.75</v>
      </c>
      <c r="CE42" s="159">
        <v>8.81</v>
      </c>
      <c r="CF42" s="156">
        <v>8.94</v>
      </c>
      <c r="CG42" s="170">
        <v>9.18</v>
      </c>
      <c r="CH42" s="158">
        <v>8.48</v>
      </c>
      <c r="CI42" s="156">
        <v>9.52</v>
      </c>
      <c r="CJ42" s="170">
        <v>8.75</v>
      </c>
      <c r="CK42" s="159">
        <v>8.81</v>
      </c>
      <c r="CL42" s="156">
        <v>9.2100000000000009</v>
      </c>
      <c r="CM42" s="170">
        <v>9.57</v>
      </c>
      <c r="CN42" s="158">
        <v>8.66</v>
      </c>
      <c r="CO42" s="156">
        <v>9.52</v>
      </c>
      <c r="CP42" s="170">
        <v>8.75</v>
      </c>
      <c r="CQ42" s="159">
        <v>8.81</v>
      </c>
      <c r="CR42" s="156">
        <v>8.76</v>
      </c>
      <c r="CS42" s="170">
        <v>8.41</v>
      </c>
      <c r="CT42" s="158">
        <v>8.0399999999999991</v>
      </c>
      <c r="CU42" s="156">
        <v>9.52</v>
      </c>
      <c r="CV42" s="170">
        <v>8.75</v>
      </c>
      <c r="CW42" s="159">
        <v>8.81</v>
      </c>
      <c r="CX42" s="156">
        <v>8.23</v>
      </c>
      <c r="CY42" s="170">
        <v>7.94</v>
      </c>
      <c r="CZ42" s="158">
        <v>7.52</v>
      </c>
      <c r="DA42" s="156">
        <v>9.52</v>
      </c>
      <c r="DB42" s="170">
        <v>8.75</v>
      </c>
      <c r="DC42" s="159">
        <v>8.81</v>
      </c>
      <c r="DD42" s="156">
        <v>8.7100000000000009</v>
      </c>
      <c r="DE42" s="170">
        <v>9.07</v>
      </c>
      <c r="DF42" s="158">
        <v>8.23</v>
      </c>
      <c r="DG42" s="156">
        <v>9.52</v>
      </c>
      <c r="DH42" s="170">
        <v>8.75</v>
      </c>
      <c r="DI42" s="159">
        <v>8.81</v>
      </c>
      <c r="DJ42" s="257">
        <v>8.92</v>
      </c>
      <c r="DK42" s="286">
        <v>8.99</v>
      </c>
      <c r="DL42" s="261">
        <v>8.1999999999999993</v>
      </c>
      <c r="DM42" s="257">
        <v>9.52</v>
      </c>
      <c r="DN42" s="286">
        <v>8.75</v>
      </c>
      <c r="DO42" s="262">
        <v>8.81</v>
      </c>
      <c r="DP42" s="156">
        <v>8.31</v>
      </c>
      <c r="DQ42" s="170">
        <v>8.09</v>
      </c>
      <c r="DR42" s="158">
        <v>7.79</v>
      </c>
      <c r="DS42" s="156">
        <v>9.52</v>
      </c>
      <c r="DT42" s="170">
        <v>8.75</v>
      </c>
      <c r="DU42" s="159">
        <v>8.81</v>
      </c>
      <c r="DV42" s="156">
        <v>8.33</v>
      </c>
      <c r="DW42" s="170">
        <v>8.19</v>
      </c>
      <c r="DX42" s="158">
        <v>7.87</v>
      </c>
      <c r="DY42" s="156">
        <v>9.52</v>
      </c>
      <c r="DZ42" s="170">
        <v>8.75</v>
      </c>
      <c r="EA42" s="159">
        <v>8.81</v>
      </c>
      <c r="EB42" s="156">
        <v>7.85</v>
      </c>
      <c r="EC42" s="170">
        <v>7.57</v>
      </c>
      <c r="ED42" s="158">
        <v>7.39</v>
      </c>
      <c r="EE42" s="156">
        <v>9.52</v>
      </c>
      <c r="EF42" s="170">
        <v>8.75</v>
      </c>
      <c r="EG42" s="159">
        <v>8.81</v>
      </c>
    </row>
    <row r="43" spans="2:137">
      <c r="B43" s="413"/>
      <c r="C43" s="140" t="s">
        <v>189</v>
      </c>
      <c r="D43" s="126">
        <v>583.37</v>
      </c>
      <c r="E43" s="126">
        <v>973.45</v>
      </c>
      <c r="F43" s="126">
        <v>1011.96</v>
      </c>
      <c r="G43" s="126">
        <v>340.39</v>
      </c>
      <c r="H43" s="126">
        <v>597.32000000000005</v>
      </c>
      <c r="I43" s="126">
        <v>1004.45</v>
      </c>
      <c r="J43" s="126">
        <v>1016.94</v>
      </c>
      <c r="K43" s="126">
        <v>340.39</v>
      </c>
      <c r="L43" s="126">
        <v>605.17999999999995</v>
      </c>
      <c r="M43" s="126">
        <v>1010.98</v>
      </c>
      <c r="N43" s="126">
        <v>1015.56</v>
      </c>
      <c r="O43" s="126">
        <v>340.39</v>
      </c>
      <c r="P43" s="126">
        <v>1071.48</v>
      </c>
      <c r="Q43" s="126">
        <v>641.17999999999995</v>
      </c>
      <c r="R43" s="126">
        <v>1096.5899999999999</v>
      </c>
      <c r="S43" s="126">
        <v>340.39</v>
      </c>
      <c r="T43" s="126">
        <v>1019.61</v>
      </c>
      <c r="U43" s="126">
        <v>644.97</v>
      </c>
      <c r="V43" s="126">
        <v>997.54</v>
      </c>
      <c r="W43" s="126">
        <v>340.39</v>
      </c>
      <c r="X43" s="126">
        <v>1086.02</v>
      </c>
      <c r="Y43" s="126">
        <v>643.38</v>
      </c>
      <c r="Z43" s="126">
        <v>1073.25</v>
      </c>
      <c r="AA43" s="126">
        <v>340.39</v>
      </c>
      <c r="AB43" s="126">
        <v>1241.24</v>
      </c>
      <c r="AC43" s="126">
        <f>+AC39</f>
        <v>700.06</v>
      </c>
      <c r="AD43" s="126">
        <v>1377.19</v>
      </c>
      <c r="AE43" s="126">
        <v>340.39</v>
      </c>
      <c r="AF43" s="126">
        <v>1079.24</v>
      </c>
      <c r="AG43" s="126">
        <v>647.27</v>
      </c>
      <c r="AH43" s="126">
        <v>1105.23</v>
      </c>
      <c r="AI43" s="228">
        <v>340.39</v>
      </c>
      <c r="AJ43" s="231">
        <v>1079.24</v>
      </c>
      <c r="AK43" s="126">
        <v>647.27</v>
      </c>
      <c r="AL43" s="230">
        <v>1105.23</v>
      </c>
      <c r="AM43" s="231">
        <v>364.22</v>
      </c>
      <c r="AN43" s="126">
        <v>350.29</v>
      </c>
      <c r="AO43" s="228">
        <v>365.06</v>
      </c>
      <c r="AP43" s="171">
        <v>1027.73</v>
      </c>
      <c r="AQ43" s="172">
        <v>630.92999999999995</v>
      </c>
      <c r="AR43" s="167">
        <v>1114.22</v>
      </c>
      <c r="AS43" s="171">
        <v>348.46</v>
      </c>
      <c r="AT43" s="172">
        <v>348.8</v>
      </c>
      <c r="AU43" s="168">
        <v>411.06</v>
      </c>
      <c r="AV43" s="171">
        <v>1190.3399999999999</v>
      </c>
      <c r="AW43" s="172">
        <v>715.69</v>
      </c>
      <c r="AX43" s="167">
        <v>1216.55</v>
      </c>
      <c r="AY43" s="171">
        <v>546.82000000000005</v>
      </c>
      <c r="AZ43" s="172">
        <v>448.41</v>
      </c>
      <c r="BA43" s="168">
        <v>550.4</v>
      </c>
      <c r="BB43" s="171">
        <v>1128.46</v>
      </c>
      <c r="BC43" s="172">
        <v>696.26</v>
      </c>
      <c r="BD43" s="167">
        <v>1236.3</v>
      </c>
      <c r="BE43" s="171">
        <v>546.82000000000005</v>
      </c>
      <c r="BF43" s="172">
        <v>448.41</v>
      </c>
      <c r="BG43" s="168">
        <v>550.4</v>
      </c>
      <c r="BH43" s="171">
        <v>1174.78</v>
      </c>
      <c r="BI43" s="172">
        <v>582.95000000000005</v>
      </c>
      <c r="BJ43" s="167">
        <v>1331.97</v>
      </c>
      <c r="BK43" s="171">
        <v>546.82000000000005</v>
      </c>
      <c r="BL43" s="172">
        <v>448.41</v>
      </c>
      <c r="BM43" s="168">
        <v>550.4</v>
      </c>
      <c r="BN43" s="171">
        <v>1073.74</v>
      </c>
      <c r="BO43" s="172">
        <v>662.87</v>
      </c>
      <c r="BP43" s="167">
        <v>1160.08</v>
      </c>
      <c r="BQ43" s="171">
        <v>546.82000000000005</v>
      </c>
      <c r="BR43" s="172">
        <v>448.41</v>
      </c>
      <c r="BS43" s="168">
        <v>550.4</v>
      </c>
      <c r="BT43" s="171">
        <v>1141.8499999999999</v>
      </c>
      <c r="BU43" s="172">
        <v>696.59</v>
      </c>
      <c r="BV43" s="167">
        <v>1189.56</v>
      </c>
      <c r="BW43" s="171">
        <v>546.82000000000005</v>
      </c>
      <c r="BX43" s="172">
        <v>448.41</v>
      </c>
      <c r="BY43" s="168">
        <v>550.4</v>
      </c>
      <c r="BZ43" s="171">
        <v>1145.49</v>
      </c>
      <c r="CA43" s="172">
        <v>697.84</v>
      </c>
      <c r="CB43" s="167">
        <v>1169.28</v>
      </c>
      <c r="CC43" s="171">
        <v>546.82000000000005</v>
      </c>
      <c r="CD43" s="172">
        <v>448.41</v>
      </c>
      <c r="CE43" s="168">
        <v>550.4</v>
      </c>
      <c r="CF43" s="171">
        <v>1192.8</v>
      </c>
      <c r="CG43" s="172">
        <v>737.57</v>
      </c>
      <c r="CH43" s="167">
        <v>1203.57</v>
      </c>
      <c r="CI43" s="171">
        <v>546.82000000000005</v>
      </c>
      <c r="CJ43" s="172">
        <v>448.41</v>
      </c>
      <c r="CK43" s="168">
        <v>550.4</v>
      </c>
      <c r="CL43" s="171">
        <v>1224.17</v>
      </c>
      <c r="CM43" s="172">
        <v>773.26</v>
      </c>
      <c r="CN43" s="167">
        <v>1238.02</v>
      </c>
      <c r="CO43" s="171">
        <v>546.82000000000005</v>
      </c>
      <c r="CP43" s="172">
        <v>448.41</v>
      </c>
      <c r="CQ43" s="168">
        <v>550.4</v>
      </c>
      <c r="CR43" s="171">
        <v>1368.01</v>
      </c>
      <c r="CS43" s="172">
        <v>826.37</v>
      </c>
      <c r="CT43" s="167">
        <v>1369.93</v>
      </c>
      <c r="CU43" s="171">
        <v>546.82000000000005</v>
      </c>
      <c r="CV43" s="172">
        <v>448.41</v>
      </c>
      <c r="CW43" s="168">
        <v>550.4</v>
      </c>
      <c r="CX43" s="171">
        <v>1583.18</v>
      </c>
      <c r="CY43" s="172">
        <v>920.95</v>
      </c>
      <c r="CZ43" s="167">
        <v>1533.02</v>
      </c>
      <c r="DA43" s="171">
        <v>546.82000000000005</v>
      </c>
      <c r="DB43" s="172">
        <v>448.41</v>
      </c>
      <c r="DC43" s="168">
        <v>550.4</v>
      </c>
      <c r="DD43" s="171">
        <v>1398.63</v>
      </c>
      <c r="DE43" s="172">
        <v>828.61</v>
      </c>
      <c r="DF43" s="167">
        <v>1389.11</v>
      </c>
      <c r="DG43" s="171">
        <v>546.82000000000005</v>
      </c>
      <c r="DH43" s="172">
        <v>448.41</v>
      </c>
      <c r="DI43" s="168">
        <v>550.4</v>
      </c>
      <c r="DJ43" s="287">
        <v>1405.13</v>
      </c>
      <c r="DK43" s="288">
        <v>839.88</v>
      </c>
      <c r="DL43" s="281">
        <v>1399.35</v>
      </c>
      <c r="DM43" s="289">
        <v>546.82000000000005</v>
      </c>
      <c r="DN43" s="288">
        <v>448.41</v>
      </c>
      <c r="DO43" s="283">
        <v>550.4</v>
      </c>
      <c r="DP43" s="171">
        <v>1541</v>
      </c>
      <c r="DQ43" s="172">
        <v>907.76</v>
      </c>
      <c r="DR43" s="167">
        <v>1506.04</v>
      </c>
      <c r="DS43" s="171">
        <v>546.82000000000005</v>
      </c>
      <c r="DT43" s="172">
        <v>448.41</v>
      </c>
      <c r="DU43" s="168">
        <v>550.4</v>
      </c>
      <c r="DV43" s="171">
        <v>1710.48</v>
      </c>
      <c r="DW43" s="172">
        <v>947.59</v>
      </c>
      <c r="DX43" s="167">
        <v>1870.78</v>
      </c>
      <c r="DY43" s="171">
        <v>546.82000000000005</v>
      </c>
      <c r="DZ43" s="172">
        <v>448.41</v>
      </c>
      <c r="EA43" s="168">
        <v>550.4</v>
      </c>
      <c r="EB43" s="171">
        <v>1749.96</v>
      </c>
      <c r="EC43" s="172">
        <v>1013.18</v>
      </c>
      <c r="ED43" s="167">
        <v>1657.63</v>
      </c>
      <c r="EE43" s="171">
        <v>546.82000000000005</v>
      </c>
      <c r="EF43" s="172">
        <v>448.41</v>
      </c>
      <c r="EG43" s="168">
        <v>550.4</v>
      </c>
    </row>
    <row r="44" spans="2:137">
      <c r="B44" s="138"/>
      <c r="C44" s="135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215"/>
      <c r="AJ44" s="216"/>
      <c r="AK44" s="117"/>
      <c r="AL44" s="217"/>
      <c r="AM44" s="216"/>
      <c r="AN44" s="117"/>
      <c r="AO44" s="215"/>
      <c r="AP44" s="148"/>
      <c r="AQ44" s="149"/>
      <c r="AR44" s="150"/>
      <c r="AS44" s="148"/>
      <c r="AT44" s="149"/>
      <c r="AU44" s="151"/>
      <c r="AV44" s="148"/>
      <c r="AW44" s="149"/>
      <c r="AX44" s="167"/>
      <c r="AY44" s="148"/>
      <c r="AZ44" s="149"/>
      <c r="BA44" s="151"/>
      <c r="BB44" s="148"/>
      <c r="BC44" s="149"/>
      <c r="BD44" s="167"/>
      <c r="BE44" s="148"/>
      <c r="BF44" s="149"/>
      <c r="BG44" s="151"/>
      <c r="BH44" s="148"/>
      <c r="BI44" s="149"/>
      <c r="BJ44" s="167"/>
      <c r="BK44" s="148"/>
      <c r="BL44" s="149"/>
      <c r="BM44" s="151"/>
      <c r="BN44" s="148"/>
      <c r="BO44" s="149"/>
      <c r="BP44" s="167"/>
      <c r="BQ44" s="148"/>
      <c r="BR44" s="149"/>
      <c r="BS44" s="151"/>
      <c r="BT44" s="148"/>
      <c r="BU44" s="149"/>
      <c r="BV44" s="167"/>
      <c r="BW44" s="148"/>
      <c r="BX44" s="149"/>
      <c r="BY44" s="151"/>
      <c r="BZ44" s="148"/>
      <c r="CA44" s="149"/>
      <c r="CB44" s="167"/>
      <c r="CC44" s="148"/>
      <c r="CD44" s="149"/>
      <c r="CE44" s="151"/>
      <c r="CF44" s="148"/>
      <c r="CG44" s="149"/>
      <c r="CH44" s="167"/>
      <c r="CI44" s="148"/>
      <c r="CJ44" s="149"/>
      <c r="CK44" s="151"/>
      <c r="CL44" s="148"/>
      <c r="CM44" s="149"/>
      <c r="CN44" s="167"/>
      <c r="CO44" s="148"/>
      <c r="CP44" s="149"/>
      <c r="CQ44" s="151"/>
      <c r="CR44" s="148"/>
      <c r="CS44" s="149"/>
      <c r="CT44" s="167"/>
      <c r="CU44" s="148"/>
      <c r="CV44" s="149"/>
      <c r="CW44" s="151"/>
      <c r="CX44" s="148"/>
      <c r="CY44" s="149"/>
      <c r="CZ44" s="167"/>
      <c r="DA44" s="148"/>
      <c r="DB44" s="149"/>
      <c r="DC44" s="151"/>
      <c r="DD44" s="148"/>
      <c r="DE44" s="149"/>
      <c r="DF44" s="167"/>
      <c r="DG44" s="148"/>
      <c r="DH44" s="149"/>
      <c r="DI44" s="151"/>
      <c r="DJ44" s="263"/>
      <c r="DK44" s="264"/>
      <c r="DL44" s="284"/>
      <c r="DM44" s="263"/>
      <c r="DN44" s="264"/>
      <c r="DO44" s="266"/>
      <c r="DP44" s="148"/>
      <c r="DQ44" s="149"/>
      <c r="DR44" s="167"/>
      <c r="DS44" s="148"/>
      <c r="DT44" s="149"/>
      <c r="DU44" s="151"/>
      <c r="DV44" s="148"/>
      <c r="DW44" s="149"/>
      <c r="DX44" s="167"/>
      <c r="DY44" s="148"/>
      <c r="DZ44" s="149"/>
      <c r="EA44" s="151"/>
      <c r="EB44" s="148"/>
      <c r="EC44" s="149"/>
      <c r="ED44" s="167"/>
      <c r="EE44" s="148"/>
      <c r="EF44" s="149"/>
      <c r="EG44" s="151"/>
    </row>
    <row r="45" spans="2:137">
      <c r="B45" s="413" t="s">
        <v>195</v>
      </c>
      <c r="C45" s="133" t="s">
        <v>186</v>
      </c>
      <c r="D45" s="117">
        <v>80.709999999999994</v>
      </c>
      <c r="E45" s="127">
        <v>78.02</v>
      </c>
      <c r="F45" s="127">
        <v>73.709999999999994</v>
      </c>
      <c r="G45" s="124">
        <v>224.53</v>
      </c>
      <c r="H45" s="117">
        <v>81.069999999999993</v>
      </c>
      <c r="I45" s="127">
        <v>78.36</v>
      </c>
      <c r="J45" s="127">
        <v>74.040000000000006</v>
      </c>
      <c r="K45" s="124">
        <v>224.53</v>
      </c>
      <c r="L45" s="117">
        <v>80.040000000000006</v>
      </c>
      <c r="M45" s="127">
        <v>77.319999999999993</v>
      </c>
      <c r="N45" s="127">
        <v>73.099999999999994</v>
      </c>
      <c r="O45" s="124">
        <v>224.53</v>
      </c>
      <c r="P45" s="117">
        <v>80.790000000000006</v>
      </c>
      <c r="Q45" s="127">
        <v>83.67</v>
      </c>
      <c r="R45" s="127">
        <v>76.42</v>
      </c>
      <c r="S45" s="124">
        <v>224.53</v>
      </c>
      <c r="T45" s="117">
        <v>61.16</v>
      </c>
      <c r="U45" s="127">
        <v>63.68</v>
      </c>
      <c r="V45" s="127">
        <v>58.16</v>
      </c>
      <c r="W45" s="124">
        <v>224.53</v>
      </c>
      <c r="X45" s="117">
        <v>62.43</v>
      </c>
      <c r="Y45" s="127">
        <v>64.98</v>
      </c>
      <c r="Z45" s="127">
        <v>59.34</v>
      </c>
      <c r="AA45" s="124">
        <v>224.53</v>
      </c>
      <c r="AB45" s="119">
        <v>85.36</v>
      </c>
      <c r="AC45" s="127">
        <f>+AC41</f>
        <v>88.34</v>
      </c>
      <c r="AD45" s="119">
        <v>80.680000000000007</v>
      </c>
      <c r="AE45" s="124">
        <v>224.53</v>
      </c>
      <c r="AF45" s="119">
        <v>87.05</v>
      </c>
      <c r="AG45" s="127">
        <v>90.09</v>
      </c>
      <c r="AH45" s="119">
        <v>82.27</v>
      </c>
      <c r="AI45" s="219">
        <v>224.53</v>
      </c>
      <c r="AJ45" s="220">
        <v>87.05</v>
      </c>
      <c r="AK45" s="127">
        <v>90.09</v>
      </c>
      <c r="AL45" s="221">
        <v>82.27</v>
      </c>
      <c r="AM45" s="220">
        <v>220.1</v>
      </c>
      <c r="AN45" s="127">
        <v>220.19</v>
      </c>
      <c r="AO45" s="219">
        <v>219.94</v>
      </c>
      <c r="AP45" s="152">
        <v>88.92</v>
      </c>
      <c r="AQ45" s="173">
        <v>92</v>
      </c>
      <c r="AR45" s="154">
        <v>84.03</v>
      </c>
      <c r="AS45" s="152">
        <v>215.32</v>
      </c>
      <c r="AT45" s="173">
        <v>215.6</v>
      </c>
      <c r="AU45" s="155">
        <v>214.82</v>
      </c>
      <c r="AV45" s="152">
        <v>91.44</v>
      </c>
      <c r="AW45" s="173">
        <v>94.59</v>
      </c>
      <c r="AX45" s="150">
        <v>86.39</v>
      </c>
      <c r="AY45" s="152">
        <v>211.19</v>
      </c>
      <c r="AZ45" s="173">
        <v>211.68</v>
      </c>
      <c r="BA45" s="155">
        <v>210.29</v>
      </c>
      <c r="BB45" s="152">
        <v>93.35</v>
      </c>
      <c r="BC45" s="173">
        <v>96.55</v>
      </c>
      <c r="BD45" s="150">
        <v>88.18</v>
      </c>
      <c r="BE45" s="152">
        <v>211.19</v>
      </c>
      <c r="BF45" s="173">
        <v>211.68</v>
      </c>
      <c r="BG45" s="155">
        <v>210.29</v>
      </c>
      <c r="BH45" s="152">
        <v>94.54</v>
      </c>
      <c r="BI45" s="173">
        <v>97.74</v>
      </c>
      <c r="BJ45" s="150">
        <v>89.27</v>
      </c>
      <c r="BK45" s="152">
        <v>211.19</v>
      </c>
      <c r="BL45" s="173">
        <v>211.68</v>
      </c>
      <c r="BM45" s="155">
        <v>210.29</v>
      </c>
      <c r="BN45" s="152">
        <v>95.55</v>
      </c>
      <c r="BO45" s="173">
        <v>98.79</v>
      </c>
      <c r="BP45" s="150">
        <v>90.23</v>
      </c>
      <c r="BQ45" s="152">
        <v>211.19</v>
      </c>
      <c r="BR45" s="173">
        <v>211.68</v>
      </c>
      <c r="BS45" s="155">
        <v>210.29</v>
      </c>
      <c r="BT45" s="152">
        <v>97.24</v>
      </c>
      <c r="BU45" s="173">
        <v>100.57</v>
      </c>
      <c r="BV45" s="150">
        <v>91.85</v>
      </c>
      <c r="BW45" s="152">
        <v>211.19</v>
      </c>
      <c r="BX45" s="173">
        <v>211.68</v>
      </c>
      <c r="BY45" s="155">
        <v>210.29</v>
      </c>
      <c r="BZ45" s="152">
        <v>97.44</v>
      </c>
      <c r="CA45" s="173">
        <v>100.76</v>
      </c>
      <c r="CB45" s="150">
        <v>92.02</v>
      </c>
      <c r="CC45" s="152">
        <v>211.19</v>
      </c>
      <c r="CD45" s="173">
        <v>211.68</v>
      </c>
      <c r="CE45" s="155">
        <v>210.29</v>
      </c>
      <c r="CF45" s="152">
        <v>98.7</v>
      </c>
      <c r="CG45" s="173">
        <v>102.12</v>
      </c>
      <c r="CH45" s="150">
        <v>93.27</v>
      </c>
      <c r="CI45" s="152">
        <v>211.19</v>
      </c>
      <c r="CJ45" s="173">
        <v>211.68</v>
      </c>
      <c r="CK45" s="155">
        <v>210.29</v>
      </c>
      <c r="CL45" s="152">
        <v>99.47</v>
      </c>
      <c r="CM45" s="173">
        <v>102.91</v>
      </c>
      <c r="CN45" s="150">
        <v>93.99</v>
      </c>
      <c r="CO45" s="152">
        <v>211.19</v>
      </c>
      <c r="CP45" s="173">
        <v>211.68</v>
      </c>
      <c r="CQ45" s="155">
        <v>210.29</v>
      </c>
      <c r="CR45" s="152">
        <v>100.57</v>
      </c>
      <c r="CS45" s="173">
        <v>104.1</v>
      </c>
      <c r="CT45" s="150">
        <v>95.07</v>
      </c>
      <c r="CU45" s="152">
        <v>211.19</v>
      </c>
      <c r="CV45" s="173">
        <v>211.68</v>
      </c>
      <c r="CW45" s="155">
        <v>210.29</v>
      </c>
      <c r="CX45" s="152">
        <v>100.75</v>
      </c>
      <c r="CY45" s="173">
        <v>104.3</v>
      </c>
      <c r="CZ45" s="150">
        <v>95.25</v>
      </c>
      <c r="DA45" s="152">
        <v>211.19</v>
      </c>
      <c r="DB45" s="173">
        <v>211.68</v>
      </c>
      <c r="DC45" s="155">
        <v>210.29</v>
      </c>
      <c r="DD45" s="152">
        <v>102.2</v>
      </c>
      <c r="DE45" s="173">
        <v>105.81</v>
      </c>
      <c r="DF45" s="150">
        <v>96.64</v>
      </c>
      <c r="DG45" s="152">
        <v>211.19</v>
      </c>
      <c r="DH45" s="173">
        <v>211.68</v>
      </c>
      <c r="DI45" s="155">
        <v>210.29</v>
      </c>
      <c r="DJ45" s="267">
        <v>102.78</v>
      </c>
      <c r="DK45" s="290">
        <v>106.42</v>
      </c>
      <c r="DL45" s="265">
        <v>97.19</v>
      </c>
      <c r="DM45" s="267">
        <v>211.19</v>
      </c>
      <c r="DN45" s="290">
        <v>211.68</v>
      </c>
      <c r="DO45" s="260">
        <v>210.29</v>
      </c>
      <c r="DP45" s="152">
        <v>104.31</v>
      </c>
      <c r="DQ45" s="173">
        <v>108.05</v>
      </c>
      <c r="DR45" s="150">
        <v>98.68</v>
      </c>
      <c r="DS45" s="152">
        <v>211.19</v>
      </c>
      <c r="DT45" s="173">
        <v>211.68</v>
      </c>
      <c r="DU45" s="155">
        <v>210.29</v>
      </c>
      <c r="DV45" s="152">
        <v>104.6</v>
      </c>
      <c r="DW45" s="173">
        <v>108.27</v>
      </c>
      <c r="DX45" s="150">
        <v>98.88</v>
      </c>
      <c r="DY45" s="152">
        <v>211.19</v>
      </c>
      <c r="DZ45" s="173">
        <v>211.68</v>
      </c>
      <c r="EA45" s="155">
        <v>210.29</v>
      </c>
      <c r="EB45" s="152">
        <v>106.09</v>
      </c>
      <c r="EC45" s="173">
        <v>109.9</v>
      </c>
      <c r="ED45" s="150">
        <v>100.37</v>
      </c>
      <c r="EE45" s="152">
        <v>211.19</v>
      </c>
      <c r="EF45" s="173">
        <v>211.68</v>
      </c>
      <c r="EG45" s="155">
        <v>210.29</v>
      </c>
    </row>
    <row r="46" spans="2:137">
      <c r="B46" s="413"/>
      <c r="C46" s="136" t="s">
        <v>188</v>
      </c>
      <c r="D46" s="125">
        <v>6.05</v>
      </c>
      <c r="E46" s="125">
        <v>6.37</v>
      </c>
      <c r="F46" s="125">
        <v>6.13</v>
      </c>
      <c r="G46" s="125">
        <v>7.26</v>
      </c>
      <c r="H46" s="125">
        <v>5.64</v>
      </c>
      <c r="I46" s="125">
        <v>5.92</v>
      </c>
      <c r="J46" s="125">
        <v>5.4</v>
      </c>
      <c r="K46" s="125">
        <v>7.26</v>
      </c>
      <c r="L46" s="125">
        <v>5.48</v>
      </c>
      <c r="M46" s="125">
        <v>5.74</v>
      </c>
      <c r="N46" s="125">
        <v>4.91</v>
      </c>
      <c r="O46" s="125">
        <v>7.26</v>
      </c>
      <c r="P46" s="125">
        <v>6.05</v>
      </c>
      <c r="Q46" s="125">
        <v>5.64</v>
      </c>
      <c r="R46" s="125">
        <v>4.84</v>
      </c>
      <c r="S46" s="125">
        <v>7.26</v>
      </c>
      <c r="T46" s="125">
        <v>6.35</v>
      </c>
      <c r="U46" s="125">
        <v>6.11</v>
      </c>
      <c r="V46" s="125">
        <v>5.71</v>
      </c>
      <c r="W46" s="125">
        <v>7.26</v>
      </c>
      <c r="X46" s="125">
        <v>6.72</v>
      </c>
      <c r="Y46" s="125">
        <v>6.43</v>
      </c>
      <c r="Z46" s="125">
        <v>5.75</v>
      </c>
      <c r="AA46" s="125">
        <v>7.26</v>
      </c>
      <c r="AB46" s="118">
        <v>6.6</v>
      </c>
      <c r="AC46" s="125">
        <f>+AC42</f>
        <v>6.37</v>
      </c>
      <c r="AD46" s="118">
        <v>6.06</v>
      </c>
      <c r="AE46" s="125">
        <v>7.26</v>
      </c>
      <c r="AF46" s="118">
        <v>6.82</v>
      </c>
      <c r="AG46" s="125">
        <v>6.75</v>
      </c>
      <c r="AH46" s="118">
        <v>6.45</v>
      </c>
      <c r="AI46" s="218">
        <v>7.26</v>
      </c>
      <c r="AJ46" s="222">
        <v>6.82</v>
      </c>
      <c r="AK46" s="125">
        <v>6.75</v>
      </c>
      <c r="AL46" s="223">
        <v>6.45</v>
      </c>
      <c r="AM46" s="222">
        <v>7.25</v>
      </c>
      <c r="AN46" s="125">
        <v>7.24</v>
      </c>
      <c r="AO46" s="218">
        <v>7.23</v>
      </c>
      <c r="AP46" s="156">
        <v>7.37</v>
      </c>
      <c r="AQ46" s="170">
        <v>7.37</v>
      </c>
      <c r="AR46" s="158">
        <v>7.06</v>
      </c>
      <c r="AS46" s="156">
        <v>7.78</v>
      </c>
      <c r="AT46" s="170">
        <v>7.84</v>
      </c>
      <c r="AU46" s="159">
        <v>7.8</v>
      </c>
      <c r="AV46" s="156">
        <v>9.0299999999999994</v>
      </c>
      <c r="AW46" s="170">
        <v>8.1999999999999993</v>
      </c>
      <c r="AX46" s="154">
        <v>8</v>
      </c>
      <c r="AY46" s="156">
        <v>9.42</v>
      </c>
      <c r="AZ46" s="170">
        <v>8.64</v>
      </c>
      <c r="BA46" s="159">
        <v>8.6999999999999993</v>
      </c>
      <c r="BB46" s="156">
        <v>8.31</v>
      </c>
      <c r="BC46" s="170">
        <v>8.16</v>
      </c>
      <c r="BD46" s="154">
        <v>8.16</v>
      </c>
      <c r="BE46" s="156">
        <v>9.42</v>
      </c>
      <c r="BF46" s="170">
        <v>8.64</v>
      </c>
      <c r="BG46" s="159">
        <v>8.6999999999999993</v>
      </c>
      <c r="BH46" s="156">
        <v>10.27</v>
      </c>
      <c r="BI46" s="170">
        <v>10.029999999999999</v>
      </c>
      <c r="BJ46" s="154">
        <v>9.8699999999999992</v>
      </c>
      <c r="BK46" s="156">
        <v>9.42</v>
      </c>
      <c r="BL46" s="170">
        <v>8.64</v>
      </c>
      <c r="BM46" s="159">
        <v>8.6999999999999993</v>
      </c>
      <c r="BN46" s="156">
        <v>10.94</v>
      </c>
      <c r="BO46" s="170">
        <v>10.02</v>
      </c>
      <c r="BP46" s="154">
        <v>9.6999999999999993</v>
      </c>
      <c r="BQ46" s="156">
        <v>9.42</v>
      </c>
      <c r="BR46" s="170">
        <v>8.64</v>
      </c>
      <c r="BS46" s="159">
        <v>8.6999999999999993</v>
      </c>
      <c r="BT46" s="156">
        <v>10.02</v>
      </c>
      <c r="BU46" s="170">
        <v>9.39</v>
      </c>
      <c r="BV46" s="154">
        <v>9.19</v>
      </c>
      <c r="BW46" s="156">
        <v>9.42</v>
      </c>
      <c r="BX46" s="170">
        <v>8.64</v>
      </c>
      <c r="BY46" s="159">
        <v>8.6999999999999993</v>
      </c>
      <c r="BZ46" s="156">
        <v>8.91</v>
      </c>
      <c r="CA46" s="170">
        <v>8.1999999999999993</v>
      </c>
      <c r="CB46" s="154">
        <v>7.9</v>
      </c>
      <c r="CC46" s="156">
        <v>9.42</v>
      </c>
      <c r="CD46" s="170">
        <v>8.64</v>
      </c>
      <c r="CE46" s="159">
        <v>8.6999999999999993</v>
      </c>
      <c r="CF46" s="156">
        <v>8.94</v>
      </c>
      <c r="CG46" s="170">
        <v>9.18</v>
      </c>
      <c r="CH46" s="154">
        <v>8.48</v>
      </c>
      <c r="CI46" s="156">
        <v>9.42</v>
      </c>
      <c r="CJ46" s="170">
        <v>8.64</v>
      </c>
      <c r="CK46" s="159">
        <v>8.6999999999999993</v>
      </c>
      <c r="CL46" s="156">
        <v>9.2100000000000009</v>
      </c>
      <c r="CM46" s="170">
        <v>9.57</v>
      </c>
      <c r="CN46" s="154">
        <v>8.66</v>
      </c>
      <c r="CO46" s="156">
        <v>9.42</v>
      </c>
      <c r="CP46" s="170">
        <v>8.64</v>
      </c>
      <c r="CQ46" s="159">
        <v>8.6999999999999993</v>
      </c>
      <c r="CR46" s="156">
        <v>8.76</v>
      </c>
      <c r="CS46" s="170">
        <v>8.41</v>
      </c>
      <c r="CT46" s="154">
        <v>8.0399999999999991</v>
      </c>
      <c r="CU46" s="156">
        <v>9.42</v>
      </c>
      <c r="CV46" s="170">
        <v>8.64</v>
      </c>
      <c r="CW46" s="159">
        <v>8.6999999999999993</v>
      </c>
      <c r="CX46" s="156">
        <v>8.23</v>
      </c>
      <c r="CY46" s="170">
        <v>7.94</v>
      </c>
      <c r="CZ46" s="154">
        <v>7.8520000000000003</v>
      </c>
      <c r="DA46" s="156">
        <v>9.42</v>
      </c>
      <c r="DB46" s="170">
        <v>8.64</v>
      </c>
      <c r="DC46" s="159">
        <v>8.6999999999999993</v>
      </c>
      <c r="DD46" s="156">
        <v>8.7100000000000009</v>
      </c>
      <c r="DE46" s="170">
        <v>9.07</v>
      </c>
      <c r="DF46" s="154">
        <v>8.23</v>
      </c>
      <c r="DG46" s="156">
        <v>9.42</v>
      </c>
      <c r="DH46" s="170">
        <v>8.64</v>
      </c>
      <c r="DI46" s="159">
        <v>8.6999999999999993</v>
      </c>
      <c r="DJ46" s="257">
        <v>8.92</v>
      </c>
      <c r="DK46" s="286">
        <v>8.99</v>
      </c>
      <c r="DL46" s="259">
        <v>8.1999999999999993</v>
      </c>
      <c r="DM46" s="257">
        <v>9.42</v>
      </c>
      <c r="DN46" s="286">
        <v>8.64</v>
      </c>
      <c r="DO46" s="262">
        <v>8.6999999999999993</v>
      </c>
      <c r="DP46" s="156">
        <v>8.31</v>
      </c>
      <c r="DQ46" s="170">
        <v>8.09</v>
      </c>
      <c r="DR46" s="154">
        <v>7.79</v>
      </c>
      <c r="DS46" s="156">
        <v>9.42</v>
      </c>
      <c r="DT46" s="170">
        <v>8.64</v>
      </c>
      <c r="DU46" s="159">
        <v>8.6999999999999993</v>
      </c>
      <c r="DV46" s="156">
        <v>8.33</v>
      </c>
      <c r="DW46" s="170">
        <v>8.19</v>
      </c>
      <c r="DX46" s="154">
        <v>7.87</v>
      </c>
      <c r="DY46" s="156">
        <v>9.42</v>
      </c>
      <c r="DZ46" s="170">
        <v>8.64</v>
      </c>
      <c r="EA46" s="159">
        <v>8.6999999999999993</v>
      </c>
      <c r="EB46" s="156">
        <v>7.85</v>
      </c>
      <c r="EC46" s="170">
        <v>7.57</v>
      </c>
      <c r="ED46" s="154">
        <v>7.39</v>
      </c>
      <c r="EE46" s="156">
        <v>9.42</v>
      </c>
      <c r="EF46" s="170">
        <v>8.64</v>
      </c>
      <c r="EG46" s="159">
        <v>8.6999999999999993</v>
      </c>
    </row>
    <row r="47" spans="2:137">
      <c r="B47" s="413"/>
      <c r="C47" s="136" t="s">
        <v>191</v>
      </c>
      <c r="D47" s="125">
        <v>170.53</v>
      </c>
      <c r="E47" s="125">
        <v>254.46</v>
      </c>
      <c r="F47" s="125">
        <v>334.81</v>
      </c>
      <c r="G47" s="125">
        <v>97.33</v>
      </c>
      <c r="H47" s="125">
        <v>170.83</v>
      </c>
      <c r="I47" s="125">
        <v>254.71</v>
      </c>
      <c r="J47" s="125">
        <v>335.19</v>
      </c>
      <c r="K47" s="125">
        <v>97.33</v>
      </c>
      <c r="L47" s="125">
        <v>169.03</v>
      </c>
      <c r="M47" s="125">
        <v>251.47</v>
      </c>
      <c r="N47" s="125">
        <v>331.15</v>
      </c>
      <c r="O47" s="125">
        <v>97.33</v>
      </c>
      <c r="P47" s="125">
        <v>280.37</v>
      </c>
      <c r="Q47" s="125">
        <v>188.51</v>
      </c>
      <c r="R47" s="125">
        <v>369.15</v>
      </c>
      <c r="S47" s="125">
        <v>97.33</v>
      </c>
      <c r="T47" s="125">
        <v>241.88</v>
      </c>
      <c r="U47" s="125">
        <v>163.05000000000001</v>
      </c>
      <c r="V47" s="125">
        <v>319.58999999999997</v>
      </c>
      <c r="W47" s="125">
        <v>97.33</v>
      </c>
      <c r="X47" s="125">
        <v>262.97000000000003</v>
      </c>
      <c r="Y47" s="125">
        <v>177.43</v>
      </c>
      <c r="Z47" s="125">
        <v>347.09</v>
      </c>
      <c r="AA47" s="125">
        <v>97.33</v>
      </c>
      <c r="AB47" s="125">
        <v>336.52</v>
      </c>
      <c r="AC47" s="125">
        <v>226.26</v>
      </c>
      <c r="AD47" s="125">
        <v>441.11</v>
      </c>
      <c r="AE47" s="125">
        <v>97.33</v>
      </c>
      <c r="AF47" s="125">
        <v>328.16</v>
      </c>
      <c r="AG47" s="125">
        <v>220.03</v>
      </c>
      <c r="AH47" s="125">
        <v>430.36</v>
      </c>
      <c r="AI47" s="218">
        <v>97.33</v>
      </c>
      <c r="AJ47" s="232">
        <v>328.16</v>
      </c>
      <c r="AK47" s="125">
        <v>220.03</v>
      </c>
      <c r="AL47" s="223">
        <v>430.36</v>
      </c>
      <c r="AM47" s="232">
        <v>104.78</v>
      </c>
      <c r="AN47" s="125">
        <v>101.29</v>
      </c>
      <c r="AO47" s="218">
        <v>108.07</v>
      </c>
      <c r="AP47" s="174">
        <v>319.47000000000003</v>
      </c>
      <c r="AQ47" s="170">
        <v>213.25</v>
      </c>
      <c r="AR47" s="158">
        <v>419.11</v>
      </c>
      <c r="AS47" s="174">
        <v>107.26</v>
      </c>
      <c r="AT47" s="170">
        <v>100.45</v>
      </c>
      <c r="AU47" s="159">
        <v>112.93</v>
      </c>
      <c r="AV47" s="174">
        <v>343.63</v>
      </c>
      <c r="AW47" s="170">
        <v>229.6</v>
      </c>
      <c r="AX47" s="158">
        <v>450.62</v>
      </c>
      <c r="AY47" s="174">
        <v>142.59</v>
      </c>
      <c r="AZ47" s="170">
        <v>122.73</v>
      </c>
      <c r="BA47" s="159">
        <v>160.56</v>
      </c>
      <c r="BB47" s="174">
        <v>334.94</v>
      </c>
      <c r="BC47" s="170">
        <v>223.99</v>
      </c>
      <c r="BD47" s="158">
        <v>439.24</v>
      </c>
      <c r="BE47" s="174">
        <v>142.59</v>
      </c>
      <c r="BF47" s="170">
        <v>122.73</v>
      </c>
      <c r="BG47" s="159">
        <v>160.56</v>
      </c>
      <c r="BH47" s="174">
        <v>318.06</v>
      </c>
      <c r="BI47" s="170">
        <v>212.79</v>
      </c>
      <c r="BJ47" s="158">
        <v>417.12</v>
      </c>
      <c r="BK47" s="174">
        <v>142.59</v>
      </c>
      <c r="BL47" s="170">
        <v>122.73</v>
      </c>
      <c r="BM47" s="159">
        <v>160.56</v>
      </c>
      <c r="BN47" s="174">
        <v>318</v>
      </c>
      <c r="BO47" s="170">
        <v>212.62</v>
      </c>
      <c r="BP47" s="158">
        <v>417.13</v>
      </c>
      <c r="BQ47" s="174">
        <v>142.59</v>
      </c>
      <c r="BR47" s="170">
        <v>122.73</v>
      </c>
      <c r="BS47" s="159">
        <v>160.56</v>
      </c>
      <c r="BT47" s="174">
        <v>337.87</v>
      </c>
      <c r="BU47" s="170">
        <v>226.28</v>
      </c>
      <c r="BV47" s="158">
        <v>443.15</v>
      </c>
      <c r="BW47" s="174">
        <v>142.59</v>
      </c>
      <c r="BX47" s="170">
        <v>122.73</v>
      </c>
      <c r="BY47" s="159">
        <v>160.56</v>
      </c>
      <c r="BZ47" s="174">
        <v>325.19</v>
      </c>
      <c r="CA47" s="170">
        <v>217.65</v>
      </c>
      <c r="CB47" s="158">
        <v>426.54</v>
      </c>
      <c r="CC47" s="174">
        <v>142.59</v>
      </c>
      <c r="CD47" s="170">
        <v>122.73</v>
      </c>
      <c r="CE47" s="159">
        <v>160.56</v>
      </c>
      <c r="CF47" s="174">
        <v>332.71</v>
      </c>
      <c r="CG47" s="170">
        <v>222.93</v>
      </c>
      <c r="CH47" s="158">
        <v>436.6</v>
      </c>
      <c r="CI47" s="174">
        <v>142.59</v>
      </c>
      <c r="CJ47" s="170">
        <v>122.73</v>
      </c>
      <c r="CK47" s="159">
        <v>160.56</v>
      </c>
      <c r="CL47" s="174">
        <v>339.48</v>
      </c>
      <c r="CM47" s="170">
        <v>227.71</v>
      </c>
      <c r="CN47" s="158">
        <v>445.4</v>
      </c>
      <c r="CO47" s="174">
        <v>142.59</v>
      </c>
      <c r="CP47" s="170">
        <v>122.73</v>
      </c>
      <c r="CQ47" s="159">
        <v>160.56</v>
      </c>
      <c r="CR47" s="174">
        <v>344.36</v>
      </c>
      <c r="CS47" s="170">
        <v>230.99</v>
      </c>
      <c r="CT47" s="158">
        <v>452</v>
      </c>
      <c r="CU47" s="174">
        <v>142.59</v>
      </c>
      <c r="CV47" s="170">
        <v>122.73</v>
      </c>
      <c r="CW47" s="159">
        <v>160.56</v>
      </c>
      <c r="CX47" s="174">
        <v>358.54</v>
      </c>
      <c r="CY47" s="170">
        <v>239.93</v>
      </c>
      <c r="CZ47" s="158">
        <v>470.56</v>
      </c>
      <c r="DA47" s="174">
        <v>142.59</v>
      </c>
      <c r="DB47" s="170">
        <v>122.73</v>
      </c>
      <c r="DC47" s="159">
        <v>160.56</v>
      </c>
      <c r="DD47" s="174">
        <v>350.43</v>
      </c>
      <c r="DE47" s="170">
        <v>234.56</v>
      </c>
      <c r="DF47" s="158">
        <v>460.12</v>
      </c>
      <c r="DG47" s="174">
        <v>142.59</v>
      </c>
      <c r="DH47" s="170">
        <v>122.73</v>
      </c>
      <c r="DI47" s="159">
        <v>160.56</v>
      </c>
      <c r="DJ47" s="291">
        <v>356.54</v>
      </c>
      <c r="DK47" s="286">
        <v>238.55</v>
      </c>
      <c r="DL47" s="261">
        <v>468.3</v>
      </c>
      <c r="DM47" s="291">
        <v>142.59</v>
      </c>
      <c r="DN47" s="286">
        <v>122.73</v>
      </c>
      <c r="DO47" s="262">
        <v>160.56</v>
      </c>
      <c r="DP47" s="174">
        <v>367.82</v>
      </c>
      <c r="DQ47" s="170">
        <v>246.1</v>
      </c>
      <c r="DR47" s="158">
        <v>483.14</v>
      </c>
      <c r="DS47" s="174">
        <v>142.59</v>
      </c>
      <c r="DT47" s="170">
        <v>122.73</v>
      </c>
      <c r="DU47" s="159">
        <v>160.56</v>
      </c>
      <c r="DV47" s="174">
        <v>358.73</v>
      </c>
      <c r="DW47" s="170">
        <v>239.92</v>
      </c>
      <c r="DX47" s="158">
        <v>470.92</v>
      </c>
      <c r="DY47" s="174">
        <v>142.59</v>
      </c>
      <c r="DZ47" s="170">
        <v>122.73</v>
      </c>
      <c r="EA47" s="159">
        <v>160.56</v>
      </c>
      <c r="EB47" s="174">
        <v>371.84</v>
      </c>
      <c r="EC47" s="170">
        <v>248.73</v>
      </c>
      <c r="ED47" s="158">
        <v>488.4</v>
      </c>
      <c r="EE47" s="174">
        <v>142.59</v>
      </c>
      <c r="EF47" s="170">
        <v>122.73</v>
      </c>
      <c r="EG47" s="159">
        <v>160.56</v>
      </c>
    </row>
    <row r="48" spans="2:137">
      <c r="B48" s="413"/>
      <c r="C48" s="140" t="s">
        <v>192</v>
      </c>
      <c r="D48" s="126">
        <v>651.58000000000004</v>
      </c>
      <c r="E48" s="126">
        <v>1075.24</v>
      </c>
      <c r="F48" s="126">
        <v>1145.8900000000001</v>
      </c>
      <c r="G48" s="126">
        <v>985.26</v>
      </c>
      <c r="H48" s="126">
        <v>665.65</v>
      </c>
      <c r="I48" s="126">
        <v>1106.3399999999999</v>
      </c>
      <c r="J48" s="126">
        <v>1151.02</v>
      </c>
      <c r="K48" s="126">
        <v>985.26</v>
      </c>
      <c r="L48" s="126">
        <v>672.79</v>
      </c>
      <c r="M48" s="126">
        <v>1111.57</v>
      </c>
      <c r="N48" s="126">
        <v>1148.02</v>
      </c>
      <c r="O48" s="126">
        <v>985.26</v>
      </c>
      <c r="P48" s="126">
        <v>1183.6300000000001</v>
      </c>
      <c r="Q48" s="126">
        <v>716.58</v>
      </c>
      <c r="R48" s="126">
        <v>1244.25</v>
      </c>
      <c r="S48" s="126">
        <v>985.26</v>
      </c>
      <c r="T48" s="126">
        <v>1116.3599999999999</v>
      </c>
      <c r="U48" s="126">
        <v>710.19</v>
      </c>
      <c r="V48" s="126">
        <v>1125.3800000000001</v>
      </c>
      <c r="W48" s="126">
        <v>985.26</v>
      </c>
      <c r="X48" s="126">
        <v>1191.21</v>
      </c>
      <c r="Y48" s="126">
        <v>714.36</v>
      </c>
      <c r="Z48" s="126">
        <v>1212.08</v>
      </c>
      <c r="AA48" s="126">
        <v>985.26</v>
      </c>
      <c r="AB48" s="126">
        <v>1375.85</v>
      </c>
      <c r="AC48" s="126">
        <v>790.56</v>
      </c>
      <c r="AD48" s="126">
        <v>1553.63</v>
      </c>
      <c r="AE48" s="126">
        <v>985.26</v>
      </c>
      <c r="AF48" s="126">
        <v>1210.51</v>
      </c>
      <c r="AG48" s="126">
        <v>735.29</v>
      </c>
      <c r="AH48" s="126">
        <v>1277.3800000000001</v>
      </c>
      <c r="AI48" s="228">
        <v>985.26</v>
      </c>
      <c r="AJ48" s="231">
        <v>1210.51</v>
      </c>
      <c r="AK48" s="126">
        <v>735.29</v>
      </c>
      <c r="AL48" s="230">
        <v>1277.3800000000001</v>
      </c>
      <c r="AM48" s="231">
        <v>992.53</v>
      </c>
      <c r="AN48" s="126">
        <v>977.2</v>
      </c>
      <c r="AO48" s="228">
        <v>994.68</v>
      </c>
      <c r="AP48" s="171">
        <v>1155.52</v>
      </c>
      <c r="AQ48" s="172">
        <v>716.23</v>
      </c>
      <c r="AR48" s="167">
        <v>1281.8599999999999</v>
      </c>
      <c r="AS48" s="171">
        <v>948.44</v>
      </c>
      <c r="AT48" s="172">
        <v>946.04</v>
      </c>
      <c r="AU48" s="168">
        <v>1013.3</v>
      </c>
      <c r="AV48" s="171">
        <v>1327.79</v>
      </c>
      <c r="AW48" s="172">
        <v>807.53</v>
      </c>
      <c r="AX48" s="167">
        <v>1396.79</v>
      </c>
      <c r="AY48" s="171">
        <v>1131.6099999999999</v>
      </c>
      <c r="AZ48" s="172">
        <v>1025.25</v>
      </c>
      <c r="BA48" s="168">
        <v>1142.3599999999999</v>
      </c>
      <c r="BB48" s="171">
        <v>1262.43</v>
      </c>
      <c r="BC48" s="172">
        <v>785.86</v>
      </c>
      <c r="BD48" s="167">
        <v>1411.99</v>
      </c>
      <c r="BE48" s="171">
        <v>1131.6099999999999</v>
      </c>
      <c r="BF48" s="172">
        <v>1025.25</v>
      </c>
      <c r="BG48" s="168">
        <v>1142.3599999999999</v>
      </c>
      <c r="BH48" s="171">
        <v>1302</v>
      </c>
      <c r="BI48" s="172">
        <v>668.06</v>
      </c>
      <c r="BJ48" s="167">
        <v>1498.82</v>
      </c>
      <c r="BK48" s="171">
        <v>1131.6099999999999</v>
      </c>
      <c r="BL48" s="172">
        <v>1025.25</v>
      </c>
      <c r="BM48" s="168">
        <v>1142.3599999999999</v>
      </c>
      <c r="BN48" s="171">
        <v>1200.94</v>
      </c>
      <c r="BO48" s="172">
        <v>747.92</v>
      </c>
      <c r="BP48" s="167">
        <v>1326.93</v>
      </c>
      <c r="BQ48" s="171">
        <v>1131.6099999999999</v>
      </c>
      <c r="BR48" s="172">
        <v>1025.25</v>
      </c>
      <c r="BS48" s="168">
        <v>1142.3599999999999</v>
      </c>
      <c r="BT48" s="171">
        <v>1277</v>
      </c>
      <c r="BU48" s="172">
        <v>787.1</v>
      </c>
      <c r="BV48" s="167">
        <v>1366.82</v>
      </c>
      <c r="BW48" s="171">
        <v>1131.6099999999999</v>
      </c>
      <c r="BX48" s="172">
        <v>1025.25</v>
      </c>
      <c r="BY48" s="168">
        <v>1142.3599999999999</v>
      </c>
      <c r="BZ48" s="171">
        <v>1276.56</v>
      </c>
      <c r="CA48" s="172">
        <v>784.9</v>
      </c>
      <c r="CB48" s="167">
        <v>1339.9</v>
      </c>
      <c r="CC48" s="171">
        <v>1131.6099999999999</v>
      </c>
      <c r="CD48" s="172">
        <v>1025.25</v>
      </c>
      <c r="CE48" s="168">
        <v>1142.3599999999999</v>
      </c>
      <c r="CF48" s="171">
        <v>1325.88</v>
      </c>
      <c r="CG48" s="172">
        <v>826.74</v>
      </c>
      <c r="CH48" s="167">
        <v>1378.21</v>
      </c>
      <c r="CI48" s="171">
        <v>1131.6099999999999</v>
      </c>
      <c r="CJ48" s="172">
        <v>1025.25</v>
      </c>
      <c r="CK48" s="168">
        <v>1142.3599999999999</v>
      </c>
      <c r="CL48" s="171">
        <v>1359.96</v>
      </c>
      <c r="CM48" s="172">
        <v>864.34</v>
      </c>
      <c r="CN48" s="167">
        <v>1416.18</v>
      </c>
      <c r="CO48" s="171">
        <v>1131.6099999999999</v>
      </c>
      <c r="CP48" s="172">
        <v>1025.25</v>
      </c>
      <c r="CQ48" s="168">
        <v>1142.3599999999999</v>
      </c>
      <c r="CR48" s="171">
        <v>1505.75</v>
      </c>
      <c r="CS48" s="172">
        <v>918.76</v>
      </c>
      <c r="CT48" s="167">
        <v>1550.73</v>
      </c>
      <c r="CU48" s="171">
        <v>1131.6099999999999</v>
      </c>
      <c r="CV48" s="172">
        <v>1025.25</v>
      </c>
      <c r="CW48" s="168">
        <v>1142.3599999999999</v>
      </c>
      <c r="CX48" s="171">
        <v>1726.6</v>
      </c>
      <c r="CY48" s="172">
        <v>1016.92</v>
      </c>
      <c r="CZ48" s="167">
        <v>1721.24</v>
      </c>
      <c r="DA48" s="171">
        <v>1131.6099999999999</v>
      </c>
      <c r="DB48" s="172">
        <v>1025.25</v>
      </c>
      <c r="DC48" s="168">
        <v>1142.3599999999999</v>
      </c>
      <c r="DD48" s="171">
        <v>1538.8</v>
      </c>
      <c r="DE48" s="172">
        <v>922.44</v>
      </c>
      <c r="DF48" s="167">
        <v>1573.16</v>
      </c>
      <c r="DG48" s="171">
        <v>1131.6099999999999</v>
      </c>
      <c r="DH48" s="172">
        <v>1025.25</v>
      </c>
      <c r="DI48" s="168">
        <v>1142.3599999999999</v>
      </c>
      <c r="DJ48" s="287">
        <v>1547.78</v>
      </c>
      <c r="DK48" s="288">
        <v>935.3</v>
      </c>
      <c r="DL48" s="281">
        <v>1586.67</v>
      </c>
      <c r="DM48" s="287">
        <v>1131.6099999999999</v>
      </c>
      <c r="DN48" s="292">
        <v>1025.25</v>
      </c>
      <c r="DO48" s="293">
        <v>1142.3599999999999</v>
      </c>
      <c r="DP48" s="171">
        <v>1688.13</v>
      </c>
      <c r="DQ48" s="172">
        <v>1006.2</v>
      </c>
      <c r="DR48" s="167">
        <v>1699.29</v>
      </c>
      <c r="DS48" s="171">
        <v>1131.6099999999999</v>
      </c>
      <c r="DT48" s="172">
        <v>1025.25</v>
      </c>
      <c r="DU48" s="168">
        <v>1142.3599999999999</v>
      </c>
      <c r="DV48" s="171">
        <v>1853.37</v>
      </c>
      <c r="DW48" s="172">
        <v>1043.56</v>
      </c>
      <c r="DX48" s="167">
        <v>2059.15</v>
      </c>
      <c r="DY48" s="171">
        <v>1131.6099999999999</v>
      </c>
      <c r="DZ48" s="172">
        <v>1025.25</v>
      </c>
      <c r="EA48" s="168">
        <v>1142.3599999999999</v>
      </c>
      <c r="EB48" s="171">
        <v>1898.69</v>
      </c>
      <c r="EC48" s="172">
        <v>1112.68</v>
      </c>
      <c r="ED48" s="167">
        <v>1852.99</v>
      </c>
      <c r="EE48" s="171">
        <v>1131.6099999999999</v>
      </c>
      <c r="EF48" s="172">
        <v>1025.25</v>
      </c>
      <c r="EG48" s="168">
        <v>1142.3599999999999</v>
      </c>
    </row>
    <row r="49" spans="35:35">
      <c r="AI49" s="233"/>
    </row>
  </sheetData>
  <mergeCells count="84">
    <mergeCell ref="DV9:EA9"/>
    <mergeCell ref="DV10:DX10"/>
    <mergeCell ref="DY10:EA10"/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CO10:CQ10"/>
    <mergeCell ref="BN10:BP10"/>
    <mergeCell ref="BQ10:BS10"/>
    <mergeCell ref="BT10:BV10"/>
    <mergeCell ref="AF10:AH10"/>
    <mergeCell ref="AI10:AI11"/>
    <mergeCell ref="AJ10:AL10"/>
    <mergeCell ref="CI10:CK10"/>
    <mergeCell ref="CL10:CN10"/>
    <mergeCell ref="AM10:AO10"/>
    <mergeCell ref="AP10:AR10"/>
    <mergeCell ref="AS10:AU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CX10:CZ10"/>
    <mergeCell ref="W10:W11"/>
    <mergeCell ref="CF10:CH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B21:B26"/>
    <mergeCell ref="B9:B11"/>
    <mergeCell ref="C9:C11"/>
    <mergeCell ref="D9:G9"/>
    <mergeCell ref="H9:K9"/>
    <mergeCell ref="L9:O9"/>
    <mergeCell ref="BZ9:CE9"/>
    <mergeCell ref="T9:W9"/>
    <mergeCell ref="CF9:CK9"/>
    <mergeCell ref="X9:AA9"/>
    <mergeCell ref="AB9:AE9"/>
    <mergeCell ref="AF9:AI9"/>
    <mergeCell ref="AJ9:AO9"/>
    <mergeCell ref="AP9:AU9"/>
    <mergeCell ref="D10:F10"/>
    <mergeCell ref="G10:G11"/>
    <mergeCell ref="H10:J10"/>
    <mergeCell ref="K10:K11"/>
    <mergeCell ref="L10:N10"/>
    <mergeCell ref="EB9:EG9"/>
    <mergeCell ref="EB10:ED10"/>
    <mergeCell ref="EE10:EG10"/>
    <mergeCell ref="P9:S9"/>
    <mergeCell ref="O10:O11"/>
    <mergeCell ref="P10:R10"/>
    <mergeCell ref="S10:S11"/>
    <mergeCell ref="CL9:CQ9"/>
    <mergeCell ref="CR9:CW9"/>
    <mergeCell ref="CX9:DC9"/>
    <mergeCell ref="DD9:DI9"/>
    <mergeCell ref="AV9:BA9"/>
    <mergeCell ref="BB9:BG9"/>
    <mergeCell ref="BH9:BM9"/>
    <mergeCell ref="BN9:BS9"/>
    <mergeCell ref="BT9:BY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B7" sqref="B7"/>
    </sheetView>
  </sheetViews>
  <sheetFormatPr baseColWidth="10" defaultColWidth="11.44140625" defaultRowHeight="13.8"/>
  <cols>
    <col min="1" max="1" width="4.44140625" style="112" customWidth="1"/>
    <col min="2" max="2" width="8.6640625" style="112" bestFit="1" customWidth="1"/>
    <col min="3" max="3" width="52.6640625" style="112" bestFit="1" customWidth="1"/>
    <col min="4" max="4" width="10.109375" style="115" customWidth="1"/>
    <col min="5" max="5" width="10.6640625" style="115" customWidth="1"/>
    <col min="6" max="6" width="10.109375" style="115" customWidth="1"/>
    <col min="7" max="7" width="10.6640625" style="115" customWidth="1"/>
    <col min="8" max="8" width="10.109375" style="115" customWidth="1"/>
    <col min="9" max="9" width="10.6640625" style="115" customWidth="1"/>
    <col min="10" max="10" width="10.109375" style="115" customWidth="1"/>
    <col min="11" max="11" width="10.6640625" style="115" customWidth="1"/>
    <col min="12" max="12" width="10.109375" style="115" customWidth="1"/>
    <col min="13" max="13" width="10.6640625" style="115" customWidth="1"/>
    <col min="14" max="14" width="10.109375" style="115" customWidth="1"/>
    <col min="15" max="15" width="10.6640625" style="115" customWidth="1"/>
    <col min="16" max="16" width="10.109375" style="115" customWidth="1"/>
    <col min="17" max="17" width="10.6640625" style="115" customWidth="1"/>
    <col min="18" max="18" width="10.109375" style="115" customWidth="1"/>
    <col min="19" max="19" width="10.6640625" style="115" customWidth="1"/>
    <col min="20" max="20" width="10.109375" style="115" customWidth="1"/>
    <col min="21" max="21" width="10.6640625" style="115" customWidth="1"/>
    <col min="22" max="22" width="10.109375" style="115" customWidth="1"/>
    <col min="23" max="23" width="10.6640625" style="115" customWidth="1"/>
    <col min="24" max="24" width="10.109375" style="115" customWidth="1"/>
    <col min="25" max="25" width="10.6640625" style="115" customWidth="1"/>
    <col min="26" max="26" width="10.109375" style="115" customWidth="1"/>
    <col min="27" max="27" width="10.6640625" style="115" customWidth="1"/>
    <col min="28" max="28" width="10.109375" style="115" customWidth="1"/>
    <col min="29" max="29" width="10.6640625" style="115" customWidth="1"/>
    <col min="30" max="30" width="10.109375" style="115" customWidth="1"/>
    <col min="31" max="31" width="10.6640625" style="115" customWidth="1"/>
    <col min="32" max="32" width="10.109375" style="115" customWidth="1"/>
    <col min="33" max="33" width="10.6640625" style="115" customWidth="1"/>
    <col min="34" max="34" width="10.109375" style="115" customWidth="1"/>
    <col min="35" max="35" width="10.6640625" style="115" customWidth="1"/>
    <col min="36" max="36" width="10.109375" style="115" customWidth="1"/>
    <col min="37" max="37" width="10.6640625" style="115" customWidth="1"/>
    <col min="38" max="38" width="10.109375" style="115" customWidth="1"/>
    <col min="39" max="39" width="10.6640625" style="115" customWidth="1"/>
    <col min="40" max="40" width="10.109375" style="115" customWidth="1"/>
    <col min="41" max="41" width="10.6640625" style="115" customWidth="1"/>
    <col min="42" max="42" width="10.109375" style="115" customWidth="1"/>
    <col min="43" max="43" width="10.6640625" style="115" customWidth="1"/>
    <col min="44" max="44" width="10.109375" style="115" customWidth="1"/>
    <col min="45" max="45" width="10.6640625" style="115" customWidth="1"/>
    <col min="46" max="46" width="10.109375" style="115" customWidth="1"/>
    <col min="47" max="47" width="10.6640625" style="115" customWidth="1"/>
    <col min="48" max="48" width="10.109375" style="115" customWidth="1"/>
    <col min="49" max="49" width="10.6640625" style="115" customWidth="1"/>
    <col min="50" max="16384" width="11.44140625" style="115"/>
  </cols>
  <sheetData>
    <row r="1" spans="2:159" s="110" customFormat="1">
      <c r="B1" s="109"/>
      <c r="AK1" s="234"/>
      <c r="AL1" s="234"/>
      <c r="AM1" s="234"/>
      <c r="AN1" s="234"/>
    </row>
    <row r="2" spans="2:159" s="110" customFormat="1">
      <c r="B2" s="109"/>
      <c r="AK2" s="234"/>
      <c r="AL2" s="234"/>
      <c r="AM2" s="234"/>
      <c r="AN2" s="234"/>
    </row>
    <row r="3" spans="2:159" s="110" customFormat="1">
      <c r="B3" s="109"/>
      <c r="AK3" s="234"/>
      <c r="AL3" s="234"/>
      <c r="AM3" s="234"/>
      <c r="AN3" s="234"/>
    </row>
    <row r="4" spans="2:159" s="110" customFormat="1">
      <c r="B4" s="132" t="s">
        <v>373</v>
      </c>
      <c r="AK4" s="234"/>
      <c r="AL4" s="234"/>
      <c r="AM4" s="234"/>
      <c r="AN4" s="234"/>
    </row>
    <row r="5" spans="2:159" s="110" customFormat="1">
      <c r="B5" s="132" t="s">
        <v>247</v>
      </c>
      <c r="AK5" s="234"/>
      <c r="AL5" s="234"/>
      <c r="AM5" s="234"/>
      <c r="AN5" s="234"/>
    </row>
    <row r="6" spans="2:159" s="112" customFormat="1">
      <c r="B6" s="111" t="s">
        <v>171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</row>
    <row r="7" spans="2:159" s="112" customFormat="1">
      <c r="B7" s="113" t="s">
        <v>435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</row>
    <row r="8" spans="2:159" s="112" customFormat="1">
      <c r="B8" s="114"/>
      <c r="C8" s="114"/>
    </row>
    <row r="9" spans="2:159" ht="12.75" customHeight="1">
      <c r="B9" s="418" t="s">
        <v>172</v>
      </c>
      <c r="C9" s="435" t="s">
        <v>173</v>
      </c>
      <c r="D9" s="438">
        <v>41456</v>
      </c>
      <c r="E9" s="439"/>
      <c r="F9" s="438">
        <v>41487</v>
      </c>
      <c r="G9" s="439"/>
      <c r="H9" s="438">
        <v>41518</v>
      </c>
      <c r="I9" s="439"/>
      <c r="J9" s="438">
        <v>41548</v>
      </c>
      <c r="K9" s="439"/>
      <c r="L9" s="438">
        <v>41579</v>
      </c>
      <c r="M9" s="439"/>
      <c r="N9" s="438">
        <v>41609</v>
      </c>
      <c r="O9" s="439"/>
      <c r="P9" s="438">
        <v>41640</v>
      </c>
      <c r="Q9" s="439"/>
      <c r="R9" s="438">
        <v>41671</v>
      </c>
      <c r="S9" s="439"/>
      <c r="T9" s="438">
        <v>41699</v>
      </c>
      <c r="U9" s="439"/>
      <c r="V9" s="438">
        <v>41730</v>
      </c>
      <c r="W9" s="439"/>
      <c r="X9" s="438">
        <v>41760</v>
      </c>
      <c r="Y9" s="439"/>
      <c r="Z9" s="438">
        <v>41791</v>
      </c>
      <c r="AA9" s="439"/>
      <c r="AB9" s="438">
        <v>41821</v>
      </c>
      <c r="AC9" s="439"/>
      <c r="AD9" s="438">
        <v>41852</v>
      </c>
      <c r="AE9" s="439"/>
      <c r="AF9" s="438">
        <v>41883</v>
      </c>
      <c r="AG9" s="439"/>
      <c r="AH9" s="438">
        <v>41913</v>
      </c>
      <c r="AI9" s="439"/>
      <c r="AJ9" s="438">
        <v>41944</v>
      </c>
      <c r="AK9" s="439"/>
      <c r="AL9" s="438">
        <v>41974</v>
      </c>
      <c r="AM9" s="439"/>
      <c r="AN9" s="438">
        <v>42005</v>
      </c>
      <c r="AO9" s="439"/>
      <c r="AP9" s="438">
        <v>42036</v>
      </c>
      <c r="AQ9" s="439"/>
      <c r="AR9" s="438">
        <v>42064</v>
      </c>
      <c r="AS9" s="439"/>
      <c r="AT9" s="438">
        <v>42095</v>
      </c>
      <c r="AU9" s="439"/>
      <c r="AV9" s="438">
        <v>42125</v>
      </c>
      <c r="AW9" s="439"/>
      <c r="AX9" s="438">
        <v>42156</v>
      </c>
      <c r="AY9" s="439"/>
      <c r="AZ9" s="438">
        <v>42186</v>
      </c>
      <c r="BA9" s="439"/>
      <c r="BB9" s="438">
        <v>42217</v>
      </c>
      <c r="BC9" s="439"/>
      <c r="BD9" s="438">
        <v>42248</v>
      </c>
      <c r="BE9" s="439"/>
      <c r="BF9" s="438">
        <v>42278</v>
      </c>
      <c r="BG9" s="439"/>
      <c r="BH9" s="438">
        <v>42309</v>
      </c>
      <c r="BI9" s="439"/>
      <c r="BJ9" s="438">
        <v>42339</v>
      </c>
      <c r="BK9" s="439"/>
      <c r="BL9" s="438">
        <v>42370</v>
      </c>
      <c r="BM9" s="439"/>
      <c r="BN9" s="438">
        <v>42401</v>
      </c>
      <c r="BO9" s="439"/>
      <c r="BP9" s="438">
        <v>42430</v>
      </c>
      <c r="BQ9" s="439"/>
      <c r="BR9" s="438">
        <v>42461</v>
      </c>
      <c r="BS9" s="439"/>
      <c r="BT9" s="438">
        <v>42491</v>
      </c>
      <c r="BU9" s="439"/>
      <c r="BV9" s="438">
        <v>42522</v>
      </c>
      <c r="BW9" s="439"/>
      <c r="BX9" s="438">
        <v>42552</v>
      </c>
      <c r="BY9" s="439"/>
      <c r="BZ9" s="438">
        <v>42583</v>
      </c>
      <c r="CA9" s="439"/>
      <c r="CB9" s="438">
        <v>42614</v>
      </c>
      <c r="CC9" s="439"/>
      <c r="CD9" s="438">
        <v>42644</v>
      </c>
      <c r="CE9" s="439"/>
      <c r="CF9" s="438">
        <v>42675</v>
      </c>
      <c r="CG9" s="439"/>
      <c r="CH9" s="438">
        <v>42705</v>
      </c>
      <c r="CI9" s="439"/>
      <c r="CJ9" s="438">
        <v>42736</v>
      </c>
      <c r="CK9" s="439"/>
      <c r="CL9" s="438">
        <v>42767</v>
      </c>
      <c r="CM9" s="439"/>
      <c r="CN9" s="438">
        <v>42795</v>
      </c>
      <c r="CO9" s="439"/>
      <c r="CP9" s="438">
        <v>42826</v>
      </c>
      <c r="CQ9" s="439"/>
      <c r="CR9" s="438">
        <v>42856</v>
      </c>
      <c r="CS9" s="439"/>
      <c r="CT9" s="438">
        <v>42887</v>
      </c>
      <c r="CU9" s="439"/>
      <c r="CV9" s="438">
        <v>42917</v>
      </c>
      <c r="CW9" s="439"/>
      <c r="CX9" s="438">
        <v>42948</v>
      </c>
      <c r="CY9" s="439"/>
      <c r="CZ9" s="438">
        <v>42979</v>
      </c>
      <c r="DA9" s="439"/>
      <c r="DB9" s="438">
        <v>43009</v>
      </c>
      <c r="DC9" s="439"/>
      <c r="DD9" s="438">
        <v>43040</v>
      </c>
      <c r="DE9" s="439"/>
      <c r="DF9" s="438">
        <v>43070</v>
      </c>
      <c r="DG9" s="439"/>
      <c r="DH9" s="438">
        <v>43101</v>
      </c>
      <c r="DI9" s="439"/>
      <c r="DJ9" s="438">
        <v>43132</v>
      </c>
      <c r="DK9" s="439"/>
      <c r="DL9" s="438">
        <v>43160</v>
      </c>
      <c r="DM9" s="439"/>
      <c r="DN9" s="438">
        <v>43191</v>
      </c>
      <c r="DO9" s="439"/>
      <c r="DP9" s="438">
        <v>43221</v>
      </c>
      <c r="DQ9" s="439"/>
      <c r="DR9" s="438">
        <v>43252</v>
      </c>
      <c r="DS9" s="439"/>
      <c r="DT9" s="438">
        <v>43282</v>
      </c>
      <c r="DU9" s="439"/>
      <c r="DV9" s="438">
        <v>43313</v>
      </c>
      <c r="DW9" s="439"/>
      <c r="DX9" s="438">
        <v>43344</v>
      </c>
      <c r="DY9" s="439"/>
      <c r="DZ9" s="438">
        <v>43374</v>
      </c>
      <c r="EA9" s="439"/>
      <c r="EB9" s="438">
        <v>43405</v>
      </c>
      <c r="EC9" s="439"/>
      <c r="ED9" s="438">
        <v>43435</v>
      </c>
      <c r="EE9" s="439"/>
      <c r="EF9" s="438">
        <v>43466</v>
      </c>
      <c r="EG9" s="439"/>
      <c r="EH9" s="438">
        <v>43497</v>
      </c>
      <c r="EI9" s="439"/>
      <c r="EJ9" s="438">
        <v>43525</v>
      </c>
      <c r="EK9" s="439"/>
      <c r="EL9" s="438">
        <v>43556</v>
      </c>
      <c r="EM9" s="439"/>
      <c r="EN9" s="438">
        <v>43586</v>
      </c>
      <c r="EO9" s="439"/>
      <c r="EP9" s="438">
        <v>43617</v>
      </c>
      <c r="EQ9" s="439"/>
      <c r="ER9" s="438">
        <v>43647</v>
      </c>
      <c r="ES9" s="439"/>
      <c r="ET9" s="438">
        <v>43678</v>
      </c>
      <c r="EU9" s="439"/>
      <c r="EV9" s="438">
        <v>43709</v>
      </c>
      <c r="EW9" s="439"/>
      <c r="EX9" s="438">
        <v>43739</v>
      </c>
      <c r="EY9" s="439"/>
      <c r="EZ9" s="438">
        <v>43770</v>
      </c>
      <c r="FA9" s="439"/>
      <c r="FB9" s="438">
        <v>43800</v>
      </c>
      <c r="FC9" s="439"/>
    </row>
    <row r="10" spans="2:159" ht="12.75" customHeight="1">
      <c r="B10" s="419"/>
      <c r="C10" s="436"/>
      <c r="D10" s="442" t="s">
        <v>174</v>
      </c>
      <c r="E10" s="440" t="s">
        <v>175</v>
      </c>
      <c r="F10" s="442" t="s">
        <v>174</v>
      </c>
      <c r="G10" s="440" t="s">
        <v>175</v>
      </c>
      <c r="H10" s="442" t="s">
        <v>174</v>
      </c>
      <c r="I10" s="440" t="s">
        <v>175</v>
      </c>
      <c r="J10" s="440" t="s">
        <v>174</v>
      </c>
      <c r="K10" s="440" t="s">
        <v>175</v>
      </c>
      <c r="L10" s="440" t="s">
        <v>174</v>
      </c>
      <c r="M10" s="440" t="s">
        <v>175</v>
      </c>
      <c r="N10" s="440" t="s">
        <v>174</v>
      </c>
      <c r="O10" s="440" t="s">
        <v>175</v>
      </c>
      <c r="P10" s="440" t="s">
        <v>174</v>
      </c>
      <c r="Q10" s="440" t="s">
        <v>175</v>
      </c>
      <c r="R10" s="440" t="s">
        <v>174</v>
      </c>
      <c r="S10" s="440" t="s">
        <v>175</v>
      </c>
      <c r="T10" s="440" t="s">
        <v>174</v>
      </c>
      <c r="U10" s="440" t="s">
        <v>175</v>
      </c>
      <c r="V10" s="440" t="s">
        <v>174</v>
      </c>
      <c r="W10" s="440" t="s">
        <v>175</v>
      </c>
      <c r="X10" s="440" t="s">
        <v>174</v>
      </c>
      <c r="Y10" s="440" t="s">
        <v>175</v>
      </c>
      <c r="Z10" s="440" t="s">
        <v>174</v>
      </c>
      <c r="AA10" s="440" t="s">
        <v>175</v>
      </c>
      <c r="AB10" s="440" t="s">
        <v>174</v>
      </c>
      <c r="AC10" s="440" t="s">
        <v>175</v>
      </c>
      <c r="AD10" s="440" t="s">
        <v>174</v>
      </c>
      <c r="AE10" s="440" t="s">
        <v>175</v>
      </c>
      <c r="AF10" s="440" t="s">
        <v>174</v>
      </c>
      <c r="AG10" s="440" t="s">
        <v>175</v>
      </c>
      <c r="AH10" s="440" t="s">
        <v>174</v>
      </c>
      <c r="AI10" s="440" t="s">
        <v>175</v>
      </c>
      <c r="AJ10" s="440" t="s">
        <v>174</v>
      </c>
      <c r="AK10" s="440" t="s">
        <v>175</v>
      </c>
      <c r="AL10" s="440" t="s">
        <v>174</v>
      </c>
      <c r="AM10" s="440" t="s">
        <v>175</v>
      </c>
      <c r="AN10" s="440" t="s">
        <v>174</v>
      </c>
      <c r="AO10" s="440" t="s">
        <v>175</v>
      </c>
      <c r="AP10" s="440" t="s">
        <v>174</v>
      </c>
      <c r="AQ10" s="440" t="s">
        <v>175</v>
      </c>
      <c r="AR10" s="440" t="s">
        <v>174</v>
      </c>
      <c r="AS10" s="440" t="s">
        <v>175</v>
      </c>
      <c r="AT10" s="440" t="s">
        <v>174</v>
      </c>
      <c r="AU10" s="440" t="s">
        <v>175</v>
      </c>
      <c r="AV10" s="440" t="s">
        <v>174</v>
      </c>
      <c r="AW10" s="440" t="s">
        <v>175</v>
      </c>
      <c r="AX10" s="440" t="s">
        <v>174</v>
      </c>
      <c r="AY10" s="440" t="s">
        <v>175</v>
      </c>
      <c r="AZ10" s="440" t="s">
        <v>174</v>
      </c>
      <c r="BA10" s="440" t="s">
        <v>175</v>
      </c>
      <c r="BB10" s="440" t="s">
        <v>174</v>
      </c>
      <c r="BC10" s="440" t="s">
        <v>175</v>
      </c>
      <c r="BD10" s="440" t="s">
        <v>174</v>
      </c>
      <c r="BE10" s="440" t="s">
        <v>175</v>
      </c>
      <c r="BF10" s="440" t="s">
        <v>174</v>
      </c>
      <c r="BG10" s="440" t="s">
        <v>175</v>
      </c>
      <c r="BH10" s="440" t="s">
        <v>174</v>
      </c>
      <c r="BI10" s="440" t="s">
        <v>175</v>
      </c>
      <c r="BJ10" s="440" t="s">
        <v>174</v>
      </c>
      <c r="BK10" s="440" t="s">
        <v>175</v>
      </c>
      <c r="BL10" s="440" t="s">
        <v>174</v>
      </c>
      <c r="BM10" s="440" t="s">
        <v>175</v>
      </c>
      <c r="BN10" s="440" t="s">
        <v>174</v>
      </c>
      <c r="BO10" s="440" t="s">
        <v>175</v>
      </c>
      <c r="BP10" s="440" t="s">
        <v>174</v>
      </c>
      <c r="BQ10" s="440" t="s">
        <v>175</v>
      </c>
      <c r="BR10" s="440" t="s">
        <v>174</v>
      </c>
      <c r="BS10" s="440" t="s">
        <v>175</v>
      </c>
      <c r="BT10" s="440" t="s">
        <v>174</v>
      </c>
      <c r="BU10" s="440" t="s">
        <v>175</v>
      </c>
      <c r="BV10" s="440" t="s">
        <v>174</v>
      </c>
      <c r="BW10" s="440" t="s">
        <v>175</v>
      </c>
      <c r="BX10" s="440" t="s">
        <v>174</v>
      </c>
      <c r="BY10" s="440" t="s">
        <v>175</v>
      </c>
      <c r="BZ10" s="440" t="s">
        <v>174</v>
      </c>
      <c r="CA10" s="440" t="s">
        <v>175</v>
      </c>
      <c r="CB10" s="440" t="s">
        <v>174</v>
      </c>
      <c r="CC10" s="440" t="s">
        <v>175</v>
      </c>
      <c r="CD10" s="440" t="s">
        <v>174</v>
      </c>
      <c r="CE10" s="440" t="s">
        <v>175</v>
      </c>
      <c r="CF10" s="440" t="s">
        <v>174</v>
      </c>
      <c r="CG10" s="440" t="s">
        <v>175</v>
      </c>
      <c r="CH10" s="440" t="s">
        <v>174</v>
      </c>
      <c r="CI10" s="440" t="s">
        <v>175</v>
      </c>
      <c r="CJ10" s="440" t="s">
        <v>174</v>
      </c>
      <c r="CK10" s="440" t="s">
        <v>175</v>
      </c>
      <c r="CL10" s="440" t="s">
        <v>174</v>
      </c>
      <c r="CM10" s="440" t="s">
        <v>175</v>
      </c>
      <c r="CN10" s="440" t="s">
        <v>174</v>
      </c>
      <c r="CO10" s="440" t="s">
        <v>175</v>
      </c>
      <c r="CP10" s="440" t="s">
        <v>174</v>
      </c>
      <c r="CQ10" s="440" t="s">
        <v>175</v>
      </c>
      <c r="CR10" s="440" t="s">
        <v>174</v>
      </c>
      <c r="CS10" s="440" t="s">
        <v>175</v>
      </c>
      <c r="CT10" s="440" t="s">
        <v>174</v>
      </c>
      <c r="CU10" s="440" t="s">
        <v>175</v>
      </c>
      <c r="CV10" s="440" t="s">
        <v>174</v>
      </c>
      <c r="CW10" s="440" t="s">
        <v>175</v>
      </c>
      <c r="CX10" s="440" t="s">
        <v>174</v>
      </c>
      <c r="CY10" s="440" t="s">
        <v>175</v>
      </c>
      <c r="CZ10" s="440" t="s">
        <v>174</v>
      </c>
      <c r="DA10" s="440" t="s">
        <v>175</v>
      </c>
      <c r="DB10" s="440" t="s">
        <v>174</v>
      </c>
      <c r="DC10" s="440" t="s">
        <v>175</v>
      </c>
      <c r="DD10" s="440" t="s">
        <v>174</v>
      </c>
      <c r="DE10" s="440" t="s">
        <v>175</v>
      </c>
      <c r="DF10" s="440" t="s">
        <v>174</v>
      </c>
      <c r="DG10" s="440" t="s">
        <v>175</v>
      </c>
      <c r="DH10" s="440" t="s">
        <v>174</v>
      </c>
      <c r="DI10" s="440" t="s">
        <v>175</v>
      </c>
      <c r="DJ10" s="440" t="s">
        <v>174</v>
      </c>
      <c r="DK10" s="440" t="s">
        <v>175</v>
      </c>
      <c r="DL10" s="440" t="s">
        <v>174</v>
      </c>
      <c r="DM10" s="440" t="s">
        <v>175</v>
      </c>
      <c r="DN10" s="440" t="s">
        <v>174</v>
      </c>
      <c r="DO10" s="440" t="s">
        <v>175</v>
      </c>
      <c r="DP10" s="440" t="s">
        <v>174</v>
      </c>
      <c r="DQ10" s="440" t="s">
        <v>175</v>
      </c>
      <c r="DR10" s="440" t="s">
        <v>174</v>
      </c>
      <c r="DS10" s="440" t="s">
        <v>175</v>
      </c>
      <c r="DT10" s="440" t="s">
        <v>174</v>
      </c>
      <c r="DU10" s="440" t="s">
        <v>175</v>
      </c>
      <c r="DV10" s="440" t="s">
        <v>174</v>
      </c>
      <c r="DW10" s="440" t="s">
        <v>175</v>
      </c>
      <c r="DX10" s="440" t="s">
        <v>174</v>
      </c>
      <c r="DY10" s="440" t="s">
        <v>175</v>
      </c>
      <c r="DZ10" s="440" t="s">
        <v>174</v>
      </c>
      <c r="EA10" s="440" t="s">
        <v>175</v>
      </c>
      <c r="EB10" s="440" t="s">
        <v>174</v>
      </c>
      <c r="EC10" s="440" t="s">
        <v>175</v>
      </c>
      <c r="ED10" s="440" t="s">
        <v>174</v>
      </c>
      <c r="EE10" s="440" t="s">
        <v>175</v>
      </c>
      <c r="EF10" s="440" t="s">
        <v>174</v>
      </c>
      <c r="EG10" s="440" t="s">
        <v>175</v>
      </c>
      <c r="EH10" s="440" t="s">
        <v>174</v>
      </c>
      <c r="EI10" s="440" t="s">
        <v>175</v>
      </c>
      <c r="EJ10" s="440" t="s">
        <v>174</v>
      </c>
      <c r="EK10" s="440" t="s">
        <v>175</v>
      </c>
      <c r="EL10" s="440" t="s">
        <v>174</v>
      </c>
      <c r="EM10" s="440" t="s">
        <v>175</v>
      </c>
      <c r="EN10" s="440" t="s">
        <v>174</v>
      </c>
      <c r="EO10" s="440" t="s">
        <v>175</v>
      </c>
      <c r="EP10" s="440" t="s">
        <v>174</v>
      </c>
      <c r="EQ10" s="440" t="s">
        <v>175</v>
      </c>
      <c r="ER10" s="440" t="s">
        <v>174</v>
      </c>
      <c r="ES10" s="440" t="s">
        <v>175</v>
      </c>
      <c r="ET10" s="440" t="s">
        <v>174</v>
      </c>
      <c r="EU10" s="440" t="s">
        <v>175</v>
      </c>
      <c r="EV10" s="440" t="s">
        <v>174</v>
      </c>
      <c r="EW10" s="440" t="s">
        <v>175</v>
      </c>
      <c r="EX10" s="440" t="s">
        <v>174</v>
      </c>
      <c r="EY10" s="440" t="s">
        <v>175</v>
      </c>
      <c r="EZ10" s="440" t="s">
        <v>174</v>
      </c>
      <c r="FA10" s="440" t="s">
        <v>175</v>
      </c>
      <c r="FB10" s="440" t="s">
        <v>174</v>
      </c>
      <c r="FC10" s="440" t="s">
        <v>175</v>
      </c>
    </row>
    <row r="11" spans="2:159" ht="12.75" customHeight="1">
      <c r="B11" s="420"/>
      <c r="C11" s="437"/>
      <c r="D11" s="443"/>
      <c r="E11" s="441"/>
      <c r="F11" s="443"/>
      <c r="G11" s="441"/>
      <c r="H11" s="443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1"/>
      <c r="AY11" s="441"/>
      <c r="AZ11" s="441"/>
      <c r="BA11" s="441"/>
      <c r="BB11" s="441"/>
      <c r="BC11" s="441"/>
      <c r="BD11" s="441"/>
      <c r="BE11" s="441"/>
      <c r="BF11" s="441"/>
      <c r="BG11" s="441"/>
      <c r="BH11" s="441"/>
      <c r="BI11" s="441"/>
      <c r="BJ11" s="441"/>
      <c r="BK11" s="441"/>
      <c r="BL11" s="441"/>
      <c r="BM11" s="441"/>
      <c r="BN11" s="441"/>
      <c r="BO11" s="441"/>
      <c r="BP11" s="441"/>
      <c r="BQ11" s="441"/>
      <c r="BR11" s="441"/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1"/>
      <c r="CV11" s="441"/>
      <c r="CW11" s="441"/>
      <c r="CX11" s="441"/>
      <c r="CY11" s="441"/>
      <c r="CZ11" s="441"/>
      <c r="DA11" s="441"/>
      <c r="DB11" s="441"/>
      <c r="DC11" s="441"/>
      <c r="DD11" s="441"/>
      <c r="DE11" s="441"/>
      <c r="DF11" s="441"/>
      <c r="DG11" s="441"/>
      <c r="DH11" s="441"/>
      <c r="DI11" s="441"/>
      <c r="DJ11" s="441"/>
      <c r="DK11" s="441"/>
      <c r="DL11" s="441"/>
      <c r="DM11" s="441"/>
      <c r="DN11" s="441"/>
      <c r="DO11" s="441"/>
      <c r="DP11" s="441"/>
      <c r="DQ11" s="441"/>
      <c r="DR11" s="441"/>
      <c r="DS11" s="441"/>
      <c r="DT11" s="441"/>
      <c r="DU11" s="441"/>
      <c r="DV11" s="441"/>
      <c r="DW11" s="441"/>
      <c r="DX11" s="441"/>
      <c r="DY11" s="441"/>
      <c r="DZ11" s="441"/>
      <c r="EA11" s="441"/>
      <c r="EB11" s="441"/>
      <c r="EC11" s="441"/>
      <c r="ED11" s="441"/>
      <c r="EE11" s="441"/>
      <c r="EF11" s="441"/>
      <c r="EG11" s="441"/>
      <c r="EH11" s="441"/>
      <c r="EI11" s="441"/>
      <c r="EJ11" s="441"/>
      <c r="EK11" s="441"/>
      <c r="EL11" s="441"/>
      <c r="EM11" s="441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441"/>
      <c r="EY11" s="441"/>
      <c r="EZ11" s="441"/>
      <c r="FA11" s="441"/>
      <c r="FB11" s="441"/>
      <c r="FC11" s="441"/>
    </row>
    <row r="12" spans="2:159">
      <c r="B12" s="426" t="s">
        <v>176</v>
      </c>
      <c r="C12" s="133" t="s">
        <v>177</v>
      </c>
      <c r="D12" s="235"/>
      <c r="E12" s="236"/>
      <c r="F12" s="235"/>
      <c r="G12" s="236"/>
      <c r="H12" s="235"/>
      <c r="I12" s="236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</row>
    <row r="13" spans="2:159">
      <c r="B13" s="416"/>
      <c r="C13" s="134" t="s">
        <v>178</v>
      </c>
      <c r="D13" s="237">
        <v>45.57</v>
      </c>
      <c r="E13" s="238">
        <v>37.950000000000003</v>
      </c>
      <c r="F13" s="237">
        <v>45.66</v>
      </c>
      <c r="G13" s="238">
        <v>37.950000000000003</v>
      </c>
      <c r="H13" s="237">
        <v>46.36</v>
      </c>
      <c r="I13" s="238">
        <v>37.950000000000003</v>
      </c>
      <c r="J13" s="116">
        <v>42.06</v>
      </c>
      <c r="K13" s="116">
        <v>37.950000000000003</v>
      </c>
      <c r="L13" s="116">
        <v>41.98</v>
      </c>
      <c r="M13" s="116">
        <v>37.950000000000003</v>
      </c>
      <c r="N13" s="116">
        <v>41.57</v>
      </c>
      <c r="O13" s="116">
        <v>37.950000000000003</v>
      </c>
      <c r="P13" s="116">
        <v>40.85</v>
      </c>
      <c r="Q13" s="116">
        <v>37.950000000000003</v>
      </c>
      <c r="R13" s="116">
        <v>41.76</v>
      </c>
      <c r="S13" s="116">
        <v>37.950000000000003</v>
      </c>
      <c r="T13" s="116">
        <v>40.130000000000003</v>
      </c>
      <c r="U13" s="116">
        <v>37.950000000000003</v>
      </c>
      <c r="V13" s="116">
        <v>40.799999999999997</v>
      </c>
      <c r="W13" s="116">
        <v>37.950000000000003</v>
      </c>
      <c r="X13" s="116">
        <v>41.02</v>
      </c>
      <c r="Y13" s="116">
        <v>37.950000000000003</v>
      </c>
      <c r="Z13" s="116">
        <v>41.06</v>
      </c>
      <c r="AA13" s="116">
        <v>37.950000000000003</v>
      </c>
      <c r="AB13" s="116">
        <v>41.51</v>
      </c>
      <c r="AC13" s="116">
        <v>37.950000000000003</v>
      </c>
      <c r="AD13" s="116">
        <v>41.77</v>
      </c>
      <c r="AE13" s="116">
        <v>37.950000000000003</v>
      </c>
      <c r="AF13" s="116">
        <v>41.2</v>
      </c>
      <c r="AG13" s="116">
        <v>37.950000000000003</v>
      </c>
      <c r="AH13" s="116">
        <v>40.75</v>
      </c>
      <c r="AI13" s="116">
        <v>37.950000000000003</v>
      </c>
      <c r="AJ13" s="116">
        <v>40.5</v>
      </c>
      <c r="AK13" s="116">
        <v>37.950000000000003</v>
      </c>
      <c r="AL13" s="116">
        <v>38.47</v>
      </c>
      <c r="AM13" s="116">
        <v>37.950000000000003</v>
      </c>
      <c r="AN13" s="116">
        <v>36.74</v>
      </c>
      <c r="AO13" s="116">
        <v>37.950000000000003</v>
      </c>
      <c r="AP13" s="116">
        <v>34.25</v>
      </c>
      <c r="AQ13" s="116">
        <v>37.950000000000003</v>
      </c>
      <c r="AR13" s="116">
        <v>32.229999999999997</v>
      </c>
      <c r="AS13" s="116">
        <v>37.950000000000003</v>
      </c>
      <c r="AT13" s="116">
        <v>33.71</v>
      </c>
      <c r="AU13" s="116">
        <v>37.950000000000003</v>
      </c>
      <c r="AV13" s="116">
        <v>33.229999999999997</v>
      </c>
      <c r="AW13" s="116">
        <v>37.950000000000003</v>
      </c>
      <c r="AX13" s="116">
        <v>33.83</v>
      </c>
      <c r="AY13" s="116">
        <v>37.950000000000003</v>
      </c>
      <c r="AZ13" s="116">
        <v>34.18</v>
      </c>
      <c r="BA13" s="116">
        <v>37.950000000000003</v>
      </c>
      <c r="BB13" s="116">
        <v>34.340000000000003</v>
      </c>
      <c r="BC13" s="116">
        <v>37.950000000000003</v>
      </c>
      <c r="BD13" s="116">
        <v>33.06</v>
      </c>
      <c r="BE13" s="116">
        <v>37.950000000000003</v>
      </c>
      <c r="BF13" s="116">
        <v>31.41</v>
      </c>
      <c r="BG13" s="116">
        <v>37.950000000000003</v>
      </c>
      <c r="BH13" s="116">
        <v>31.29</v>
      </c>
      <c r="BI13" s="116">
        <v>37.950000000000003</v>
      </c>
      <c r="BJ13" s="116">
        <v>31.35</v>
      </c>
      <c r="BK13" s="116">
        <v>37.950000000000003</v>
      </c>
      <c r="BL13" s="116">
        <v>30.54</v>
      </c>
      <c r="BM13" s="116">
        <v>37.950000000000003</v>
      </c>
      <c r="BN13" s="116">
        <v>28.71</v>
      </c>
      <c r="BO13" s="116">
        <v>37.950000000000003</v>
      </c>
      <c r="BP13" s="116">
        <v>28.01</v>
      </c>
      <c r="BQ13" s="116">
        <v>37.950000000000003</v>
      </c>
      <c r="BR13" s="116">
        <v>28.41</v>
      </c>
      <c r="BS13" s="116">
        <v>37.950000000000003</v>
      </c>
      <c r="BT13" s="116">
        <v>29</v>
      </c>
      <c r="BU13" s="116">
        <v>37.950000000000003</v>
      </c>
      <c r="BV13" s="116">
        <v>29.44</v>
      </c>
      <c r="BW13" s="116">
        <v>37.950000000000003</v>
      </c>
      <c r="BX13" s="116">
        <v>30.51</v>
      </c>
      <c r="BY13" s="116">
        <v>37.950000000000003</v>
      </c>
      <c r="BZ13" s="116">
        <v>31.35</v>
      </c>
      <c r="CA13" s="116">
        <v>37.950000000000003</v>
      </c>
      <c r="CB13" s="116">
        <v>31.32</v>
      </c>
      <c r="CC13" s="116">
        <v>37.950000000000003</v>
      </c>
      <c r="CD13" s="116">
        <v>31.61</v>
      </c>
      <c r="CE13" s="116">
        <v>37.950000000000003</v>
      </c>
      <c r="CF13" s="116">
        <v>32.26</v>
      </c>
      <c r="CG13" s="116">
        <v>37.950000000000003</v>
      </c>
      <c r="CH13" s="116">
        <v>33.18</v>
      </c>
      <c r="CI13" s="116">
        <v>37.950000000000003</v>
      </c>
      <c r="CJ13" s="116">
        <v>33.5</v>
      </c>
      <c r="CK13" s="116">
        <v>37.950000000000003</v>
      </c>
      <c r="CL13" s="116">
        <v>35.880000000000003</v>
      </c>
      <c r="CM13" s="116">
        <v>37.950000000000003</v>
      </c>
      <c r="CN13" s="116">
        <v>36.119999999999997</v>
      </c>
      <c r="CO13" s="116">
        <v>37.950000000000003</v>
      </c>
      <c r="CP13" s="116">
        <v>36.42</v>
      </c>
      <c r="CQ13" s="116">
        <v>37.950000000000003</v>
      </c>
      <c r="CR13" s="116">
        <v>35.53</v>
      </c>
      <c r="CS13" s="116">
        <v>37.950000000000003</v>
      </c>
      <c r="CT13" s="116">
        <v>35.85</v>
      </c>
      <c r="CU13" s="116">
        <v>37.950000000000003</v>
      </c>
      <c r="CV13" s="116">
        <v>36.17</v>
      </c>
      <c r="CW13" s="116">
        <v>37.950000000000003</v>
      </c>
      <c r="CX13" s="116">
        <v>35.619999999999997</v>
      </c>
      <c r="CY13" s="116">
        <v>37.950000000000003</v>
      </c>
      <c r="CZ13" s="116">
        <v>36.17</v>
      </c>
      <c r="DA13" s="116">
        <v>37.950000000000003</v>
      </c>
      <c r="DB13" s="116">
        <v>36.58</v>
      </c>
      <c r="DC13" s="116">
        <v>37.950000000000003</v>
      </c>
      <c r="DD13" s="116">
        <v>37.340000000000003</v>
      </c>
      <c r="DE13" s="116">
        <v>37.950000000000003</v>
      </c>
      <c r="DF13" s="116">
        <v>37.6</v>
      </c>
      <c r="DG13" s="116">
        <v>37.950000000000003</v>
      </c>
      <c r="DH13" s="116">
        <v>39.14</v>
      </c>
      <c r="DI13" s="116">
        <v>37.950000000000003</v>
      </c>
      <c r="DJ13" s="116">
        <v>39.380000000000003</v>
      </c>
      <c r="DK13" s="116">
        <v>37.950000000000003</v>
      </c>
      <c r="DL13" s="116">
        <v>40.01</v>
      </c>
      <c r="DM13" s="116">
        <v>37.950000000000003</v>
      </c>
      <c r="DN13" s="116">
        <v>40.090000000000003</v>
      </c>
      <c r="DO13" s="116">
        <v>37.950000000000003</v>
      </c>
      <c r="DP13" s="116">
        <v>40.090000000000003</v>
      </c>
      <c r="DQ13" s="116">
        <v>37.950000000000003</v>
      </c>
      <c r="DR13" s="116">
        <v>40.76</v>
      </c>
      <c r="DS13" s="116">
        <v>37.950000000000003</v>
      </c>
      <c r="DT13" s="116">
        <v>42.14</v>
      </c>
      <c r="DU13" s="116">
        <v>37.950000000000003</v>
      </c>
      <c r="DV13" s="116">
        <v>42.38</v>
      </c>
      <c r="DW13" s="116">
        <v>37.950000000000003</v>
      </c>
      <c r="DX13" s="116">
        <v>43.04</v>
      </c>
      <c r="DY13" s="116">
        <v>37.950000000000003</v>
      </c>
      <c r="DZ13" s="116">
        <v>42.41</v>
      </c>
      <c r="EA13" s="116">
        <v>37.950000000000003</v>
      </c>
      <c r="EB13" s="116">
        <v>43.09</v>
      </c>
      <c r="EC13" s="116">
        <v>37.950000000000003</v>
      </c>
      <c r="ED13" s="116">
        <v>44.14</v>
      </c>
      <c r="EE13" s="116">
        <v>37.950000000000003</v>
      </c>
      <c r="EF13" s="116">
        <v>43.1</v>
      </c>
      <c r="EG13" s="116">
        <v>37.950000000000003</v>
      </c>
      <c r="EH13" s="116">
        <v>41.69</v>
      </c>
      <c r="EI13" s="116">
        <v>37.950000000000003</v>
      </c>
      <c r="EJ13" s="116">
        <v>42.5</v>
      </c>
      <c r="EK13" s="116">
        <v>37.950000000000003</v>
      </c>
      <c r="EL13" s="116">
        <v>43.56</v>
      </c>
      <c r="EM13" s="116">
        <v>37.950000000000003</v>
      </c>
      <c r="EN13" s="116">
        <v>43.51</v>
      </c>
      <c r="EO13" s="116">
        <v>37.950000000000003</v>
      </c>
      <c r="EP13" s="116">
        <v>44.14</v>
      </c>
      <c r="EQ13" s="116">
        <v>37.950000000000003</v>
      </c>
      <c r="ER13" s="116">
        <v>42.54</v>
      </c>
      <c r="ES13" s="116">
        <v>37.950000000000003</v>
      </c>
      <c r="ET13" s="116">
        <v>40.67</v>
      </c>
      <c r="EU13" s="116">
        <v>37.950000000000003</v>
      </c>
      <c r="EV13" s="116">
        <v>41.83</v>
      </c>
      <c r="EW13" s="116">
        <v>37.950000000000003</v>
      </c>
      <c r="EX13" s="116">
        <v>36.36</v>
      </c>
      <c r="EY13" s="116">
        <v>37.950000000000003</v>
      </c>
      <c r="EZ13" s="116">
        <v>41.2</v>
      </c>
      <c r="FA13" s="116">
        <v>37.950000000000003</v>
      </c>
      <c r="FB13" s="116">
        <v>40.18</v>
      </c>
      <c r="FC13" s="116">
        <v>37.950000000000003</v>
      </c>
    </row>
    <row r="14" spans="2:159">
      <c r="B14" s="416"/>
      <c r="C14" s="134" t="s">
        <v>179</v>
      </c>
      <c r="D14" s="237">
        <v>164.79</v>
      </c>
      <c r="E14" s="238">
        <v>137.25</v>
      </c>
      <c r="F14" s="237">
        <v>165.12</v>
      </c>
      <c r="G14" s="238">
        <v>137.25</v>
      </c>
      <c r="H14" s="237">
        <v>167.36</v>
      </c>
      <c r="I14" s="238">
        <v>137.25</v>
      </c>
      <c r="J14" s="116">
        <v>152.09</v>
      </c>
      <c r="K14" s="116">
        <v>137.25</v>
      </c>
      <c r="L14" s="116">
        <v>151.81</v>
      </c>
      <c r="M14" s="116">
        <v>137.25</v>
      </c>
      <c r="N14" s="116">
        <v>150.30000000000001</v>
      </c>
      <c r="O14" s="116">
        <v>137.25</v>
      </c>
      <c r="P14" s="116">
        <v>147.72999999999999</v>
      </c>
      <c r="Q14" s="116">
        <v>137.25</v>
      </c>
      <c r="R14" s="116">
        <v>150.99</v>
      </c>
      <c r="S14" s="116">
        <v>137.25</v>
      </c>
      <c r="T14" s="116">
        <v>145.13</v>
      </c>
      <c r="U14" s="116">
        <v>137.25</v>
      </c>
      <c r="V14" s="116">
        <v>147.53</v>
      </c>
      <c r="W14" s="116">
        <v>137.25</v>
      </c>
      <c r="X14" s="116">
        <v>148.34</v>
      </c>
      <c r="Y14" s="116">
        <v>137.25</v>
      </c>
      <c r="Z14" s="116">
        <v>148.47999999999999</v>
      </c>
      <c r="AA14" s="116">
        <v>137.25</v>
      </c>
      <c r="AB14" s="116">
        <v>150.09</v>
      </c>
      <c r="AC14" s="116">
        <v>137.25</v>
      </c>
      <c r="AD14" s="116">
        <v>151.06</v>
      </c>
      <c r="AE14" s="116">
        <v>137.25</v>
      </c>
      <c r="AF14" s="116">
        <v>149</v>
      </c>
      <c r="AG14" s="116">
        <v>137.25</v>
      </c>
      <c r="AH14" s="116">
        <v>147.37</v>
      </c>
      <c r="AI14" s="116">
        <v>137.25</v>
      </c>
      <c r="AJ14" s="116">
        <v>146.46</v>
      </c>
      <c r="AK14" s="116">
        <v>137.25</v>
      </c>
      <c r="AL14" s="116">
        <v>139.11000000000001</v>
      </c>
      <c r="AM14" s="116">
        <v>137.25</v>
      </c>
      <c r="AN14" s="116">
        <v>132.85</v>
      </c>
      <c r="AO14" s="116">
        <v>137.25</v>
      </c>
      <c r="AP14" s="116">
        <v>123.85</v>
      </c>
      <c r="AQ14" s="116">
        <v>137.25</v>
      </c>
      <c r="AR14" s="116">
        <v>116.54</v>
      </c>
      <c r="AS14" s="116">
        <v>137.25</v>
      </c>
      <c r="AT14" s="116">
        <v>121.88</v>
      </c>
      <c r="AU14" s="116">
        <v>137.25</v>
      </c>
      <c r="AV14" s="116">
        <v>120.15</v>
      </c>
      <c r="AW14" s="116">
        <v>137.25</v>
      </c>
      <c r="AX14" s="116">
        <v>122.33</v>
      </c>
      <c r="AY14" s="116">
        <v>137.25</v>
      </c>
      <c r="AZ14" s="116">
        <v>123.61</v>
      </c>
      <c r="BA14" s="116">
        <v>137.25</v>
      </c>
      <c r="BB14" s="116">
        <v>124.16</v>
      </c>
      <c r="BC14" s="116">
        <v>137.25</v>
      </c>
      <c r="BD14" s="116">
        <v>119.54</v>
      </c>
      <c r="BE14" s="116">
        <v>137.25</v>
      </c>
      <c r="BF14" s="116">
        <v>113.6</v>
      </c>
      <c r="BG14" s="116">
        <v>137.25</v>
      </c>
      <c r="BH14" s="116">
        <v>113.16</v>
      </c>
      <c r="BI14" s="116">
        <v>137.25</v>
      </c>
      <c r="BJ14" s="116">
        <v>113.38</v>
      </c>
      <c r="BK14" s="116">
        <v>137.25</v>
      </c>
      <c r="BL14" s="116">
        <v>110.42</v>
      </c>
      <c r="BM14" s="116">
        <v>137.25</v>
      </c>
      <c r="BN14" s="116">
        <v>103.82</v>
      </c>
      <c r="BO14" s="116">
        <v>137.25</v>
      </c>
      <c r="BP14" s="116">
        <v>101.29</v>
      </c>
      <c r="BQ14" s="116">
        <v>137.25</v>
      </c>
      <c r="BR14" s="116">
        <v>102.74</v>
      </c>
      <c r="BS14" s="116">
        <v>137.25</v>
      </c>
      <c r="BT14" s="116">
        <v>104.86</v>
      </c>
      <c r="BU14" s="116">
        <v>137.25</v>
      </c>
      <c r="BV14" s="116">
        <v>106.47</v>
      </c>
      <c r="BW14" s="116">
        <v>137.25</v>
      </c>
      <c r="BX14" s="116">
        <v>110.33</v>
      </c>
      <c r="BY14" s="116">
        <v>137.25</v>
      </c>
      <c r="BZ14" s="116">
        <v>113.37</v>
      </c>
      <c r="CA14" s="116">
        <v>137.25</v>
      </c>
      <c r="CB14" s="116">
        <v>113.27</v>
      </c>
      <c r="CC14" s="116">
        <v>137.25</v>
      </c>
      <c r="CD14" s="116">
        <v>114.31</v>
      </c>
      <c r="CE14" s="116">
        <v>137.25</v>
      </c>
      <c r="CF14" s="116">
        <v>116.65</v>
      </c>
      <c r="CG14" s="116">
        <v>137.25</v>
      </c>
      <c r="CH14" s="116">
        <v>119.98</v>
      </c>
      <c r="CI14" s="116">
        <v>137.25</v>
      </c>
      <c r="CJ14" s="116">
        <v>121.13</v>
      </c>
      <c r="CK14" s="116">
        <v>137.25</v>
      </c>
      <c r="CL14" s="116">
        <v>129.75</v>
      </c>
      <c r="CM14" s="116">
        <v>137.25</v>
      </c>
      <c r="CN14" s="116">
        <v>130.62</v>
      </c>
      <c r="CO14" s="116">
        <v>137.25</v>
      </c>
      <c r="CP14" s="116">
        <v>131.68</v>
      </c>
      <c r="CQ14" s="116">
        <v>137.25</v>
      </c>
      <c r="CR14" s="116">
        <v>128.47999999999999</v>
      </c>
      <c r="CS14" s="116">
        <v>137.25</v>
      </c>
      <c r="CT14" s="116">
        <v>129.63</v>
      </c>
      <c r="CU14" s="116">
        <v>137.25</v>
      </c>
      <c r="CV14" s="116">
        <v>130.78</v>
      </c>
      <c r="CW14" s="116">
        <v>137.25</v>
      </c>
      <c r="CX14" s="116">
        <v>128.80000000000001</v>
      </c>
      <c r="CY14" s="116">
        <v>137.25</v>
      </c>
      <c r="CZ14" s="116">
        <v>130.79</v>
      </c>
      <c r="DA14" s="116">
        <v>137.25</v>
      </c>
      <c r="DB14" s="116">
        <v>132.28</v>
      </c>
      <c r="DC14" s="116">
        <v>137.25</v>
      </c>
      <c r="DD14" s="116">
        <v>135.03</v>
      </c>
      <c r="DE14" s="116">
        <v>137.25</v>
      </c>
      <c r="DF14" s="116">
        <v>135.94999999999999</v>
      </c>
      <c r="DG14" s="116">
        <v>137.25</v>
      </c>
      <c r="DH14" s="116">
        <v>141.52000000000001</v>
      </c>
      <c r="DI14" s="116">
        <v>137.25</v>
      </c>
      <c r="DJ14" s="116">
        <v>142.41</v>
      </c>
      <c r="DK14" s="116">
        <v>137.25</v>
      </c>
      <c r="DL14" s="116">
        <v>144.66</v>
      </c>
      <c r="DM14" s="116">
        <v>137.25</v>
      </c>
      <c r="DN14" s="116">
        <v>144.96</v>
      </c>
      <c r="DO14" s="116">
        <v>137.25</v>
      </c>
      <c r="DP14" s="116">
        <v>144.97</v>
      </c>
      <c r="DQ14" s="116">
        <v>137.25</v>
      </c>
      <c r="DR14" s="116">
        <v>147.38999999999999</v>
      </c>
      <c r="DS14" s="116">
        <v>137.25</v>
      </c>
      <c r="DT14" s="116">
        <v>152.38999999999999</v>
      </c>
      <c r="DU14" s="116">
        <v>137.25</v>
      </c>
      <c r="DV14" s="116">
        <v>153.24</v>
      </c>
      <c r="DW14" s="116">
        <v>137.25</v>
      </c>
      <c r="DX14" s="116">
        <v>155.63</v>
      </c>
      <c r="DY14" s="116">
        <v>137.25</v>
      </c>
      <c r="DZ14" s="116">
        <v>153.37</v>
      </c>
      <c r="EA14" s="116">
        <v>137.25</v>
      </c>
      <c r="EB14" s="116">
        <v>155.81</v>
      </c>
      <c r="EC14" s="116">
        <v>137.25</v>
      </c>
      <c r="ED14" s="116">
        <v>159.63</v>
      </c>
      <c r="EE14" s="116">
        <v>137.25</v>
      </c>
      <c r="EF14" s="116">
        <v>155.86000000000001</v>
      </c>
      <c r="EG14" s="116">
        <v>137.25</v>
      </c>
      <c r="EH14" s="116">
        <v>150.75</v>
      </c>
      <c r="EI14" s="116">
        <v>137.25</v>
      </c>
      <c r="EJ14" s="116">
        <v>153.69</v>
      </c>
      <c r="EK14" s="116">
        <v>137.25</v>
      </c>
      <c r="EL14" s="116">
        <v>157.53</v>
      </c>
      <c r="EM14" s="116">
        <v>137.25</v>
      </c>
      <c r="EN14" s="116">
        <v>157.35</v>
      </c>
      <c r="EO14" s="116">
        <v>137.25</v>
      </c>
      <c r="EP14" s="116">
        <v>159.63</v>
      </c>
      <c r="EQ14" s="116">
        <v>137.25</v>
      </c>
      <c r="ER14" s="116">
        <v>153.83000000000001</v>
      </c>
      <c r="ES14" s="116">
        <v>137.25</v>
      </c>
      <c r="ET14" s="116">
        <v>147.06</v>
      </c>
      <c r="EU14" s="116">
        <v>137.25</v>
      </c>
      <c r="EV14" s="116">
        <v>151.27000000000001</v>
      </c>
      <c r="EW14" s="116">
        <v>137.25</v>
      </c>
      <c r="EX14" s="116">
        <v>142.31</v>
      </c>
      <c r="EY14" s="116">
        <v>137.25</v>
      </c>
      <c r="EZ14" s="116">
        <v>148.97999999999999</v>
      </c>
      <c r="FA14" s="116">
        <v>137.25</v>
      </c>
      <c r="FB14" s="116">
        <v>145.31</v>
      </c>
      <c r="FC14" s="116">
        <v>137.25</v>
      </c>
    </row>
    <row r="15" spans="2:159">
      <c r="B15" s="416"/>
      <c r="C15" s="134" t="s">
        <v>180</v>
      </c>
      <c r="D15" s="237"/>
      <c r="E15" s="238"/>
      <c r="F15" s="237"/>
      <c r="G15" s="238"/>
      <c r="H15" s="237"/>
      <c r="I15" s="238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</row>
    <row r="16" spans="2:159">
      <c r="B16" s="416"/>
      <c r="C16" s="134" t="s">
        <v>181</v>
      </c>
      <c r="D16" s="237">
        <v>11.063586195711478</v>
      </c>
      <c r="E16" s="238">
        <v>4.4400000000000004</v>
      </c>
      <c r="F16" s="237">
        <v>11.09</v>
      </c>
      <c r="G16" s="238">
        <v>4.4400000000000004</v>
      </c>
      <c r="H16" s="237">
        <v>11.25</v>
      </c>
      <c r="I16" s="238">
        <v>4.4400000000000004</v>
      </c>
      <c r="J16" s="116">
        <v>10.210000000000001</v>
      </c>
      <c r="K16" s="116">
        <v>4.4400000000000004</v>
      </c>
      <c r="L16" s="116">
        <v>10.19</v>
      </c>
      <c r="M16" s="116">
        <v>4.4400000000000004</v>
      </c>
      <c r="N16" s="116">
        <v>10.09</v>
      </c>
      <c r="O16" s="116">
        <v>4.4400000000000004</v>
      </c>
      <c r="P16" s="116">
        <v>9.92</v>
      </c>
      <c r="Q16" s="116">
        <v>4.4400000000000004</v>
      </c>
      <c r="R16" s="116">
        <v>10.14</v>
      </c>
      <c r="S16" s="116">
        <v>4.4400000000000004</v>
      </c>
      <c r="T16" s="116">
        <v>9.74</v>
      </c>
      <c r="U16" s="116">
        <v>4.4400000000000004</v>
      </c>
      <c r="V16" s="116">
        <v>9.9</v>
      </c>
      <c r="W16" s="116">
        <v>4.4400000000000004</v>
      </c>
      <c r="X16" s="116">
        <v>9.9600000000000009</v>
      </c>
      <c r="Y16" s="116">
        <v>4.4400000000000004</v>
      </c>
      <c r="Z16" s="116">
        <v>9.9700000000000006</v>
      </c>
      <c r="AA16" s="116">
        <v>4.4400000000000004</v>
      </c>
      <c r="AB16" s="116">
        <v>10.08</v>
      </c>
      <c r="AC16" s="116">
        <v>4.4400000000000004</v>
      </c>
      <c r="AD16" s="116">
        <v>10.14</v>
      </c>
      <c r="AE16" s="116">
        <v>4.4400000000000004</v>
      </c>
      <c r="AF16" s="116">
        <v>10</v>
      </c>
      <c r="AG16" s="116">
        <v>4.4400000000000004</v>
      </c>
      <c r="AH16" s="116">
        <v>9.89</v>
      </c>
      <c r="AI16" s="116">
        <v>4.4400000000000004</v>
      </c>
      <c r="AJ16" s="116">
        <v>9.83</v>
      </c>
      <c r="AK16" s="116">
        <v>4.4400000000000004</v>
      </c>
      <c r="AL16" s="116">
        <v>9.34</v>
      </c>
      <c r="AM16" s="116">
        <v>4.4400000000000004</v>
      </c>
      <c r="AN16" s="116">
        <v>8.92</v>
      </c>
      <c r="AO16" s="116">
        <v>4.4400000000000004</v>
      </c>
      <c r="AP16" s="116">
        <v>8.32</v>
      </c>
      <c r="AQ16" s="116">
        <v>4.4400000000000004</v>
      </c>
      <c r="AR16" s="116">
        <v>7.82</v>
      </c>
      <c r="AS16" s="116">
        <v>4.4400000000000004</v>
      </c>
      <c r="AT16" s="116">
        <v>8.18</v>
      </c>
      <c r="AU16" s="116">
        <v>4.4400000000000004</v>
      </c>
      <c r="AV16" s="116">
        <v>8.07</v>
      </c>
      <c r="AW16" s="116">
        <v>4.4400000000000004</v>
      </c>
      <c r="AX16" s="116">
        <v>8.2100000000000009</v>
      </c>
      <c r="AY16" s="116">
        <v>4.4400000000000004</v>
      </c>
      <c r="AZ16" s="116">
        <v>8.3000000000000007</v>
      </c>
      <c r="BA16" s="116">
        <v>4.4400000000000004</v>
      </c>
      <c r="BB16" s="116">
        <v>8.34</v>
      </c>
      <c r="BC16" s="116">
        <v>4.4400000000000004</v>
      </c>
      <c r="BD16" s="116">
        <v>8.0299999999999994</v>
      </c>
      <c r="BE16" s="116">
        <v>4.4400000000000004</v>
      </c>
      <c r="BF16" s="116">
        <v>7.63</v>
      </c>
      <c r="BG16" s="116">
        <v>4.4400000000000004</v>
      </c>
      <c r="BH16" s="116">
        <v>7.6</v>
      </c>
      <c r="BI16" s="116">
        <v>4.4400000000000004</v>
      </c>
      <c r="BJ16" s="116">
        <v>7.61</v>
      </c>
      <c r="BK16" s="116">
        <v>4.4400000000000004</v>
      </c>
      <c r="BL16" s="116">
        <v>7.41</v>
      </c>
      <c r="BM16" s="116">
        <v>4.4400000000000004</v>
      </c>
      <c r="BN16" s="116">
        <v>6.97</v>
      </c>
      <c r="BO16" s="116">
        <v>4.4400000000000004</v>
      </c>
      <c r="BP16" s="116">
        <v>6.8</v>
      </c>
      <c r="BQ16" s="116">
        <v>4.4400000000000004</v>
      </c>
      <c r="BR16" s="116">
        <v>6.9</v>
      </c>
      <c r="BS16" s="116">
        <v>4.4400000000000004</v>
      </c>
      <c r="BT16" s="116">
        <v>7.04</v>
      </c>
      <c r="BU16" s="116">
        <v>4.4400000000000004</v>
      </c>
      <c r="BV16" s="116">
        <v>7.15</v>
      </c>
      <c r="BW16" s="116">
        <v>4.4400000000000004</v>
      </c>
      <c r="BX16" s="116">
        <v>7.41</v>
      </c>
      <c r="BY16" s="116">
        <v>4.4400000000000004</v>
      </c>
      <c r="BZ16" s="116">
        <v>7.61</v>
      </c>
      <c r="CA16" s="116">
        <v>4.4400000000000004</v>
      </c>
      <c r="CB16" s="116">
        <v>7.6</v>
      </c>
      <c r="CC16" s="116">
        <v>4.4400000000000004</v>
      </c>
      <c r="CD16" s="116">
        <v>7.67</v>
      </c>
      <c r="CE16" s="116">
        <v>4.4400000000000004</v>
      </c>
      <c r="CF16" s="116">
        <v>7.63</v>
      </c>
      <c r="CG16" s="116">
        <v>4.4400000000000004</v>
      </c>
      <c r="CH16" s="116">
        <v>8.06</v>
      </c>
      <c r="CI16" s="116">
        <v>4.4400000000000004</v>
      </c>
      <c r="CJ16" s="116">
        <v>8.1300000000000008</v>
      </c>
      <c r="CK16" s="116">
        <v>4.4400000000000004</v>
      </c>
      <c r="CL16" s="116">
        <v>8.7100000000000009</v>
      </c>
      <c r="CM16" s="116">
        <v>4.4400000000000004</v>
      </c>
      <c r="CN16" s="116">
        <v>8.77</v>
      </c>
      <c r="CO16" s="116">
        <v>4.4400000000000004</v>
      </c>
      <c r="CP16" s="116">
        <v>8.84</v>
      </c>
      <c r="CQ16" s="116">
        <v>4.4400000000000004</v>
      </c>
      <c r="CR16" s="116">
        <v>8.6300000000000008</v>
      </c>
      <c r="CS16" s="116">
        <v>4.4400000000000004</v>
      </c>
      <c r="CT16" s="116">
        <v>8.6999999999999993</v>
      </c>
      <c r="CU16" s="116">
        <v>4.4400000000000004</v>
      </c>
      <c r="CV16" s="116">
        <v>8.7799999999999994</v>
      </c>
      <c r="CW16" s="116">
        <v>4.4400000000000004</v>
      </c>
      <c r="CX16" s="116">
        <v>8.65</v>
      </c>
      <c r="CY16" s="116">
        <v>4.4400000000000004</v>
      </c>
      <c r="CZ16" s="116">
        <v>8.7799999999999994</v>
      </c>
      <c r="DA16" s="116">
        <v>4.4400000000000004</v>
      </c>
      <c r="DB16" s="116">
        <v>8.8800000000000008</v>
      </c>
      <c r="DC16" s="116">
        <v>4.4400000000000004</v>
      </c>
      <c r="DD16" s="116">
        <v>9.07</v>
      </c>
      <c r="DE16" s="116">
        <v>4.4400000000000004</v>
      </c>
      <c r="DF16" s="116">
        <v>9.1300000000000008</v>
      </c>
      <c r="DG16" s="116">
        <v>4.4400000000000004</v>
      </c>
      <c r="DH16" s="116">
        <v>9.5</v>
      </c>
      <c r="DI16" s="116">
        <v>4.4400000000000004</v>
      </c>
      <c r="DJ16" s="116">
        <v>9.56</v>
      </c>
      <c r="DK16" s="116">
        <v>4.4400000000000004</v>
      </c>
      <c r="DL16" s="116">
        <v>9.7100000000000009</v>
      </c>
      <c r="DM16" s="116">
        <v>4.4400000000000004</v>
      </c>
      <c r="DN16" s="116">
        <v>9.73</v>
      </c>
      <c r="DO16" s="116">
        <v>4.4400000000000004</v>
      </c>
      <c r="DP16" s="116">
        <v>9.73</v>
      </c>
      <c r="DQ16" s="116">
        <v>4.4400000000000004</v>
      </c>
      <c r="DR16" s="116">
        <v>9.9</v>
      </c>
      <c r="DS16" s="116">
        <v>4.4400000000000004</v>
      </c>
      <c r="DT16" s="116">
        <v>10.23</v>
      </c>
      <c r="DU16" s="116">
        <v>4.4400000000000004</v>
      </c>
      <c r="DV16" s="116">
        <v>10.29</v>
      </c>
      <c r="DW16" s="116">
        <v>4.4400000000000004</v>
      </c>
      <c r="DX16" s="116">
        <v>10.45</v>
      </c>
      <c r="DY16" s="116">
        <v>4.4400000000000004</v>
      </c>
      <c r="DZ16" s="116">
        <v>10.3</v>
      </c>
      <c r="EA16" s="116">
        <v>4.4400000000000004</v>
      </c>
      <c r="EB16" s="116">
        <v>10.46</v>
      </c>
      <c r="EC16" s="116">
        <v>4.4400000000000004</v>
      </c>
      <c r="ED16" s="116">
        <v>10.72</v>
      </c>
      <c r="EE16" s="116">
        <v>4.4400000000000004</v>
      </c>
      <c r="EF16" s="116">
        <v>10.46</v>
      </c>
      <c r="EG16" s="116">
        <v>4.4400000000000004</v>
      </c>
      <c r="EH16" s="116">
        <v>10.119999999999999</v>
      </c>
      <c r="EI16" s="116">
        <v>4.4400000000000004</v>
      </c>
      <c r="EJ16" s="116">
        <v>10.32</v>
      </c>
      <c r="EK16" s="116">
        <v>4.4400000000000004</v>
      </c>
      <c r="EL16" s="116">
        <v>10.58</v>
      </c>
      <c r="EM16" s="116">
        <v>4.4400000000000004</v>
      </c>
      <c r="EN16" s="116">
        <v>10.56</v>
      </c>
      <c r="EO16" s="116">
        <v>4.4400000000000004</v>
      </c>
      <c r="EP16" s="116">
        <v>10.72</v>
      </c>
      <c r="EQ16" s="116">
        <v>4.4400000000000004</v>
      </c>
      <c r="ER16" s="116">
        <v>10.33</v>
      </c>
      <c r="ES16" s="116">
        <v>4.4400000000000004</v>
      </c>
      <c r="ET16" s="116">
        <v>9.8699999999999992</v>
      </c>
      <c r="EU16" s="116">
        <v>4.4400000000000004</v>
      </c>
      <c r="EV16" s="116">
        <v>10.16</v>
      </c>
      <c r="EW16" s="116">
        <v>4.4400000000000004</v>
      </c>
      <c r="EX16" s="116">
        <v>9.5500000000000007</v>
      </c>
      <c r="EY16" s="116">
        <v>4.4400000000000004</v>
      </c>
      <c r="EZ16" s="116">
        <v>10</v>
      </c>
      <c r="FA16" s="116">
        <v>4.4400000000000004</v>
      </c>
      <c r="FB16" s="116">
        <v>9.76</v>
      </c>
      <c r="FC16" s="116">
        <v>4.4400000000000004</v>
      </c>
    </row>
    <row r="17" spans="2:159">
      <c r="B17" s="416"/>
      <c r="C17" s="134" t="s">
        <v>182</v>
      </c>
      <c r="D17" s="237">
        <v>11.063586195711478</v>
      </c>
      <c r="E17" s="238">
        <v>6.97</v>
      </c>
      <c r="F17" s="237">
        <v>11.09</v>
      </c>
      <c r="G17" s="238">
        <v>6.97</v>
      </c>
      <c r="H17" s="237">
        <v>11.25</v>
      </c>
      <c r="I17" s="238">
        <v>6.97</v>
      </c>
      <c r="J17" s="116">
        <v>10.210000000000001</v>
      </c>
      <c r="K17" s="116">
        <v>6.97</v>
      </c>
      <c r="L17" s="116">
        <v>10.19</v>
      </c>
      <c r="M17" s="116">
        <v>6.97</v>
      </c>
      <c r="N17" s="116">
        <v>10.09</v>
      </c>
      <c r="O17" s="116">
        <v>6.97</v>
      </c>
      <c r="P17" s="116">
        <v>9.92</v>
      </c>
      <c r="Q17" s="116">
        <v>6.97</v>
      </c>
      <c r="R17" s="116">
        <v>10.14</v>
      </c>
      <c r="S17" s="116">
        <v>6.97</v>
      </c>
      <c r="T17" s="116">
        <v>9.74</v>
      </c>
      <c r="U17" s="116">
        <v>6.97</v>
      </c>
      <c r="V17" s="116">
        <v>9.9</v>
      </c>
      <c r="W17" s="116">
        <v>6.97</v>
      </c>
      <c r="X17" s="116">
        <v>9.9600000000000009</v>
      </c>
      <c r="Y17" s="116">
        <v>6.97</v>
      </c>
      <c r="Z17" s="116">
        <v>9.9700000000000006</v>
      </c>
      <c r="AA17" s="116">
        <v>6.97</v>
      </c>
      <c r="AB17" s="116">
        <v>10.08</v>
      </c>
      <c r="AC17" s="116">
        <v>6.97</v>
      </c>
      <c r="AD17" s="116">
        <v>10.14</v>
      </c>
      <c r="AE17" s="116">
        <v>6.97</v>
      </c>
      <c r="AF17" s="116">
        <v>10</v>
      </c>
      <c r="AG17" s="116">
        <v>6.97</v>
      </c>
      <c r="AH17" s="116">
        <v>9.89</v>
      </c>
      <c r="AI17" s="116">
        <v>6.97</v>
      </c>
      <c r="AJ17" s="116">
        <v>9.83</v>
      </c>
      <c r="AK17" s="116">
        <v>6.97</v>
      </c>
      <c r="AL17" s="116">
        <v>9.34</v>
      </c>
      <c r="AM17" s="116">
        <v>6.97</v>
      </c>
      <c r="AN17" s="116">
        <v>8.92</v>
      </c>
      <c r="AO17" s="116">
        <v>6.97</v>
      </c>
      <c r="AP17" s="116">
        <v>8.32</v>
      </c>
      <c r="AQ17" s="116">
        <v>6.97</v>
      </c>
      <c r="AR17" s="116">
        <v>7.82</v>
      </c>
      <c r="AS17" s="116">
        <v>6.97</v>
      </c>
      <c r="AT17" s="116">
        <v>8.18</v>
      </c>
      <c r="AU17" s="116">
        <v>6.97</v>
      </c>
      <c r="AV17" s="116">
        <v>8.07</v>
      </c>
      <c r="AW17" s="116">
        <v>6.97</v>
      </c>
      <c r="AX17" s="116">
        <v>8.2100000000000009</v>
      </c>
      <c r="AY17" s="116">
        <v>6.97</v>
      </c>
      <c r="AZ17" s="116">
        <v>8.3000000000000007</v>
      </c>
      <c r="BA17" s="116">
        <v>6.97</v>
      </c>
      <c r="BB17" s="116">
        <v>8.34</v>
      </c>
      <c r="BC17" s="116">
        <v>6.97</v>
      </c>
      <c r="BD17" s="116">
        <v>8.0299999999999994</v>
      </c>
      <c r="BE17" s="116">
        <v>6.97</v>
      </c>
      <c r="BF17" s="116">
        <v>7.63</v>
      </c>
      <c r="BG17" s="116">
        <v>6.97</v>
      </c>
      <c r="BH17" s="116">
        <v>7.6</v>
      </c>
      <c r="BI17" s="116">
        <v>6.97</v>
      </c>
      <c r="BJ17" s="116">
        <f>BJ16</f>
        <v>7.61</v>
      </c>
      <c r="BK17" s="116">
        <v>6.97</v>
      </c>
      <c r="BL17" s="116">
        <f>BL16</f>
        <v>7.41</v>
      </c>
      <c r="BM17" s="116">
        <v>6.97</v>
      </c>
      <c r="BN17" s="116">
        <v>6.97</v>
      </c>
      <c r="BO17" s="116">
        <v>6.97</v>
      </c>
      <c r="BP17" s="116">
        <v>6.8</v>
      </c>
      <c r="BQ17" s="116">
        <v>6.97</v>
      </c>
      <c r="BR17" s="116">
        <v>6.9</v>
      </c>
      <c r="BS17" s="116">
        <v>6.97</v>
      </c>
      <c r="BT17" s="116">
        <v>7.04</v>
      </c>
      <c r="BU17" s="116">
        <v>6.97</v>
      </c>
      <c r="BV17" s="116">
        <v>7.15</v>
      </c>
      <c r="BW17" s="116">
        <v>6.97</v>
      </c>
      <c r="BX17" s="116">
        <f>BX16</f>
        <v>7.41</v>
      </c>
      <c r="BY17" s="116">
        <v>6.97</v>
      </c>
      <c r="BZ17" s="116">
        <f>BZ16</f>
        <v>7.61</v>
      </c>
      <c r="CA17" s="116">
        <v>6.97</v>
      </c>
      <c r="CB17" s="116">
        <f>CB16</f>
        <v>7.6</v>
      </c>
      <c r="CC17" s="116">
        <v>6.97</v>
      </c>
      <c r="CD17" s="116">
        <f>CD16</f>
        <v>7.67</v>
      </c>
      <c r="CE17" s="116">
        <v>6.97</v>
      </c>
      <c r="CF17" s="116">
        <f>CF16</f>
        <v>7.63</v>
      </c>
      <c r="CG17" s="116">
        <v>6.97</v>
      </c>
      <c r="CH17" s="116">
        <f>CH16</f>
        <v>8.06</v>
      </c>
      <c r="CI17" s="116">
        <v>6.97</v>
      </c>
      <c r="CJ17" s="116">
        <f>+CJ16</f>
        <v>8.1300000000000008</v>
      </c>
      <c r="CK17" s="116">
        <v>6.97</v>
      </c>
      <c r="CL17" s="116">
        <f>+CL16</f>
        <v>8.7100000000000009</v>
      </c>
      <c r="CM17" s="116">
        <v>6.97</v>
      </c>
      <c r="CN17" s="116">
        <f>+CN16</f>
        <v>8.77</v>
      </c>
      <c r="CO17" s="116">
        <v>6.97</v>
      </c>
      <c r="CP17" s="116">
        <f>+CP16</f>
        <v>8.84</v>
      </c>
      <c r="CQ17" s="116">
        <v>6.97</v>
      </c>
      <c r="CR17" s="116">
        <f>+CR16</f>
        <v>8.6300000000000008</v>
      </c>
      <c r="CS17" s="116">
        <v>6.97</v>
      </c>
      <c r="CT17" s="116">
        <f>+CT16</f>
        <v>8.6999999999999993</v>
      </c>
      <c r="CU17" s="116">
        <v>6.97</v>
      </c>
      <c r="CV17" s="116">
        <f>+CV16</f>
        <v>8.7799999999999994</v>
      </c>
      <c r="CW17" s="116">
        <v>6.97</v>
      </c>
      <c r="CX17" s="116">
        <f>+CX16</f>
        <v>8.65</v>
      </c>
      <c r="CY17" s="116">
        <v>6.97</v>
      </c>
      <c r="CZ17" s="116">
        <f>+CZ16</f>
        <v>8.7799999999999994</v>
      </c>
      <c r="DA17" s="116">
        <v>6.97</v>
      </c>
      <c r="DB17" s="116">
        <f>+DB16</f>
        <v>8.8800000000000008</v>
      </c>
      <c r="DC17" s="116">
        <v>6.97</v>
      </c>
      <c r="DD17" s="116">
        <f>+DD16</f>
        <v>9.07</v>
      </c>
      <c r="DE17" s="116">
        <v>6.97</v>
      </c>
      <c r="DF17" s="116">
        <f>+DF16</f>
        <v>9.1300000000000008</v>
      </c>
      <c r="DG17" s="116">
        <v>6.97</v>
      </c>
      <c r="DH17" s="116">
        <f>+DH16</f>
        <v>9.5</v>
      </c>
      <c r="DI17" s="116">
        <v>6.97</v>
      </c>
      <c r="DJ17" s="116">
        <f>+DJ16</f>
        <v>9.56</v>
      </c>
      <c r="DK17" s="116">
        <v>6.97</v>
      </c>
      <c r="DL17" s="116">
        <f>+DL16</f>
        <v>9.7100000000000009</v>
      </c>
      <c r="DM17" s="116">
        <v>6.97</v>
      </c>
      <c r="DN17" s="116">
        <f>+DN16</f>
        <v>9.73</v>
      </c>
      <c r="DO17" s="116">
        <v>6.97</v>
      </c>
      <c r="DP17" s="116">
        <f>+DP16</f>
        <v>9.73</v>
      </c>
      <c r="DQ17" s="116">
        <v>6.97</v>
      </c>
      <c r="DR17" s="116">
        <f>+DR16</f>
        <v>9.9</v>
      </c>
      <c r="DS17" s="116">
        <v>6.97</v>
      </c>
      <c r="DT17" s="116">
        <f>+DT16</f>
        <v>10.23</v>
      </c>
      <c r="DU17" s="116">
        <v>6.97</v>
      </c>
      <c r="DV17" s="116">
        <f>+DV16</f>
        <v>10.29</v>
      </c>
      <c r="DW17" s="116">
        <v>6.97</v>
      </c>
      <c r="DX17" s="116">
        <f>+DX16</f>
        <v>10.45</v>
      </c>
      <c r="DY17" s="116">
        <v>6.97</v>
      </c>
      <c r="DZ17" s="116">
        <f>+DZ16</f>
        <v>10.3</v>
      </c>
      <c r="EA17" s="116">
        <v>6.97</v>
      </c>
      <c r="EB17" s="116">
        <f>+EB16</f>
        <v>10.46</v>
      </c>
      <c r="EC17" s="116">
        <v>6.97</v>
      </c>
      <c r="ED17" s="116">
        <f>+ED16</f>
        <v>10.72</v>
      </c>
      <c r="EE17" s="116">
        <v>6.97</v>
      </c>
      <c r="EF17" s="116">
        <v>10.46</v>
      </c>
      <c r="EG17" s="116">
        <v>6.97</v>
      </c>
      <c r="EH17" s="116">
        <f>+EH16</f>
        <v>10.119999999999999</v>
      </c>
      <c r="EI17" s="116">
        <v>6.97</v>
      </c>
      <c r="EJ17" s="116">
        <f>+EJ16</f>
        <v>10.32</v>
      </c>
      <c r="EK17" s="116">
        <v>6.97</v>
      </c>
      <c r="EL17" s="116">
        <f>+EL16</f>
        <v>10.58</v>
      </c>
      <c r="EM17" s="116">
        <v>6.97</v>
      </c>
      <c r="EN17" s="116">
        <f>+EN16</f>
        <v>10.56</v>
      </c>
      <c r="EO17" s="116">
        <v>6.97</v>
      </c>
      <c r="EP17" s="116">
        <f>+EP16</f>
        <v>10.72</v>
      </c>
      <c r="EQ17" s="116">
        <v>6.97</v>
      </c>
      <c r="ER17" s="116">
        <f>+ER16</f>
        <v>10.33</v>
      </c>
      <c r="ES17" s="116">
        <v>6.97</v>
      </c>
      <c r="ET17" s="116">
        <f>+ET16</f>
        <v>9.8699999999999992</v>
      </c>
      <c r="EU17" s="116">
        <v>6.97</v>
      </c>
      <c r="EV17" s="116">
        <f>+EV16</f>
        <v>10.16</v>
      </c>
      <c r="EW17" s="116">
        <v>6.97</v>
      </c>
      <c r="EX17" s="116">
        <f>+EX16</f>
        <v>9.5500000000000007</v>
      </c>
      <c r="EY17" s="116">
        <v>6.97</v>
      </c>
      <c r="EZ17" s="116">
        <f>+EZ16</f>
        <v>10</v>
      </c>
      <c r="FA17" s="116">
        <v>6.97</v>
      </c>
      <c r="FB17" s="116">
        <f>+FB16</f>
        <v>9.76</v>
      </c>
      <c r="FC17" s="116">
        <v>6.97</v>
      </c>
    </row>
    <row r="18" spans="2:159">
      <c r="B18" s="416"/>
      <c r="C18" s="134" t="s">
        <v>183</v>
      </c>
      <c r="D18" s="237">
        <v>13.631918705430214</v>
      </c>
      <c r="E18" s="238">
        <v>10.86</v>
      </c>
      <c r="F18" s="237">
        <v>13.66</v>
      </c>
      <c r="G18" s="238">
        <v>10.86</v>
      </c>
      <c r="H18" s="237">
        <v>13.87</v>
      </c>
      <c r="I18" s="238">
        <v>10.86</v>
      </c>
      <c r="J18" s="116">
        <v>12.58</v>
      </c>
      <c r="K18" s="116">
        <v>10.86</v>
      </c>
      <c r="L18" s="116">
        <v>12.56</v>
      </c>
      <c r="M18" s="116">
        <v>10.86</v>
      </c>
      <c r="N18" s="116">
        <v>12.43</v>
      </c>
      <c r="O18" s="116">
        <v>10.86</v>
      </c>
      <c r="P18" s="116">
        <v>12.22</v>
      </c>
      <c r="Q18" s="116">
        <v>10.86</v>
      </c>
      <c r="R18" s="116">
        <v>12.49</v>
      </c>
      <c r="S18" s="116">
        <v>10.86</v>
      </c>
      <c r="T18" s="116">
        <v>12.01</v>
      </c>
      <c r="U18" s="116">
        <v>10.86</v>
      </c>
      <c r="V18" s="116">
        <v>12.2</v>
      </c>
      <c r="W18" s="116">
        <v>10.86</v>
      </c>
      <c r="X18" s="116">
        <v>12.27</v>
      </c>
      <c r="Y18" s="116">
        <v>10.86</v>
      </c>
      <c r="Z18" s="116">
        <v>12.28</v>
      </c>
      <c r="AA18" s="116">
        <v>10.86</v>
      </c>
      <c r="AB18" s="116">
        <v>12.42</v>
      </c>
      <c r="AC18" s="116">
        <v>10.86</v>
      </c>
      <c r="AD18" s="116">
        <v>12.5</v>
      </c>
      <c r="AE18" s="116">
        <v>10.86</v>
      </c>
      <c r="AF18" s="116">
        <v>12.33</v>
      </c>
      <c r="AG18" s="116">
        <v>10.86</v>
      </c>
      <c r="AH18" s="116">
        <v>12.19</v>
      </c>
      <c r="AI18" s="116">
        <v>10.86</v>
      </c>
      <c r="AJ18" s="116">
        <v>12.12</v>
      </c>
      <c r="AK18" s="116">
        <v>10.86</v>
      </c>
      <c r="AL18" s="116">
        <v>11.51</v>
      </c>
      <c r="AM18" s="116">
        <v>10.86</v>
      </c>
      <c r="AN18" s="116">
        <v>10.99</v>
      </c>
      <c r="AO18" s="116">
        <v>10.86</v>
      </c>
      <c r="AP18" s="116">
        <v>10.25</v>
      </c>
      <c r="AQ18" s="116">
        <v>10.86</v>
      </c>
      <c r="AR18" s="116">
        <v>9.64</v>
      </c>
      <c r="AS18" s="116">
        <v>10.86</v>
      </c>
      <c r="AT18" s="116">
        <v>10.08</v>
      </c>
      <c r="AU18" s="116">
        <v>10.86</v>
      </c>
      <c r="AV18" s="116">
        <v>9.94</v>
      </c>
      <c r="AW18" s="116">
        <v>10.86</v>
      </c>
      <c r="AX18" s="116">
        <v>10.119999999999999</v>
      </c>
      <c r="AY18" s="116">
        <v>10.86</v>
      </c>
      <c r="AZ18" s="116">
        <v>10.23</v>
      </c>
      <c r="BA18" s="116">
        <v>10.86</v>
      </c>
      <c r="BB18" s="116">
        <v>10.27</v>
      </c>
      <c r="BC18" s="116">
        <v>10.86</v>
      </c>
      <c r="BD18" s="116">
        <v>9.89</v>
      </c>
      <c r="BE18" s="116">
        <v>10.86</v>
      </c>
      <c r="BF18" s="116">
        <v>9.4</v>
      </c>
      <c r="BG18" s="116">
        <v>10.86</v>
      </c>
      <c r="BH18" s="116">
        <v>9.36</v>
      </c>
      <c r="BI18" s="116">
        <v>10.86</v>
      </c>
      <c r="BJ18" s="116">
        <v>9.3800000000000008</v>
      </c>
      <c r="BK18" s="116">
        <v>10.86</v>
      </c>
      <c r="BL18" s="116">
        <v>9.1300000000000008</v>
      </c>
      <c r="BM18" s="116">
        <v>10.86</v>
      </c>
      <c r="BN18" s="116">
        <v>8.59</v>
      </c>
      <c r="BO18" s="116">
        <v>10.86</v>
      </c>
      <c r="BP18" s="116">
        <v>8.3800000000000008</v>
      </c>
      <c r="BQ18" s="116">
        <v>10.86</v>
      </c>
      <c r="BR18" s="116">
        <v>8.5</v>
      </c>
      <c r="BS18" s="116">
        <v>10.86</v>
      </c>
      <c r="BT18" s="116">
        <v>8.67</v>
      </c>
      <c r="BU18" s="116">
        <v>10.86</v>
      </c>
      <c r="BV18" s="116">
        <v>8.81</v>
      </c>
      <c r="BW18" s="116">
        <v>10.86</v>
      </c>
      <c r="BX18" s="116">
        <v>9.1300000000000008</v>
      </c>
      <c r="BY18" s="116">
        <v>10.86</v>
      </c>
      <c r="BZ18" s="116">
        <v>9.3800000000000008</v>
      </c>
      <c r="CA18" s="116">
        <v>10.86</v>
      </c>
      <c r="CB18" s="116">
        <v>9.3699999999999992</v>
      </c>
      <c r="CC18" s="116">
        <v>10.86</v>
      </c>
      <c r="CD18" s="116">
        <v>9.4600000000000009</v>
      </c>
      <c r="CE18" s="116">
        <v>10.86</v>
      </c>
      <c r="CF18" s="116">
        <v>9.65</v>
      </c>
      <c r="CG18" s="116">
        <v>10.86</v>
      </c>
      <c r="CH18" s="116">
        <v>9.93</v>
      </c>
      <c r="CI18" s="116">
        <v>10.86</v>
      </c>
      <c r="CJ18" s="116">
        <v>10.02</v>
      </c>
      <c r="CK18" s="116">
        <v>10.86</v>
      </c>
      <c r="CL18" s="116">
        <v>10.73</v>
      </c>
      <c r="CM18" s="116">
        <v>10.86</v>
      </c>
      <c r="CN18" s="116">
        <v>10.81</v>
      </c>
      <c r="CO18" s="116">
        <v>10.86</v>
      </c>
      <c r="CP18" s="116">
        <v>10.89</v>
      </c>
      <c r="CQ18" s="116">
        <v>10.86</v>
      </c>
      <c r="CR18" s="116">
        <v>10.63</v>
      </c>
      <c r="CS18" s="116">
        <v>10.86</v>
      </c>
      <c r="CT18" s="116">
        <v>10.72</v>
      </c>
      <c r="CU18" s="116">
        <v>10.86</v>
      </c>
      <c r="CV18" s="116">
        <v>10.82</v>
      </c>
      <c r="CW18" s="116">
        <v>10.86</v>
      </c>
      <c r="CX18" s="116">
        <v>10.65</v>
      </c>
      <c r="CY18" s="116">
        <v>10.86</v>
      </c>
      <c r="CZ18" s="116">
        <v>10.82</v>
      </c>
      <c r="DA18" s="116">
        <v>10.86</v>
      </c>
      <c r="DB18" s="116">
        <v>10.94</v>
      </c>
      <c r="DC18" s="116">
        <v>10.86</v>
      </c>
      <c r="DD18" s="116">
        <v>11.17</v>
      </c>
      <c r="DE18" s="116">
        <v>10.86</v>
      </c>
      <c r="DF18" s="116">
        <v>11.25</v>
      </c>
      <c r="DG18" s="116">
        <v>10.86</v>
      </c>
      <c r="DH18" s="116">
        <v>11.71</v>
      </c>
      <c r="DI18" s="116">
        <v>10.86</v>
      </c>
      <c r="DJ18" s="116">
        <v>11.78</v>
      </c>
      <c r="DK18" s="116">
        <v>10.86</v>
      </c>
      <c r="DL18" s="116">
        <v>11.97</v>
      </c>
      <c r="DM18" s="116">
        <v>10.86</v>
      </c>
      <c r="DN18" s="116">
        <v>11.99</v>
      </c>
      <c r="DO18" s="116">
        <v>10.86</v>
      </c>
      <c r="DP18" s="116">
        <v>11.99</v>
      </c>
      <c r="DQ18" s="116">
        <v>10.86</v>
      </c>
      <c r="DR18" s="116">
        <v>12.19</v>
      </c>
      <c r="DS18" s="116">
        <v>10.86</v>
      </c>
      <c r="DT18" s="116">
        <v>12.61</v>
      </c>
      <c r="DU18" s="116">
        <v>10.86</v>
      </c>
      <c r="DV18" s="116">
        <v>12.68</v>
      </c>
      <c r="DW18" s="116">
        <v>10.86</v>
      </c>
      <c r="DX18" s="116">
        <v>12.87</v>
      </c>
      <c r="DY18" s="116">
        <v>10.86</v>
      </c>
      <c r="DZ18" s="116">
        <v>12.69</v>
      </c>
      <c r="EA18" s="116">
        <v>10.86</v>
      </c>
      <c r="EB18" s="116">
        <v>12.89</v>
      </c>
      <c r="EC18" s="116">
        <v>10.86</v>
      </c>
      <c r="ED18" s="116">
        <v>13.2</v>
      </c>
      <c r="EE18" s="116">
        <v>10.86</v>
      </c>
      <c r="EF18" s="116">
        <v>12.89</v>
      </c>
      <c r="EG18" s="116">
        <v>10.86</v>
      </c>
      <c r="EH18" s="116">
        <v>12.47</v>
      </c>
      <c r="EI18" s="116">
        <v>10.86</v>
      </c>
      <c r="EJ18" s="116">
        <v>12.71</v>
      </c>
      <c r="EK18" s="116">
        <v>10.86</v>
      </c>
      <c r="EL18" s="116">
        <v>13.03</v>
      </c>
      <c r="EM18" s="116">
        <v>10.86</v>
      </c>
      <c r="EN18" s="116">
        <v>13.02</v>
      </c>
      <c r="EO18" s="116">
        <v>10.86</v>
      </c>
      <c r="EP18" s="116">
        <v>13.2</v>
      </c>
      <c r="EQ18" s="116">
        <v>10.86</v>
      </c>
      <c r="ER18" s="116">
        <v>12.73</v>
      </c>
      <c r="ES18" s="116">
        <v>10.86</v>
      </c>
      <c r="ET18" s="116">
        <v>12.17</v>
      </c>
      <c r="EU18" s="116">
        <v>10.86</v>
      </c>
      <c r="EV18" s="116">
        <v>12.51</v>
      </c>
      <c r="EW18" s="116">
        <v>10.86</v>
      </c>
      <c r="EX18" s="116">
        <v>11.77</v>
      </c>
      <c r="EY18" s="116">
        <v>10.86</v>
      </c>
      <c r="EZ18" s="116">
        <v>12.32</v>
      </c>
      <c r="FA18" s="116">
        <v>10.86</v>
      </c>
      <c r="FB18" s="116">
        <v>12.02</v>
      </c>
      <c r="FC18" s="116">
        <v>10.86</v>
      </c>
    </row>
    <row r="19" spans="2:159">
      <c r="B19" s="417"/>
      <c r="C19" s="134" t="s">
        <v>184</v>
      </c>
      <c r="D19" s="237">
        <v>13.631918705430214</v>
      </c>
      <c r="E19" s="238">
        <v>11.1</v>
      </c>
      <c r="F19" s="237">
        <v>13.66</v>
      </c>
      <c r="G19" s="238">
        <v>11.1</v>
      </c>
      <c r="H19" s="237">
        <v>13.87</v>
      </c>
      <c r="I19" s="238">
        <v>11.1</v>
      </c>
      <c r="J19" s="116">
        <v>12.58</v>
      </c>
      <c r="K19" s="116">
        <v>11.1</v>
      </c>
      <c r="L19" s="116">
        <v>12.56</v>
      </c>
      <c r="M19" s="116">
        <v>11.1</v>
      </c>
      <c r="N19" s="116">
        <v>12.43</v>
      </c>
      <c r="O19" s="116">
        <v>11.1</v>
      </c>
      <c r="P19" s="116">
        <v>12.22</v>
      </c>
      <c r="Q19" s="116">
        <v>11.1</v>
      </c>
      <c r="R19" s="116">
        <v>12.49</v>
      </c>
      <c r="S19" s="116">
        <v>11.1</v>
      </c>
      <c r="T19" s="116">
        <v>12.01</v>
      </c>
      <c r="U19" s="116">
        <v>11.1</v>
      </c>
      <c r="V19" s="116">
        <v>12.2</v>
      </c>
      <c r="W19" s="116">
        <v>11.1</v>
      </c>
      <c r="X19" s="116">
        <v>12.27</v>
      </c>
      <c r="Y19" s="116">
        <v>11.1</v>
      </c>
      <c r="Z19" s="116">
        <v>12.28</v>
      </c>
      <c r="AA19" s="116">
        <v>11.1</v>
      </c>
      <c r="AB19" s="116">
        <v>12.42</v>
      </c>
      <c r="AC19" s="116">
        <v>11.1</v>
      </c>
      <c r="AD19" s="116">
        <v>12.5</v>
      </c>
      <c r="AE19" s="116">
        <v>11.1</v>
      </c>
      <c r="AF19" s="116">
        <v>12.33</v>
      </c>
      <c r="AG19" s="116">
        <v>11.1</v>
      </c>
      <c r="AH19" s="116">
        <v>12.19</v>
      </c>
      <c r="AI19" s="116">
        <v>11.1</v>
      </c>
      <c r="AJ19" s="116">
        <v>12.12</v>
      </c>
      <c r="AK19" s="116">
        <v>11.1</v>
      </c>
      <c r="AL19" s="116">
        <v>11.51</v>
      </c>
      <c r="AM19" s="116">
        <v>11.1</v>
      </c>
      <c r="AN19" s="116">
        <v>10.99</v>
      </c>
      <c r="AO19" s="116">
        <v>11.1</v>
      </c>
      <c r="AP19" s="116">
        <v>10.25</v>
      </c>
      <c r="AQ19" s="116">
        <v>11.1</v>
      </c>
      <c r="AR19" s="116">
        <v>9.64</v>
      </c>
      <c r="AS19" s="116">
        <v>11.1</v>
      </c>
      <c r="AT19" s="116">
        <v>10.08</v>
      </c>
      <c r="AU19" s="116">
        <v>11.1</v>
      </c>
      <c r="AV19" s="116">
        <v>9.94</v>
      </c>
      <c r="AW19" s="116">
        <v>11.1</v>
      </c>
      <c r="AX19" s="116">
        <v>10.119999999999999</v>
      </c>
      <c r="AY19" s="116">
        <v>11.1</v>
      </c>
      <c r="AZ19" s="116">
        <v>10.23</v>
      </c>
      <c r="BA19" s="116">
        <v>11.1</v>
      </c>
      <c r="BB19" s="116">
        <v>10.27</v>
      </c>
      <c r="BC19" s="116">
        <v>11.1</v>
      </c>
      <c r="BD19" s="116">
        <v>9.89</v>
      </c>
      <c r="BE19" s="116">
        <v>11.1</v>
      </c>
      <c r="BF19" s="116">
        <v>9.4</v>
      </c>
      <c r="BG19" s="116">
        <v>11.1</v>
      </c>
      <c r="BH19" s="116">
        <v>9.36</v>
      </c>
      <c r="BI19" s="116">
        <v>11.1</v>
      </c>
      <c r="BJ19" s="116">
        <f>BJ18</f>
        <v>9.3800000000000008</v>
      </c>
      <c r="BK19" s="116">
        <v>11.1</v>
      </c>
      <c r="BL19" s="116">
        <f>BL18</f>
        <v>9.1300000000000008</v>
      </c>
      <c r="BM19" s="116">
        <v>11.1</v>
      </c>
      <c r="BN19" s="116">
        <v>8.59</v>
      </c>
      <c r="BO19" s="116">
        <v>11.1</v>
      </c>
      <c r="BP19" s="116">
        <v>8.3800000000000008</v>
      </c>
      <c r="BQ19" s="116">
        <v>11.1</v>
      </c>
      <c r="BR19" s="116">
        <v>8.5</v>
      </c>
      <c r="BS19" s="116">
        <v>11.1</v>
      </c>
      <c r="BT19" s="116">
        <v>8.67</v>
      </c>
      <c r="BU19" s="116">
        <v>11.1</v>
      </c>
      <c r="BV19" s="116">
        <v>8.81</v>
      </c>
      <c r="BW19" s="116">
        <v>11.1</v>
      </c>
      <c r="BX19" s="116">
        <f>BX18</f>
        <v>9.1300000000000008</v>
      </c>
      <c r="BY19" s="116">
        <v>11.1</v>
      </c>
      <c r="BZ19" s="116">
        <f>BZ18</f>
        <v>9.3800000000000008</v>
      </c>
      <c r="CA19" s="116">
        <v>11.1</v>
      </c>
      <c r="CB19" s="116">
        <f>CB18</f>
        <v>9.3699999999999992</v>
      </c>
      <c r="CC19" s="116">
        <v>11.1</v>
      </c>
      <c r="CD19" s="116">
        <f>CD18</f>
        <v>9.4600000000000009</v>
      </c>
      <c r="CE19" s="116">
        <v>11.1</v>
      </c>
      <c r="CF19" s="116">
        <v>9.65</v>
      </c>
      <c r="CG19" s="116">
        <v>11.1</v>
      </c>
      <c r="CH19" s="116">
        <f>CH18</f>
        <v>9.93</v>
      </c>
      <c r="CI19" s="116">
        <v>11.1</v>
      </c>
      <c r="CJ19" s="116">
        <f>+CJ18</f>
        <v>10.02</v>
      </c>
      <c r="CK19" s="116">
        <v>11.1</v>
      </c>
      <c r="CL19" s="116">
        <f>+CL18</f>
        <v>10.73</v>
      </c>
      <c r="CM19" s="116">
        <v>11.1</v>
      </c>
      <c r="CN19" s="116">
        <f>+CN18</f>
        <v>10.81</v>
      </c>
      <c r="CO19" s="116">
        <v>11.1</v>
      </c>
      <c r="CP19" s="116">
        <f>+CP18</f>
        <v>10.89</v>
      </c>
      <c r="CQ19" s="116">
        <v>11.1</v>
      </c>
      <c r="CR19" s="116">
        <f>+CR18</f>
        <v>10.63</v>
      </c>
      <c r="CS19" s="116">
        <v>11.1</v>
      </c>
      <c r="CT19" s="116">
        <f>+CT18</f>
        <v>10.72</v>
      </c>
      <c r="CU19" s="116">
        <v>11.1</v>
      </c>
      <c r="CV19" s="116">
        <f>+CV18</f>
        <v>10.82</v>
      </c>
      <c r="CW19" s="116">
        <v>11.1</v>
      </c>
      <c r="CX19" s="116">
        <f>+CX18</f>
        <v>10.65</v>
      </c>
      <c r="CY19" s="116">
        <v>11.1</v>
      </c>
      <c r="CZ19" s="116">
        <f>+CZ18</f>
        <v>10.82</v>
      </c>
      <c r="DA19" s="116">
        <v>11.1</v>
      </c>
      <c r="DB19" s="116">
        <f>+DB18</f>
        <v>10.94</v>
      </c>
      <c r="DC19" s="116">
        <v>11.1</v>
      </c>
      <c r="DD19" s="116">
        <v>11.17</v>
      </c>
      <c r="DE19" s="116">
        <v>11.1</v>
      </c>
      <c r="DF19" s="116">
        <f>+DF18</f>
        <v>11.25</v>
      </c>
      <c r="DG19" s="116">
        <v>11.1</v>
      </c>
      <c r="DH19" s="116">
        <f>+DH18</f>
        <v>11.71</v>
      </c>
      <c r="DI19" s="116">
        <v>11.1</v>
      </c>
      <c r="DJ19" s="116">
        <f>+DJ18</f>
        <v>11.78</v>
      </c>
      <c r="DK19" s="116">
        <v>11.1</v>
      </c>
      <c r="DL19" s="116">
        <f>+DL18</f>
        <v>11.97</v>
      </c>
      <c r="DM19" s="116">
        <v>11.1</v>
      </c>
      <c r="DN19" s="116">
        <f>+DN18</f>
        <v>11.99</v>
      </c>
      <c r="DO19" s="116">
        <v>11.1</v>
      </c>
      <c r="DP19" s="116">
        <f>+DP18</f>
        <v>11.99</v>
      </c>
      <c r="DQ19" s="116">
        <v>11.1</v>
      </c>
      <c r="DR19" s="116">
        <f>+DR18</f>
        <v>12.19</v>
      </c>
      <c r="DS19" s="116">
        <v>11.1</v>
      </c>
      <c r="DT19" s="116">
        <f>+DT18</f>
        <v>12.61</v>
      </c>
      <c r="DU19" s="116">
        <v>11.1</v>
      </c>
      <c r="DV19" s="116">
        <f>+DV18</f>
        <v>12.68</v>
      </c>
      <c r="DW19" s="116">
        <v>11.1</v>
      </c>
      <c r="DX19" s="116">
        <f>+DX18</f>
        <v>12.87</v>
      </c>
      <c r="DY19" s="116">
        <v>11.1</v>
      </c>
      <c r="DZ19" s="116">
        <f>+DZ18</f>
        <v>12.69</v>
      </c>
      <c r="EA19" s="116">
        <v>11.1</v>
      </c>
      <c r="EB19" s="116">
        <f>+EB18</f>
        <v>12.89</v>
      </c>
      <c r="EC19" s="116">
        <v>11.1</v>
      </c>
      <c r="ED19" s="116">
        <f>+ED18</f>
        <v>13.2</v>
      </c>
      <c r="EE19" s="116">
        <v>11.1</v>
      </c>
      <c r="EF19" s="116">
        <v>12.89</v>
      </c>
      <c r="EG19" s="116">
        <v>11.1</v>
      </c>
      <c r="EH19" s="116">
        <v>12.47</v>
      </c>
      <c r="EI19" s="116">
        <v>11.1</v>
      </c>
      <c r="EJ19" s="116">
        <f>+EJ18</f>
        <v>12.71</v>
      </c>
      <c r="EK19" s="116">
        <v>11.1</v>
      </c>
      <c r="EL19" s="116">
        <f>+EL18</f>
        <v>13.03</v>
      </c>
      <c r="EM19" s="116">
        <v>11.1</v>
      </c>
      <c r="EN19" s="116">
        <f>+EN18</f>
        <v>13.02</v>
      </c>
      <c r="EO19" s="116">
        <v>11.1</v>
      </c>
      <c r="EP19" s="116">
        <f>+EP18</f>
        <v>13.2</v>
      </c>
      <c r="EQ19" s="116">
        <v>11.1</v>
      </c>
      <c r="ER19" s="116">
        <f>+ER18</f>
        <v>12.73</v>
      </c>
      <c r="ES19" s="116">
        <v>11.1</v>
      </c>
      <c r="ET19" s="116">
        <f>+ET18</f>
        <v>12.17</v>
      </c>
      <c r="EU19" s="116">
        <v>11.1</v>
      </c>
      <c r="EV19" s="116">
        <f>+EV18</f>
        <v>12.51</v>
      </c>
      <c r="EW19" s="116">
        <v>11.1</v>
      </c>
      <c r="EX19" s="116">
        <f>+EX18</f>
        <v>11.77</v>
      </c>
      <c r="EY19" s="116">
        <v>11.1</v>
      </c>
      <c r="EZ19" s="116">
        <f>+EZ18</f>
        <v>12.32</v>
      </c>
      <c r="FA19" s="116">
        <v>11.1</v>
      </c>
      <c r="FB19" s="116">
        <f>+FB18</f>
        <v>12.02</v>
      </c>
      <c r="FC19" s="116">
        <v>11.1</v>
      </c>
    </row>
    <row r="20" spans="2:159">
      <c r="B20" s="135"/>
      <c r="C20" s="135"/>
      <c r="D20" s="239"/>
      <c r="E20" s="240"/>
      <c r="F20" s="239"/>
      <c r="G20" s="240"/>
      <c r="H20" s="239"/>
      <c r="I20" s="240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</row>
    <row r="21" spans="2:159">
      <c r="B21" s="416" t="s">
        <v>185</v>
      </c>
      <c r="C21" s="136" t="s">
        <v>186</v>
      </c>
      <c r="D21" s="237">
        <v>112.19442271087573</v>
      </c>
      <c r="E21" s="238">
        <v>137.66999999999999</v>
      </c>
      <c r="F21" s="237">
        <v>112.42</v>
      </c>
      <c r="G21" s="238">
        <v>137.66999999999999</v>
      </c>
      <c r="H21" s="237">
        <v>114.13</v>
      </c>
      <c r="I21" s="238">
        <v>137.66999999999999</v>
      </c>
      <c r="J21" s="116">
        <v>103.55</v>
      </c>
      <c r="K21" s="116">
        <v>137.66999999999999</v>
      </c>
      <c r="L21" s="116">
        <v>103.36</v>
      </c>
      <c r="M21" s="116">
        <v>137.66999999999999</v>
      </c>
      <c r="N21" s="116">
        <v>102.33</v>
      </c>
      <c r="O21" s="116">
        <v>137.66999999999999</v>
      </c>
      <c r="P21" s="116">
        <v>100.58</v>
      </c>
      <c r="Q21" s="116">
        <v>137.66999999999999</v>
      </c>
      <c r="R21" s="116">
        <v>102.8</v>
      </c>
      <c r="S21" s="116">
        <v>137.66999999999999</v>
      </c>
      <c r="T21" s="116">
        <v>98.81</v>
      </c>
      <c r="U21" s="116">
        <v>137.66999999999999</v>
      </c>
      <c r="V21" s="116">
        <v>100.44</v>
      </c>
      <c r="W21" s="116">
        <v>137.66999999999999</v>
      </c>
      <c r="X21" s="116">
        <v>100.99</v>
      </c>
      <c r="Y21" s="116">
        <v>137.66999999999999</v>
      </c>
      <c r="Z21" s="116">
        <v>101.09</v>
      </c>
      <c r="AA21" s="116">
        <v>137.66999999999999</v>
      </c>
      <c r="AB21" s="116">
        <v>102.19</v>
      </c>
      <c r="AC21" s="116">
        <v>137.66999999999999</v>
      </c>
      <c r="AD21" s="116">
        <v>102.85</v>
      </c>
      <c r="AE21" s="116">
        <v>137.66999999999999</v>
      </c>
      <c r="AF21" s="116">
        <v>101.44</v>
      </c>
      <c r="AG21" s="116">
        <v>137.66999999999999</v>
      </c>
      <c r="AH21" s="116">
        <v>100.33</v>
      </c>
      <c r="AI21" s="116">
        <v>137.66999999999999</v>
      </c>
      <c r="AJ21" s="116">
        <v>99.71</v>
      </c>
      <c r="AK21" s="116">
        <v>137.66999999999999</v>
      </c>
      <c r="AL21" s="116">
        <v>94.71</v>
      </c>
      <c r="AM21" s="116">
        <v>137.66999999999999</v>
      </c>
      <c r="AN21" s="116">
        <v>90.45</v>
      </c>
      <c r="AO21" s="116">
        <v>137.66999999999999</v>
      </c>
      <c r="AP21" s="116">
        <v>84.32</v>
      </c>
      <c r="AQ21" s="116">
        <v>137.66999999999999</v>
      </c>
      <c r="AR21" s="116">
        <v>79.34</v>
      </c>
      <c r="AS21" s="116">
        <v>137.66999999999999</v>
      </c>
      <c r="AT21" s="116">
        <v>82.98</v>
      </c>
      <c r="AU21" s="116">
        <v>137.66999999999999</v>
      </c>
      <c r="AV21" s="116">
        <v>81.8</v>
      </c>
      <c r="AW21" s="116">
        <v>137.66999999999999</v>
      </c>
      <c r="AX21" s="116">
        <v>83.28</v>
      </c>
      <c r="AY21" s="116">
        <v>137.66999999999999</v>
      </c>
      <c r="AZ21" s="116">
        <v>84.16</v>
      </c>
      <c r="BA21" s="116">
        <v>137.66999999999999</v>
      </c>
      <c r="BB21" s="116">
        <v>84.54</v>
      </c>
      <c r="BC21" s="116">
        <v>137.66999999999999</v>
      </c>
      <c r="BD21" s="116">
        <v>81.39</v>
      </c>
      <c r="BE21" s="116">
        <v>137.66999999999999</v>
      </c>
      <c r="BF21" s="116">
        <v>77.34</v>
      </c>
      <c r="BG21" s="116">
        <v>137.66999999999999</v>
      </c>
      <c r="BH21" s="116">
        <v>77.040000000000006</v>
      </c>
      <c r="BI21" s="116">
        <v>137.66999999999999</v>
      </c>
      <c r="BJ21" s="116">
        <v>77.19</v>
      </c>
      <c r="BK21" s="116">
        <v>137.66999999999999</v>
      </c>
      <c r="BL21" s="116">
        <v>75.180000000000007</v>
      </c>
      <c r="BM21" s="116">
        <v>137.66999999999999</v>
      </c>
      <c r="BN21" s="116">
        <v>70.69</v>
      </c>
      <c r="BO21" s="116">
        <v>137.66999999999999</v>
      </c>
      <c r="BP21" s="116">
        <v>68.959999999999994</v>
      </c>
      <c r="BQ21" s="116">
        <v>137.66999999999999</v>
      </c>
      <c r="BR21" s="116">
        <v>69.95</v>
      </c>
      <c r="BS21" s="116">
        <v>137.66999999999999</v>
      </c>
      <c r="BT21" s="116">
        <v>71.39</v>
      </c>
      <c r="BU21" s="116">
        <v>137.66999999999999</v>
      </c>
      <c r="BV21" s="116">
        <v>72.489999999999995</v>
      </c>
      <c r="BW21" s="116">
        <v>137.66999999999999</v>
      </c>
      <c r="BX21" s="116">
        <v>75.11</v>
      </c>
      <c r="BY21" s="116">
        <v>137.66999999999999</v>
      </c>
      <c r="BZ21" s="116">
        <v>77.180000000000007</v>
      </c>
      <c r="CA21" s="116">
        <v>137.66999999999999</v>
      </c>
      <c r="CB21" s="116">
        <v>77.12</v>
      </c>
      <c r="CC21" s="116">
        <v>137.66999999999999</v>
      </c>
      <c r="CD21" s="116">
        <v>77.83</v>
      </c>
      <c r="CE21" s="116">
        <v>137.66999999999999</v>
      </c>
      <c r="CF21" s="116">
        <v>79.42</v>
      </c>
      <c r="CG21" s="116">
        <v>137.66999999999999</v>
      </c>
      <c r="CH21" s="116">
        <v>81.69</v>
      </c>
      <c r="CI21" s="116">
        <v>137.66999999999999</v>
      </c>
      <c r="CJ21" s="116">
        <v>82.47</v>
      </c>
      <c r="CK21" s="116">
        <v>137.66999999999999</v>
      </c>
      <c r="CL21" s="116">
        <v>88.34</v>
      </c>
      <c r="CM21" s="116">
        <v>137.66999999999999</v>
      </c>
      <c r="CN21" s="116">
        <v>88.93</v>
      </c>
      <c r="CO21" s="116">
        <v>137.66999999999999</v>
      </c>
      <c r="CP21" s="116">
        <v>88.93</v>
      </c>
      <c r="CQ21" s="116">
        <v>137.66999999999999</v>
      </c>
      <c r="CR21" s="116">
        <v>87.47</v>
      </c>
      <c r="CS21" s="116">
        <v>137.66999999999999</v>
      </c>
      <c r="CT21" s="116">
        <v>88.26</v>
      </c>
      <c r="CU21" s="116">
        <v>137.66999999999999</v>
      </c>
      <c r="CV21" s="116">
        <v>89.04</v>
      </c>
      <c r="CW21" s="116">
        <v>137.66999999999999</v>
      </c>
      <c r="CX21" s="116">
        <v>87.69</v>
      </c>
      <c r="CY21" s="116">
        <v>137.66999999999999</v>
      </c>
      <c r="CZ21" s="116">
        <v>89.04</v>
      </c>
      <c r="DA21" s="116">
        <v>137.66999999999999</v>
      </c>
      <c r="DB21" s="116">
        <v>90.06</v>
      </c>
      <c r="DC21" s="116">
        <v>137.66999999999999</v>
      </c>
      <c r="DD21" s="116">
        <v>91.93</v>
      </c>
      <c r="DE21" s="116">
        <v>137.66999999999999</v>
      </c>
      <c r="DF21" s="116">
        <v>92.56</v>
      </c>
      <c r="DG21" s="116">
        <v>137.66999999999999</v>
      </c>
      <c r="DH21" s="116">
        <v>96.35</v>
      </c>
      <c r="DI21" s="116">
        <v>137.66999999999999</v>
      </c>
      <c r="DJ21" s="116">
        <v>96.96</v>
      </c>
      <c r="DK21" s="116">
        <v>137.66999999999999</v>
      </c>
      <c r="DL21" s="116">
        <v>98.49</v>
      </c>
      <c r="DM21" s="116">
        <v>137.66999999999999</v>
      </c>
      <c r="DN21" s="116">
        <v>98.69</v>
      </c>
      <c r="DO21" s="116">
        <v>137.66999999999999</v>
      </c>
      <c r="DP21" s="116">
        <v>98.7</v>
      </c>
      <c r="DQ21" s="116">
        <v>137.66999999999999</v>
      </c>
      <c r="DR21" s="116">
        <v>100.37</v>
      </c>
      <c r="DS21" s="116">
        <v>137.66999999999999</v>
      </c>
      <c r="DT21" s="116">
        <v>103.75</v>
      </c>
      <c r="DU21" s="116">
        <v>137.66999999999999</v>
      </c>
      <c r="DV21" s="116">
        <v>104.33</v>
      </c>
      <c r="DW21" s="116">
        <v>137.66999999999999</v>
      </c>
      <c r="DX21" s="116">
        <v>105.96</v>
      </c>
      <c r="DY21" s="116">
        <v>137.66999999999999</v>
      </c>
      <c r="DZ21" s="116">
        <v>104.42</v>
      </c>
      <c r="EA21" s="116">
        <v>137.66999999999999</v>
      </c>
      <c r="EB21" s="116">
        <v>106.08</v>
      </c>
      <c r="EC21" s="116">
        <v>137.66999999999999</v>
      </c>
      <c r="ED21" s="116">
        <v>108.68</v>
      </c>
      <c r="EE21" s="116">
        <v>137.66999999999999</v>
      </c>
      <c r="EF21" s="116">
        <v>106.12</v>
      </c>
      <c r="EG21" s="116">
        <v>137.66999999999999</v>
      </c>
      <c r="EH21" s="116">
        <v>102.64</v>
      </c>
      <c r="EI21" s="116">
        <v>137.66999999999999</v>
      </c>
      <c r="EJ21" s="116">
        <v>104.64</v>
      </c>
      <c r="EK21" s="116">
        <v>137.66999999999999</v>
      </c>
      <c r="EL21" s="116">
        <v>107.25</v>
      </c>
      <c r="EM21" s="116">
        <v>137.66999999999999</v>
      </c>
      <c r="EN21" s="116">
        <v>107.13</v>
      </c>
      <c r="EO21" s="116">
        <v>137.66999999999999</v>
      </c>
      <c r="EP21" s="116">
        <v>108.68</v>
      </c>
      <c r="EQ21" s="116">
        <v>137.66999999999999</v>
      </c>
      <c r="ER21" s="116">
        <v>104.73</v>
      </c>
      <c r="ES21" s="116">
        <v>137.66999999999999</v>
      </c>
      <c r="ET21" s="116">
        <v>100.12</v>
      </c>
      <c r="EU21" s="116">
        <v>137.66999999999999</v>
      </c>
      <c r="EV21" s="116">
        <v>102.99</v>
      </c>
      <c r="EW21" s="116">
        <v>137.66999999999999</v>
      </c>
      <c r="EX21" s="116">
        <v>96.89</v>
      </c>
      <c r="EY21" s="116">
        <v>137.66999999999999</v>
      </c>
      <c r="EZ21" s="116">
        <v>101.43</v>
      </c>
      <c r="FA21" s="116">
        <v>137.66999999999999</v>
      </c>
      <c r="FB21" s="116">
        <v>98.93</v>
      </c>
      <c r="FC21" s="116">
        <v>137.66999999999999</v>
      </c>
    </row>
    <row r="22" spans="2:159">
      <c r="B22" s="416"/>
      <c r="C22" s="136" t="s">
        <v>180</v>
      </c>
      <c r="D22" s="237"/>
      <c r="E22" s="238"/>
      <c r="F22" s="237"/>
      <c r="G22" s="238"/>
      <c r="H22" s="237"/>
      <c r="I22" s="238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</row>
    <row r="23" spans="2:159">
      <c r="B23" s="416"/>
      <c r="C23" s="136" t="s">
        <v>181</v>
      </c>
      <c r="D23" s="237">
        <v>11.063586195711478</v>
      </c>
      <c r="E23" s="238">
        <v>5.97</v>
      </c>
      <c r="F23" s="237">
        <v>11.09</v>
      </c>
      <c r="G23" s="238">
        <v>5.97</v>
      </c>
      <c r="H23" s="237">
        <v>11.25</v>
      </c>
      <c r="I23" s="238">
        <v>5.97</v>
      </c>
      <c r="J23" s="116">
        <v>10.210000000000001</v>
      </c>
      <c r="K23" s="116">
        <v>5.97</v>
      </c>
      <c r="L23" s="116">
        <v>10.19</v>
      </c>
      <c r="M23" s="116">
        <v>5.97</v>
      </c>
      <c r="N23" s="116">
        <v>10.09</v>
      </c>
      <c r="O23" s="116">
        <v>5.97</v>
      </c>
      <c r="P23" s="116">
        <v>9.92</v>
      </c>
      <c r="Q23" s="116">
        <v>5.97</v>
      </c>
      <c r="R23" s="116">
        <v>10.14</v>
      </c>
      <c r="S23" s="116">
        <v>5.97</v>
      </c>
      <c r="T23" s="116">
        <v>9.74</v>
      </c>
      <c r="U23" s="116">
        <v>5.97</v>
      </c>
      <c r="V23" s="116">
        <v>9.9</v>
      </c>
      <c r="W23" s="116">
        <v>5.97</v>
      </c>
      <c r="X23" s="116">
        <v>9.9600000000000009</v>
      </c>
      <c r="Y23" s="116">
        <v>5.97</v>
      </c>
      <c r="Z23" s="116">
        <v>9.9700000000000006</v>
      </c>
      <c r="AA23" s="116">
        <v>5.97</v>
      </c>
      <c r="AB23" s="116">
        <v>10.08</v>
      </c>
      <c r="AC23" s="116">
        <v>5.97</v>
      </c>
      <c r="AD23" s="116">
        <v>10.14</v>
      </c>
      <c r="AE23" s="116">
        <v>5.97</v>
      </c>
      <c r="AF23" s="116">
        <v>10</v>
      </c>
      <c r="AG23" s="116">
        <v>5.97</v>
      </c>
      <c r="AH23" s="116">
        <v>9.89</v>
      </c>
      <c r="AI23" s="116">
        <v>5.97</v>
      </c>
      <c r="AJ23" s="116">
        <v>9.83</v>
      </c>
      <c r="AK23" s="116">
        <v>5.97</v>
      </c>
      <c r="AL23" s="116">
        <v>9.34</v>
      </c>
      <c r="AM23" s="116">
        <v>5.97</v>
      </c>
      <c r="AN23" s="116">
        <v>8.92</v>
      </c>
      <c r="AO23" s="116">
        <v>5.97</v>
      </c>
      <c r="AP23" s="116">
        <v>8.32</v>
      </c>
      <c r="AQ23" s="116">
        <v>5.97</v>
      </c>
      <c r="AR23" s="116">
        <v>7.82</v>
      </c>
      <c r="AS23" s="116">
        <v>5.97</v>
      </c>
      <c r="AT23" s="116">
        <v>8.18</v>
      </c>
      <c r="AU23" s="116">
        <v>5.97</v>
      </c>
      <c r="AV23" s="116">
        <v>8.07</v>
      </c>
      <c r="AW23" s="116">
        <v>5.97</v>
      </c>
      <c r="AX23" s="116">
        <v>8.2100000000000009</v>
      </c>
      <c r="AY23" s="116">
        <v>5.97</v>
      </c>
      <c r="AZ23" s="116">
        <v>8.3000000000000007</v>
      </c>
      <c r="BA23" s="116">
        <v>5.97</v>
      </c>
      <c r="BB23" s="116">
        <v>8.34</v>
      </c>
      <c r="BC23" s="116">
        <v>5.97</v>
      </c>
      <c r="BD23" s="116">
        <v>8.0299999999999994</v>
      </c>
      <c r="BE23" s="116">
        <v>5.97</v>
      </c>
      <c r="BF23" s="116">
        <v>7.63</v>
      </c>
      <c r="BG23" s="116">
        <v>5.97</v>
      </c>
      <c r="BH23" s="116">
        <v>7.6</v>
      </c>
      <c r="BI23" s="116">
        <v>5.97</v>
      </c>
      <c r="BJ23" s="116">
        <f>BJ16</f>
        <v>7.61</v>
      </c>
      <c r="BK23" s="116">
        <v>5.97</v>
      </c>
      <c r="BL23" s="116">
        <f>BL16</f>
        <v>7.41</v>
      </c>
      <c r="BM23" s="116">
        <v>5.97</v>
      </c>
      <c r="BN23" s="116">
        <v>6.97</v>
      </c>
      <c r="BO23" s="116">
        <v>5.97</v>
      </c>
      <c r="BP23" s="116">
        <v>6.8</v>
      </c>
      <c r="BQ23" s="116">
        <v>5.97</v>
      </c>
      <c r="BR23" s="116">
        <v>6.9</v>
      </c>
      <c r="BS23" s="116">
        <v>5.97</v>
      </c>
      <c r="BT23" s="116">
        <v>7.04</v>
      </c>
      <c r="BU23" s="116">
        <v>5.97</v>
      </c>
      <c r="BV23" s="116">
        <v>7.15</v>
      </c>
      <c r="BW23" s="116">
        <v>5.97</v>
      </c>
      <c r="BX23" s="116">
        <f>BX16</f>
        <v>7.41</v>
      </c>
      <c r="BY23" s="116">
        <v>5.97</v>
      </c>
      <c r="BZ23" s="116">
        <f>BZ16</f>
        <v>7.61</v>
      </c>
      <c r="CA23" s="116">
        <v>5.97</v>
      </c>
      <c r="CB23" s="116">
        <f>CB16</f>
        <v>7.6</v>
      </c>
      <c r="CC23" s="116">
        <v>5.97</v>
      </c>
      <c r="CD23" s="116">
        <v>7.67</v>
      </c>
      <c r="CE23" s="116">
        <v>5.97</v>
      </c>
      <c r="CF23" s="116">
        <v>7.83</v>
      </c>
      <c r="CG23" s="116">
        <v>5.97</v>
      </c>
      <c r="CH23" s="116">
        <v>8.06</v>
      </c>
      <c r="CI23" s="116">
        <v>5.97</v>
      </c>
      <c r="CJ23" s="116">
        <v>8.1300000000000008</v>
      </c>
      <c r="CK23" s="116">
        <v>5.97</v>
      </c>
      <c r="CL23" s="116">
        <v>8.7100000000000009</v>
      </c>
      <c r="CM23" s="116">
        <v>5.97</v>
      </c>
      <c r="CN23" s="116">
        <v>8.77</v>
      </c>
      <c r="CO23" s="116">
        <v>5.97</v>
      </c>
      <c r="CP23" s="116">
        <v>8.84</v>
      </c>
      <c r="CQ23" s="116">
        <v>5.97</v>
      </c>
      <c r="CR23" s="116">
        <v>8.6300000000000008</v>
      </c>
      <c r="CS23" s="116">
        <v>5.97</v>
      </c>
      <c r="CT23" s="116">
        <v>8.6999999999999993</v>
      </c>
      <c r="CU23" s="116">
        <v>5.97</v>
      </c>
      <c r="CV23" s="116">
        <v>8.7799999999999994</v>
      </c>
      <c r="CW23" s="116">
        <v>5.97</v>
      </c>
      <c r="CX23" s="116">
        <v>8.65</v>
      </c>
      <c r="CY23" s="116">
        <v>5.97</v>
      </c>
      <c r="CZ23" s="116">
        <v>8.7799999999999994</v>
      </c>
      <c r="DA23" s="116">
        <v>5.97</v>
      </c>
      <c r="DB23" s="116">
        <v>8.8800000000000008</v>
      </c>
      <c r="DC23" s="116">
        <v>5.97</v>
      </c>
      <c r="DD23" s="116">
        <v>9.07</v>
      </c>
      <c r="DE23" s="116">
        <v>5.97</v>
      </c>
      <c r="DF23" s="116">
        <v>9.1300000000000008</v>
      </c>
      <c r="DG23" s="116">
        <v>5.97</v>
      </c>
      <c r="DH23" s="116">
        <v>9.5</v>
      </c>
      <c r="DI23" s="116">
        <v>5.97</v>
      </c>
      <c r="DJ23" s="116">
        <v>9.56</v>
      </c>
      <c r="DK23" s="116">
        <v>5.97</v>
      </c>
      <c r="DL23" s="116">
        <f>+DL16</f>
        <v>9.7100000000000009</v>
      </c>
      <c r="DM23" s="116">
        <v>5.97</v>
      </c>
      <c r="DN23" s="116">
        <f>+DN16</f>
        <v>9.73</v>
      </c>
      <c r="DO23" s="116">
        <v>5.97</v>
      </c>
      <c r="DP23" s="116">
        <f>DP16</f>
        <v>9.73</v>
      </c>
      <c r="DQ23" s="116">
        <v>5.97</v>
      </c>
      <c r="DR23" s="116">
        <f>+DR16</f>
        <v>9.9</v>
      </c>
      <c r="DS23" s="116">
        <v>5.97</v>
      </c>
      <c r="DT23" s="116">
        <f>+DT16</f>
        <v>10.23</v>
      </c>
      <c r="DU23" s="116">
        <v>5.97</v>
      </c>
      <c r="DV23" s="116">
        <f>DV16</f>
        <v>10.29</v>
      </c>
      <c r="DW23" s="116">
        <v>5.97</v>
      </c>
      <c r="DX23" s="116">
        <f>+DX16</f>
        <v>10.45</v>
      </c>
      <c r="DY23" s="116">
        <v>5.97</v>
      </c>
      <c r="DZ23" s="116">
        <v>10.3</v>
      </c>
      <c r="EA23" s="116">
        <v>5.97</v>
      </c>
      <c r="EB23" s="116">
        <v>10.46</v>
      </c>
      <c r="EC23" s="116">
        <v>5.97</v>
      </c>
      <c r="ED23" s="116">
        <v>10.72</v>
      </c>
      <c r="EE23" s="116">
        <v>5.97</v>
      </c>
      <c r="EF23" s="116">
        <v>10.46</v>
      </c>
      <c r="EG23" s="116">
        <v>5.97</v>
      </c>
      <c r="EH23" s="116">
        <v>10.119999999999999</v>
      </c>
      <c r="EI23" s="116">
        <v>5.97</v>
      </c>
      <c r="EJ23" s="116">
        <v>10.32</v>
      </c>
      <c r="EK23" s="116">
        <v>5.97</v>
      </c>
      <c r="EL23" s="116">
        <v>10.58</v>
      </c>
      <c r="EM23" s="116">
        <v>5.97</v>
      </c>
      <c r="EN23" s="116">
        <v>10.56</v>
      </c>
      <c r="EO23" s="116">
        <v>5.97</v>
      </c>
      <c r="EP23" s="116">
        <v>10.72</v>
      </c>
      <c r="EQ23" s="116">
        <v>5.97</v>
      </c>
      <c r="ER23" s="116">
        <v>10.33</v>
      </c>
      <c r="ES23" s="116">
        <v>5.97</v>
      </c>
      <c r="ET23" s="116">
        <v>9.8699999999999992</v>
      </c>
      <c r="EU23" s="116">
        <v>5.97</v>
      </c>
      <c r="EV23" s="116">
        <v>10.16</v>
      </c>
      <c r="EW23" s="116">
        <v>5.97</v>
      </c>
      <c r="EX23" s="116">
        <v>9.5500000000000007</v>
      </c>
      <c r="EY23" s="116">
        <v>5.97</v>
      </c>
      <c r="EZ23" s="116">
        <v>10</v>
      </c>
      <c r="FA23" s="116">
        <v>5.97</v>
      </c>
      <c r="FB23" s="116">
        <v>9.76</v>
      </c>
      <c r="FC23" s="116">
        <v>5.97</v>
      </c>
    </row>
    <row r="24" spans="2:159">
      <c r="B24" s="416"/>
      <c r="C24" s="136" t="s">
        <v>182</v>
      </c>
      <c r="D24" s="237">
        <v>11.063586195711478</v>
      </c>
      <c r="E24" s="238">
        <v>8.6199999999999992</v>
      </c>
      <c r="F24" s="237">
        <v>11.09</v>
      </c>
      <c r="G24" s="238">
        <v>8.6199999999999992</v>
      </c>
      <c r="H24" s="237">
        <v>11.25</v>
      </c>
      <c r="I24" s="238">
        <v>8.6199999999999992</v>
      </c>
      <c r="J24" s="116">
        <v>10.210000000000001</v>
      </c>
      <c r="K24" s="116">
        <v>8.6199999999999992</v>
      </c>
      <c r="L24" s="116">
        <v>10.19</v>
      </c>
      <c r="M24" s="116">
        <v>8.6199999999999992</v>
      </c>
      <c r="N24" s="116">
        <v>10.09</v>
      </c>
      <c r="O24" s="116">
        <v>8.6199999999999992</v>
      </c>
      <c r="P24" s="116">
        <v>9.92</v>
      </c>
      <c r="Q24" s="116">
        <v>8.6199999999999992</v>
      </c>
      <c r="R24" s="116">
        <v>10.14</v>
      </c>
      <c r="S24" s="116">
        <v>8.6199999999999992</v>
      </c>
      <c r="T24" s="116">
        <v>9.74</v>
      </c>
      <c r="U24" s="116">
        <v>8.6199999999999992</v>
      </c>
      <c r="V24" s="116">
        <v>9.9</v>
      </c>
      <c r="W24" s="116">
        <v>8.6199999999999992</v>
      </c>
      <c r="X24" s="116">
        <v>9.9600000000000009</v>
      </c>
      <c r="Y24" s="116">
        <v>8.6199999999999992</v>
      </c>
      <c r="Z24" s="116">
        <v>9.9700000000000006</v>
      </c>
      <c r="AA24" s="116">
        <v>8.6199999999999992</v>
      </c>
      <c r="AB24" s="116">
        <v>10.08</v>
      </c>
      <c r="AC24" s="116">
        <v>8.6199999999999992</v>
      </c>
      <c r="AD24" s="116">
        <v>10.14</v>
      </c>
      <c r="AE24" s="116">
        <v>8.6199999999999992</v>
      </c>
      <c r="AF24" s="116">
        <v>10</v>
      </c>
      <c r="AG24" s="116">
        <v>8.6199999999999992</v>
      </c>
      <c r="AH24" s="116">
        <v>9.89</v>
      </c>
      <c r="AI24" s="116">
        <v>8.6199999999999992</v>
      </c>
      <c r="AJ24" s="116">
        <v>9.83</v>
      </c>
      <c r="AK24" s="116">
        <v>8.6199999999999992</v>
      </c>
      <c r="AL24" s="116">
        <v>9.34</v>
      </c>
      <c r="AM24" s="116">
        <v>8.6199999999999992</v>
      </c>
      <c r="AN24" s="116">
        <v>8.92</v>
      </c>
      <c r="AO24" s="116">
        <v>8.6199999999999992</v>
      </c>
      <c r="AP24" s="116">
        <v>8.32</v>
      </c>
      <c r="AQ24" s="116">
        <v>8.6199999999999992</v>
      </c>
      <c r="AR24" s="116">
        <v>7.82</v>
      </c>
      <c r="AS24" s="116">
        <v>8.6199999999999992</v>
      </c>
      <c r="AT24" s="116">
        <v>8.18</v>
      </c>
      <c r="AU24" s="116">
        <v>8.6199999999999992</v>
      </c>
      <c r="AV24" s="116">
        <v>8.07</v>
      </c>
      <c r="AW24" s="116">
        <v>8.6199999999999992</v>
      </c>
      <c r="AX24" s="116">
        <v>8.2100000000000009</v>
      </c>
      <c r="AY24" s="116">
        <v>8.6199999999999992</v>
      </c>
      <c r="AZ24" s="116">
        <v>8.3000000000000007</v>
      </c>
      <c r="BA24" s="116">
        <v>8.6199999999999992</v>
      </c>
      <c r="BB24" s="116">
        <v>8.34</v>
      </c>
      <c r="BC24" s="116">
        <v>8.6199999999999992</v>
      </c>
      <c r="BD24" s="116">
        <v>8.0299999999999994</v>
      </c>
      <c r="BE24" s="116">
        <v>8.6199999999999992</v>
      </c>
      <c r="BF24" s="116">
        <v>7.63</v>
      </c>
      <c r="BG24" s="116">
        <v>8.6199999999999992</v>
      </c>
      <c r="BH24" s="116">
        <v>7.6</v>
      </c>
      <c r="BI24" s="116">
        <v>8.6199999999999992</v>
      </c>
      <c r="BJ24" s="116">
        <f>BJ17</f>
        <v>7.61</v>
      </c>
      <c r="BK24" s="116">
        <v>8.6199999999999992</v>
      </c>
      <c r="BL24" s="116">
        <f>BL17</f>
        <v>7.41</v>
      </c>
      <c r="BM24" s="116">
        <v>8.6199999999999992</v>
      </c>
      <c r="BN24" s="116">
        <v>6.97</v>
      </c>
      <c r="BO24" s="116">
        <v>8.6199999999999992</v>
      </c>
      <c r="BP24" s="116">
        <v>6.8</v>
      </c>
      <c r="BQ24" s="116">
        <v>8.6199999999999992</v>
      </c>
      <c r="BR24" s="116">
        <v>6.9</v>
      </c>
      <c r="BS24" s="116">
        <v>8.6199999999999992</v>
      </c>
      <c r="BT24" s="116">
        <v>7.04</v>
      </c>
      <c r="BU24" s="116">
        <v>8.6199999999999992</v>
      </c>
      <c r="BV24" s="116">
        <v>7.15</v>
      </c>
      <c r="BW24" s="116">
        <v>8.6199999999999992</v>
      </c>
      <c r="BX24" s="116">
        <f>BX17</f>
        <v>7.41</v>
      </c>
      <c r="BY24" s="116">
        <v>8.6199999999999992</v>
      </c>
      <c r="BZ24" s="116">
        <f>BZ17</f>
        <v>7.61</v>
      </c>
      <c r="CA24" s="116">
        <v>8.6199999999999992</v>
      </c>
      <c r="CB24" s="116">
        <f>CB17</f>
        <v>7.6</v>
      </c>
      <c r="CC24" s="116">
        <v>8.6199999999999992</v>
      </c>
      <c r="CD24" s="116">
        <v>7.67</v>
      </c>
      <c r="CE24" s="116">
        <v>8.6199999999999992</v>
      </c>
      <c r="CF24" s="116">
        <f>CF23</f>
        <v>7.83</v>
      </c>
      <c r="CG24" s="116">
        <v>8.6199999999999992</v>
      </c>
      <c r="CH24" s="116">
        <f>CH23</f>
        <v>8.06</v>
      </c>
      <c r="CI24" s="116">
        <v>8.6199999999999992</v>
      </c>
      <c r="CJ24" s="116">
        <f>+CJ23</f>
        <v>8.1300000000000008</v>
      </c>
      <c r="CK24" s="116">
        <v>8.6199999999999992</v>
      </c>
      <c r="CL24" s="116">
        <f>+CL23</f>
        <v>8.7100000000000009</v>
      </c>
      <c r="CM24" s="116">
        <v>8.6199999999999992</v>
      </c>
      <c r="CN24" s="116">
        <f>+CN23</f>
        <v>8.77</v>
      </c>
      <c r="CO24" s="116">
        <v>8.6199999999999992</v>
      </c>
      <c r="CP24" s="116">
        <f>+CP23</f>
        <v>8.84</v>
      </c>
      <c r="CQ24" s="116">
        <v>8.6199999999999992</v>
      </c>
      <c r="CR24" s="116">
        <f>+CR23</f>
        <v>8.6300000000000008</v>
      </c>
      <c r="CS24" s="116">
        <v>8.6199999999999992</v>
      </c>
      <c r="CT24" s="116">
        <f>+CT23</f>
        <v>8.6999999999999993</v>
      </c>
      <c r="CU24" s="116">
        <v>8.6199999999999992</v>
      </c>
      <c r="CV24" s="116">
        <f>+CV23</f>
        <v>8.7799999999999994</v>
      </c>
      <c r="CW24" s="116">
        <v>8.6199999999999992</v>
      </c>
      <c r="CX24" s="116">
        <f>+CX23</f>
        <v>8.65</v>
      </c>
      <c r="CY24" s="116">
        <v>8.6199999999999992</v>
      </c>
      <c r="CZ24" s="116">
        <f>+CZ23</f>
        <v>8.7799999999999994</v>
      </c>
      <c r="DA24" s="116">
        <v>8.6199999999999992</v>
      </c>
      <c r="DB24" s="116">
        <f>+DB23</f>
        <v>8.8800000000000008</v>
      </c>
      <c r="DC24" s="116">
        <v>8.6199999999999992</v>
      </c>
      <c r="DD24" s="116">
        <v>9.07</v>
      </c>
      <c r="DE24" s="116">
        <v>8.6199999999999992</v>
      </c>
      <c r="DF24" s="116">
        <f>+DF23</f>
        <v>9.1300000000000008</v>
      </c>
      <c r="DG24" s="116">
        <v>8.6199999999999992</v>
      </c>
      <c r="DH24" s="116">
        <f>+DH23</f>
        <v>9.5</v>
      </c>
      <c r="DI24" s="116">
        <v>8.6199999999999992</v>
      </c>
      <c r="DJ24" s="116">
        <v>9.56</v>
      </c>
      <c r="DK24" s="116">
        <v>8.6199999999999992</v>
      </c>
      <c r="DL24" s="116">
        <f>+DL17</f>
        <v>9.7100000000000009</v>
      </c>
      <c r="DM24" s="116">
        <v>8.6199999999999992</v>
      </c>
      <c r="DN24" s="116">
        <f>+DN17</f>
        <v>9.73</v>
      </c>
      <c r="DO24" s="116">
        <v>8.6199999999999992</v>
      </c>
      <c r="DP24" s="116">
        <f>DP17</f>
        <v>9.73</v>
      </c>
      <c r="DQ24" s="116">
        <v>8.6199999999999992</v>
      </c>
      <c r="DR24" s="116">
        <f>+DR17</f>
        <v>9.9</v>
      </c>
      <c r="DS24" s="116">
        <v>8.6199999999999992</v>
      </c>
      <c r="DT24" s="116">
        <f>+DT17</f>
        <v>10.23</v>
      </c>
      <c r="DU24" s="116">
        <v>8.6199999999999992</v>
      </c>
      <c r="DV24" s="116">
        <f>DV17</f>
        <v>10.29</v>
      </c>
      <c r="DW24" s="116">
        <v>8.6199999999999992</v>
      </c>
      <c r="DX24" s="116">
        <f>+DX17</f>
        <v>10.45</v>
      </c>
      <c r="DY24" s="116">
        <v>8.6199999999999992</v>
      </c>
      <c r="DZ24" s="116">
        <f>+DZ23</f>
        <v>10.3</v>
      </c>
      <c r="EA24" s="116">
        <v>8.6199999999999992</v>
      </c>
      <c r="EB24" s="116">
        <f>+EB23</f>
        <v>10.46</v>
      </c>
      <c r="EC24" s="116">
        <v>8.6199999999999992</v>
      </c>
      <c r="ED24" s="116">
        <f>+ED23</f>
        <v>10.72</v>
      </c>
      <c r="EE24" s="116">
        <v>8.6199999999999992</v>
      </c>
      <c r="EF24" s="116">
        <f>+EF23</f>
        <v>10.46</v>
      </c>
      <c r="EG24" s="116">
        <v>8.6199999999999992</v>
      </c>
      <c r="EH24" s="116">
        <f>+EH23</f>
        <v>10.119999999999999</v>
      </c>
      <c r="EI24" s="116">
        <v>8.6199999999999992</v>
      </c>
      <c r="EJ24" s="116">
        <f>+EJ23</f>
        <v>10.32</v>
      </c>
      <c r="EK24" s="116">
        <v>8.6199999999999992</v>
      </c>
      <c r="EL24" s="116">
        <f>+EL23</f>
        <v>10.58</v>
      </c>
      <c r="EM24" s="116">
        <v>8.6199999999999992</v>
      </c>
      <c r="EN24" s="116">
        <f>+EN23</f>
        <v>10.56</v>
      </c>
      <c r="EO24" s="116">
        <v>8.6199999999999992</v>
      </c>
      <c r="EP24" s="116">
        <f>+EP23</f>
        <v>10.72</v>
      </c>
      <c r="EQ24" s="116">
        <v>8.6199999999999992</v>
      </c>
      <c r="ER24" s="116">
        <f>+ER23</f>
        <v>10.33</v>
      </c>
      <c r="ES24" s="116">
        <v>8.6199999999999992</v>
      </c>
      <c r="ET24" s="116">
        <f>+ET23</f>
        <v>9.8699999999999992</v>
      </c>
      <c r="EU24" s="116">
        <v>8.6199999999999992</v>
      </c>
      <c r="EV24" s="116">
        <f>+EV23</f>
        <v>10.16</v>
      </c>
      <c r="EW24" s="116">
        <v>8.6199999999999992</v>
      </c>
      <c r="EX24" s="116">
        <f>+EX23</f>
        <v>9.5500000000000007</v>
      </c>
      <c r="EY24" s="116">
        <v>8.6199999999999992</v>
      </c>
      <c r="EZ24" s="116">
        <f>+EZ23</f>
        <v>10</v>
      </c>
      <c r="FA24" s="116">
        <v>8.6199999999999992</v>
      </c>
      <c r="FB24" s="116">
        <f>+FB23</f>
        <v>9.76</v>
      </c>
      <c r="FC24" s="116">
        <v>8.6199999999999992</v>
      </c>
    </row>
    <row r="25" spans="2:159">
      <c r="B25" s="416"/>
      <c r="C25" s="136" t="s">
        <v>183</v>
      </c>
      <c r="D25" s="241">
        <v>13.631918705430214</v>
      </c>
      <c r="E25" s="242">
        <v>11.3</v>
      </c>
      <c r="F25" s="241">
        <v>13.66</v>
      </c>
      <c r="G25" s="242">
        <v>11.3</v>
      </c>
      <c r="H25" s="241">
        <v>13.87</v>
      </c>
      <c r="I25" s="242">
        <v>11.3</v>
      </c>
      <c r="J25" s="118">
        <v>12.58</v>
      </c>
      <c r="K25" s="118">
        <v>11.3</v>
      </c>
      <c r="L25" s="118">
        <v>12.56</v>
      </c>
      <c r="M25" s="118">
        <v>11.3</v>
      </c>
      <c r="N25" s="118">
        <v>12.43</v>
      </c>
      <c r="O25" s="118">
        <v>11.3</v>
      </c>
      <c r="P25" s="118">
        <v>12.22</v>
      </c>
      <c r="Q25" s="118">
        <v>11.3</v>
      </c>
      <c r="R25" s="118">
        <v>12.49</v>
      </c>
      <c r="S25" s="118">
        <v>11.3</v>
      </c>
      <c r="T25" s="118">
        <v>12.01</v>
      </c>
      <c r="U25" s="118">
        <v>11.3</v>
      </c>
      <c r="V25" s="118">
        <v>12.2</v>
      </c>
      <c r="W25" s="118">
        <v>11.3</v>
      </c>
      <c r="X25" s="118">
        <v>12.27</v>
      </c>
      <c r="Y25" s="118">
        <v>11.3</v>
      </c>
      <c r="Z25" s="118">
        <v>12.28</v>
      </c>
      <c r="AA25" s="118">
        <v>11.3</v>
      </c>
      <c r="AB25" s="118">
        <v>12.42</v>
      </c>
      <c r="AC25" s="118">
        <v>11.3</v>
      </c>
      <c r="AD25" s="118">
        <v>12.5</v>
      </c>
      <c r="AE25" s="118">
        <v>11.3</v>
      </c>
      <c r="AF25" s="118">
        <v>12.33</v>
      </c>
      <c r="AG25" s="118">
        <v>11.3</v>
      </c>
      <c r="AH25" s="118">
        <v>12.19</v>
      </c>
      <c r="AI25" s="118">
        <v>11.3</v>
      </c>
      <c r="AJ25" s="118">
        <v>12.12</v>
      </c>
      <c r="AK25" s="118">
        <v>11.3</v>
      </c>
      <c r="AL25" s="118">
        <v>11.51</v>
      </c>
      <c r="AM25" s="118">
        <v>11.3</v>
      </c>
      <c r="AN25" s="118">
        <v>10.99</v>
      </c>
      <c r="AO25" s="118">
        <v>11.3</v>
      </c>
      <c r="AP25" s="118">
        <v>10.25</v>
      </c>
      <c r="AQ25" s="118">
        <v>11.3</v>
      </c>
      <c r="AR25" s="118">
        <v>9.64</v>
      </c>
      <c r="AS25" s="118">
        <v>11.3</v>
      </c>
      <c r="AT25" s="118">
        <v>10.08</v>
      </c>
      <c r="AU25" s="118">
        <v>11.3</v>
      </c>
      <c r="AV25" s="118">
        <v>9.94</v>
      </c>
      <c r="AW25" s="118">
        <v>11.3</v>
      </c>
      <c r="AX25" s="118">
        <v>10.119999999999999</v>
      </c>
      <c r="AY25" s="118">
        <v>11.3</v>
      </c>
      <c r="AZ25" s="118">
        <v>10.23</v>
      </c>
      <c r="BA25" s="118">
        <v>11.3</v>
      </c>
      <c r="BB25" s="118">
        <v>10.27</v>
      </c>
      <c r="BC25" s="118">
        <v>11.3</v>
      </c>
      <c r="BD25" s="118">
        <v>9.89</v>
      </c>
      <c r="BE25" s="118">
        <v>11.3</v>
      </c>
      <c r="BF25" s="118">
        <v>9.4</v>
      </c>
      <c r="BG25" s="118">
        <v>11.3</v>
      </c>
      <c r="BH25" s="118">
        <v>9.36</v>
      </c>
      <c r="BI25" s="118">
        <v>11.3</v>
      </c>
      <c r="BJ25" s="116">
        <f>BJ18</f>
        <v>9.3800000000000008</v>
      </c>
      <c r="BK25" s="118">
        <v>11.3</v>
      </c>
      <c r="BL25" s="116">
        <f>BL18</f>
        <v>9.1300000000000008</v>
      </c>
      <c r="BM25" s="118">
        <v>11.3</v>
      </c>
      <c r="BN25" s="116">
        <v>8.59</v>
      </c>
      <c r="BO25" s="118">
        <v>11.3</v>
      </c>
      <c r="BP25" s="116">
        <v>8.3800000000000008</v>
      </c>
      <c r="BQ25" s="118">
        <v>11.3</v>
      </c>
      <c r="BR25" s="116">
        <v>8.5</v>
      </c>
      <c r="BS25" s="118">
        <v>11.3</v>
      </c>
      <c r="BT25" s="116">
        <v>8.67</v>
      </c>
      <c r="BU25" s="118">
        <v>11.3</v>
      </c>
      <c r="BV25" s="116">
        <v>8.81</v>
      </c>
      <c r="BW25" s="118">
        <v>11.3</v>
      </c>
      <c r="BX25" s="116">
        <f>BX18</f>
        <v>9.1300000000000008</v>
      </c>
      <c r="BY25" s="118">
        <v>11.3</v>
      </c>
      <c r="BZ25" s="116">
        <f>BZ18</f>
        <v>9.3800000000000008</v>
      </c>
      <c r="CA25" s="118">
        <v>11.3</v>
      </c>
      <c r="CB25" s="116">
        <f>CB18</f>
        <v>9.3699999999999992</v>
      </c>
      <c r="CC25" s="118">
        <v>11.3</v>
      </c>
      <c r="CD25" s="116">
        <v>9.4600000000000009</v>
      </c>
      <c r="CE25" s="118">
        <v>11.3</v>
      </c>
      <c r="CF25" s="116">
        <v>9.65</v>
      </c>
      <c r="CG25" s="118">
        <v>11.3</v>
      </c>
      <c r="CH25" s="116">
        <v>9.93</v>
      </c>
      <c r="CI25" s="118">
        <v>11.3</v>
      </c>
      <c r="CJ25" s="116">
        <v>10.02</v>
      </c>
      <c r="CK25" s="118">
        <v>11.3</v>
      </c>
      <c r="CL25" s="116">
        <v>10.73</v>
      </c>
      <c r="CM25" s="118">
        <v>11.3</v>
      </c>
      <c r="CN25" s="116">
        <v>10.88</v>
      </c>
      <c r="CO25" s="118">
        <v>11.3</v>
      </c>
      <c r="CP25" s="116">
        <v>10.89</v>
      </c>
      <c r="CQ25" s="118">
        <v>11.3</v>
      </c>
      <c r="CR25" s="116">
        <v>10.63</v>
      </c>
      <c r="CS25" s="118">
        <v>11.3</v>
      </c>
      <c r="CT25" s="116">
        <v>10.72</v>
      </c>
      <c r="CU25" s="118">
        <v>11.3</v>
      </c>
      <c r="CV25" s="116">
        <v>10.82</v>
      </c>
      <c r="CW25" s="118">
        <v>11.3</v>
      </c>
      <c r="CX25" s="116">
        <v>10.65</v>
      </c>
      <c r="CY25" s="118">
        <v>11.3</v>
      </c>
      <c r="CZ25" s="116">
        <v>10.82</v>
      </c>
      <c r="DA25" s="118">
        <v>11.3</v>
      </c>
      <c r="DB25" s="116">
        <v>10.94</v>
      </c>
      <c r="DC25" s="118">
        <v>11.3</v>
      </c>
      <c r="DD25" s="116">
        <v>11.17</v>
      </c>
      <c r="DE25" s="118">
        <v>11.3</v>
      </c>
      <c r="DF25" s="116">
        <v>11.25</v>
      </c>
      <c r="DG25" s="118">
        <v>11.3</v>
      </c>
      <c r="DH25" s="116">
        <v>11.71</v>
      </c>
      <c r="DI25" s="118">
        <v>11.3</v>
      </c>
      <c r="DJ25" s="116">
        <v>11.78</v>
      </c>
      <c r="DK25" s="118">
        <v>11.3</v>
      </c>
      <c r="DL25" s="116">
        <f>+DL18</f>
        <v>11.97</v>
      </c>
      <c r="DM25" s="118">
        <v>11.3</v>
      </c>
      <c r="DN25" s="116">
        <f>+DN18</f>
        <v>11.99</v>
      </c>
      <c r="DO25" s="118">
        <v>11.3</v>
      </c>
      <c r="DP25" s="116">
        <f>DP18</f>
        <v>11.99</v>
      </c>
      <c r="DQ25" s="118">
        <v>11.3</v>
      </c>
      <c r="DR25" s="116">
        <f>+DR18</f>
        <v>12.19</v>
      </c>
      <c r="DS25" s="118">
        <v>11.3</v>
      </c>
      <c r="DT25" s="116">
        <f>+DT18</f>
        <v>12.61</v>
      </c>
      <c r="DU25" s="118">
        <v>11.3</v>
      </c>
      <c r="DV25" s="116">
        <f>DV18</f>
        <v>12.68</v>
      </c>
      <c r="DW25" s="118">
        <v>11.3</v>
      </c>
      <c r="DX25" s="116">
        <f>+DX18</f>
        <v>12.87</v>
      </c>
      <c r="DY25" s="118">
        <v>11.3</v>
      </c>
      <c r="DZ25" s="116">
        <v>12.69</v>
      </c>
      <c r="EA25" s="118">
        <v>11.3</v>
      </c>
      <c r="EB25" s="116">
        <v>12.89</v>
      </c>
      <c r="EC25" s="118">
        <v>11.3</v>
      </c>
      <c r="ED25" s="116">
        <v>13.2</v>
      </c>
      <c r="EE25" s="118">
        <v>11.3</v>
      </c>
      <c r="EF25" s="116">
        <v>12.89</v>
      </c>
      <c r="EG25" s="118">
        <v>11.3</v>
      </c>
      <c r="EH25" s="116">
        <v>12.47</v>
      </c>
      <c r="EI25" s="118">
        <v>11.3</v>
      </c>
      <c r="EJ25" s="116">
        <v>12.71</v>
      </c>
      <c r="EK25" s="118">
        <v>11.3</v>
      </c>
      <c r="EL25" s="116">
        <v>13.03</v>
      </c>
      <c r="EM25" s="118">
        <v>11.3</v>
      </c>
      <c r="EN25" s="116">
        <v>13.02</v>
      </c>
      <c r="EO25" s="118">
        <v>11.3</v>
      </c>
      <c r="EP25" s="116">
        <v>13.2</v>
      </c>
      <c r="EQ25" s="118">
        <v>11.3</v>
      </c>
      <c r="ER25" s="116">
        <v>12.73</v>
      </c>
      <c r="ES25" s="118">
        <v>11.3</v>
      </c>
      <c r="ET25" s="116">
        <v>12.17</v>
      </c>
      <c r="EU25" s="118">
        <v>11.3</v>
      </c>
      <c r="EV25" s="116">
        <v>12.51</v>
      </c>
      <c r="EW25" s="118">
        <v>11.3</v>
      </c>
      <c r="EX25" s="116">
        <v>11.77</v>
      </c>
      <c r="EY25" s="118">
        <v>11.3</v>
      </c>
      <c r="EZ25" s="116">
        <v>12.32</v>
      </c>
      <c r="FA25" s="118">
        <v>11.3</v>
      </c>
      <c r="FB25" s="116">
        <v>12.02</v>
      </c>
      <c r="FC25" s="118">
        <v>11.3</v>
      </c>
    </row>
    <row r="26" spans="2:159">
      <c r="B26" s="417"/>
      <c r="C26" s="137" t="s">
        <v>184</v>
      </c>
      <c r="D26" s="243">
        <v>13.631918705430214</v>
      </c>
      <c r="E26" s="244">
        <v>11.49</v>
      </c>
      <c r="F26" s="243">
        <v>13.66</v>
      </c>
      <c r="G26" s="244">
        <v>11.49</v>
      </c>
      <c r="H26" s="243">
        <v>13.87</v>
      </c>
      <c r="I26" s="244">
        <v>11.49</v>
      </c>
      <c r="J26" s="118">
        <v>12.58</v>
      </c>
      <c r="K26" s="118">
        <v>11.49</v>
      </c>
      <c r="L26" s="118">
        <v>12.56</v>
      </c>
      <c r="M26" s="118">
        <v>11.49</v>
      </c>
      <c r="N26" s="118">
        <v>12.43</v>
      </c>
      <c r="O26" s="118">
        <v>11.49</v>
      </c>
      <c r="P26" s="118">
        <v>12.22</v>
      </c>
      <c r="Q26" s="118">
        <v>11.49</v>
      </c>
      <c r="R26" s="118">
        <v>12.49</v>
      </c>
      <c r="S26" s="118">
        <v>11.49</v>
      </c>
      <c r="T26" s="118">
        <v>12.01</v>
      </c>
      <c r="U26" s="118">
        <v>11.49</v>
      </c>
      <c r="V26" s="118">
        <v>12.2</v>
      </c>
      <c r="W26" s="118">
        <v>11.49</v>
      </c>
      <c r="X26" s="118">
        <v>12.27</v>
      </c>
      <c r="Y26" s="118">
        <v>11.49</v>
      </c>
      <c r="Z26" s="118">
        <v>12.28</v>
      </c>
      <c r="AA26" s="118">
        <v>11.49</v>
      </c>
      <c r="AB26" s="118">
        <v>12.42</v>
      </c>
      <c r="AC26" s="118">
        <v>11.49</v>
      </c>
      <c r="AD26" s="118">
        <v>12.5</v>
      </c>
      <c r="AE26" s="118">
        <v>11.49</v>
      </c>
      <c r="AF26" s="118">
        <v>12.33</v>
      </c>
      <c r="AG26" s="118">
        <v>11.49</v>
      </c>
      <c r="AH26" s="118">
        <v>12.19</v>
      </c>
      <c r="AI26" s="118">
        <v>11.49</v>
      </c>
      <c r="AJ26" s="118">
        <v>12.12</v>
      </c>
      <c r="AK26" s="118">
        <v>11.49</v>
      </c>
      <c r="AL26" s="118">
        <v>11.51</v>
      </c>
      <c r="AM26" s="118">
        <v>11.49</v>
      </c>
      <c r="AN26" s="118">
        <v>10.99</v>
      </c>
      <c r="AO26" s="118">
        <v>11.49</v>
      </c>
      <c r="AP26" s="118">
        <v>10.25</v>
      </c>
      <c r="AQ26" s="118">
        <v>11.49</v>
      </c>
      <c r="AR26" s="118">
        <v>9.64</v>
      </c>
      <c r="AS26" s="118">
        <v>11.49</v>
      </c>
      <c r="AT26" s="118">
        <v>10.08</v>
      </c>
      <c r="AU26" s="118">
        <v>11.49</v>
      </c>
      <c r="AV26" s="118">
        <v>9.94</v>
      </c>
      <c r="AW26" s="118">
        <v>11.49</v>
      </c>
      <c r="AX26" s="118">
        <v>10.119999999999999</v>
      </c>
      <c r="AY26" s="118">
        <v>11.49</v>
      </c>
      <c r="AZ26" s="118">
        <v>10.23</v>
      </c>
      <c r="BA26" s="118">
        <v>11.49</v>
      </c>
      <c r="BB26" s="118">
        <v>10.27</v>
      </c>
      <c r="BC26" s="118">
        <v>11.49</v>
      </c>
      <c r="BD26" s="118">
        <v>9.89</v>
      </c>
      <c r="BE26" s="118">
        <v>11.49</v>
      </c>
      <c r="BF26" s="118">
        <v>9.4</v>
      </c>
      <c r="BG26" s="118">
        <v>11.49</v>
      </c>
      <c r="BH26" s="118">
        <v>9.36</v>
      </c>
      <c r="BI26" s="118">
        <v>11.49</v>
      </c>
      <c r="BJ26" s="116">
        <f>BJ19</f>
        <v>9.3800000000000008</v>
      </c>
      <c r="BK26" s="118">
        <v>11.49</v>
      </c>
      <c r="BL26" s="116">
        <f>BL19</f>
        <v>9.1300000000000008</v>
      </c>
      <c r="BM26" s="118">
        <v>11.49</v>
      </c>
      <c r="BN26" s="116">
        <v>8.59</v>
      </c>
      <c r="BO26" s="118">
        <v>11.49</v>
      </c>
      <c r="BP26" s="116">
        <v>8.3800000000000008</v>
      </c>
      <c r="BQ26" s="118">
        <v>11.49</v>
      </c>
      <c r="BR26" s="116">
        <v>8.5</v>
      </c>
      <c r="BS26" s="118">
        <v>11.49</v>
      </c>
      <c r="BT26" s="116">
        <v>8.67</v>
      </c>
      <c r="BU26" s="118">
        <v>11.49</v>
      </c>
      <c r="BV26" s="116">
        <v>8.81</v>
      </c>
      <c r="BW26" s="118">
        <v>11.49</v>
      </c>
      <c r="BX26" s="116">
        <f>BX19</f>
        <v>9.1300000000000008</v>
      </c>
      <c r="BY26" s="118">
        <v>11.49</v>
      </c>
      <c r="BZ26" s="116">
        <f>BZ19</f>
        <v>9.3800000000000008</v>
      </c>
      <c r="CA26" s="118">
        <v>11.49</v>
      </c>
      <c r="CB26" s="116">
        <f>CB19</f>
        <v>9.3699999999999992</v>
      </c>
      <c r="CC26" s="118">
        <v>11.49</v>
      </c>
      <c r="CD26" s="116">
        <v>9.4600000000000009</v>
      </c>
      <c r="CE26" s="118">
        <v>11.49</v>
      </c>
      <c r="CF26" s="116">
        <v>9.65</v>
      </c>
      <c r="CG26" s="118">
        <v>11.49</v>
      </c>
      <c r="CH26" s="116">
        <f>CH25</f>
        <v>9.93</v>
      </c>
      <c r="CI26" s="118">
        <v>11.49</v>
      </c>
      <c r="CJ26" s="116">
        <f>+CJ25</f>
        <v>10.02</v>
      </c>
      <c r="CK26" s="118">
        <v>11.49</v>
      </c>
      <c r="CL26" s="116">
        <f>+CL25</f>
        <v>10.73</v>
      </c>
      <c r="CM26" s="118">
        <v>11.49</v>
      </c>
      <c r="CN26" s="116">
        <f>+CN25</f>
        <v>10.88</v>
      </c>
      <c r="CO26" s="118">
        <v>11.49</v>
      </c>
      <c r="CP26" s="116">
        <f>+CP25</f>
        <v>10.89</v>
      </c>
      <c r="CQ26" s="118">
        <v>11.49</v>
      </c>
      <c r="CR26" s="116">
        <f>+CR25</f>
        <v>10.63</v>
      </c>
      <c r="CS26" s="118">
        <v>11.49</v>
      </c>
      <c r="CT26" s="116">
        <f>+CT25</f>
        <v>10.72</v>
      </c>
      <c r="CU26" s="118">
        <v>11.49</v>
      </c>
      <c r="CV26" s="116">
        <f>+CV25</f>
        <v>10.82</v>
      </c>
      <c r="CW26" s="118">
        <v>11.49</v>
      </c>
      <c r="CX26" s="116">
        <f>+CX25</f>
        <v>10.65</v>
      </c>
      <c r="CY26" s="118">
        <v>11.49</v>
      </c>
      <c r="CZ26" s="116">
        <f>+CZ25</f>
        <v>10.82</v>
      </c>
      <c r="DA26" s="118">
        <v>11.49</v>
      </c>
      <c r="DB26" s="116">
        <f>+DB25</f>
        <v>10.94</v>
      </c>
      <c r="DC26" s="118">
        <v>11.49</v>
      </c>
      <c r="DD26" s="116">
        <v>11.17</v>
      </c>
      <c r="DE26" s="118">
        <v>11.49</v>
      </c>
      <c r="DF26" s="116">
        <f>+DF25</f>
        <v>11.25</v>
      </c>
      <c r="DG26" s="118">
        <v>11.49</v>
      </c>
      <c r="DH26" s="116">
        <f>+DH25</f>
        <v>11.71</v>
      </c>
      <c r="DI26" s="118">
        <v>11.49</v>
      </c>
      <c r="DJ26" s="116">
        <v>11.78</v>
      </c>
      <c r="DK26" s="118">
        <v>11.49</v>
      </c>
      <c r="DL26" s="116">
        <f>+DL19</f>
        <v>11.97</v>
      </c>
      <c r="DM26" s="118">
        <v>11.49</v>
      </c>
      <c r="DN26" s="116">
        <f>+DN19</f>
        <v>11.99</v>
      </c>
      <c r="DO26" s="118">
        <v>11.49</v>
      </c>
      <c r="DP26" s="116">
        <f>DP19</f>
        <v>11.99</v>
      </c>
      <c r="DQ26" s="118">
        <v>11.49</v>
      </c>
      <c r="DR26" s="116">
        <f>+DR19</f>
        <v>12.19</v>
      </c>
      <c r="DS26" s="118">
        <v>11.49</v>
      </c>
      <c r="DT26" s="116">
        <f>+DT19</f>
        <v>12.61</v>
      </c>
      <c r="DU26" s="118">
        <v>11.49</v>
      </c>
      <c r="DV26" s="116">
        <f>DV19</f>
        <v>12.68</v>
      </c>
      <c r="DW26" s="118">
        <v>11.49</v>
      </c>
      <c r="DX26" s="116">
        <f>+DX19</f>
        <v>12.87</v>
      </c>
      <c r="DY26" s="118">
        <v>11.49</v>
      </c>
      <c r="DZ26" s="116">
        <f>+DZ25</f>
        <v>12.69</v>
      </c>
      <c r="EA26" s="118">
        <v>11.49</v>
      </c>
      <c r="EB26" s="116">
        <f>+EB25</f>
        <v>12.89</v>
      </c>
      <c r="EC26" s="118">
        <v>11.49</v>
      </c>
      <c r="ED26" s="116">
        <v>13.2</v>
      </c>
      <c r="EE26" s="118">
        <v>11.49</v>
      </c>
      <c r="EF26" s="116">
        <f>+EF25</f>
        <v>12.89</v>
      </c>
      <c r="EG26" s="118">
        <v>11.49</v>
      </c>
      <c r="EH26" s="116">
        <f>+EH25</f>
        <v>12.47</v>
      </c>
      <c r="EI26" s="118">
        <v>11.49</v>
      </c>
      <c r="EJ26" s="116">
        <f>+EJ25</f>
        <v>12.71</v>
      </c>
      <c r="EK26" s="118">
        <v>11.49</v>
      </c>
      <c r="EL26" s="116">
        <f>+EL25</f>
        <v>13.03</v>
      </c>
      <c r="EM26" s="118">
        <v>11.49</v>
      </c>
      <c r="EN26" s="116">
        <f>+EN25</f>
        <v>13.02</v>
      </c>
      <c r="EO26" s="118">
        <v>11.49</v>
      </c>
      <c r="EP26" s="116">
        <f>+EP25</f>
        <v>13.2</v>
      </c>
      <c r="EQ26" s="118">
        <v>11.49</v>
      </c>
      <c r="ER26" s="116">
        <f>+ER25</f>
        <v>12.73</v>
      </c>
      <c r="ES26" s="118">
        <v>11.49</v>
      </c>
      <c r="ET26" s="116">
        <f>+ET25</f>
        <v>12.17</v>
      </c>
      <c r="EU26" s="118">
        <v>11.49</v>
      </c>
      <c r="EV26" s="116">
        <f>+EV25</f>
        <v>12.51</v>
      </c>
      <c r="EW26" s="118">
        <v>11.49</v>
      </c>
      <c r="EX26" s="116">
        <f>+EX25</f>
        <v>11.77</v>
      </c>
      <c r="EY26" s="118">
        <v>11.49</v>
      </c>
      <c r="EZ26" s="116">
        <f>+EZ25</f>
        <v>12.32</v>
      </c>
      <c r="FA26" s="118">
        <v>11.49</v>
      </c>
      <c r="FB26" s="116">
        <f>+FB25</f>
        <v>12.02</v>
      </c>
      <c r="FC26" s="118">
        <v>11.49</v>
      </c>
    </row>
    <row r="27" spans="2:159">
      <c r="B27" s="138"/>
      <c r="C27" s="135"/>
      <c r="D27" s="239"/>
      <c r="E27" s="240"/>
      <c r="F27" s="239"/>
      <c r="G27" s="240"/>
      <c r="H27" s="239"/>
      <c r="I27" s="240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</row>
    <row r="28" spans="2:159">
      <c r="B28" s="414" t="s">
        <v>187</v>
      </c>
      <c r="C28" s="133" t="s">
        <v>186</v>
      </c>
      <c r="D28" s="245">
        <v>258.74303668422857</v>
      </c>
      <c r="E28" s="246">
        <v>224.53</v>
      </c>
      <c r="F28" s="245">
        <v>259.26</v>
      </c>
      <c r="G28" s="246">
        <v>224.53</v>
      </c>
      <c r="H28" s="245">
        <v>263.20999999999998</v>
      </c>
      <c r="I28" s="246">
        <v>224.53</v>
      </c>
      <c r="J28" s="119">
        <v>238.81</v>
      </c>
      <c r="K28" s="119">
        <v>224.53</v>
      </c>
      <c r="L28" s="119">
        <v>238.37</v>
      </c>
      <c r="M28" s="119">
        <v>224.53</v>
      </c>
      <c r="N28" s="119">
        <v>236</v>
      </c>
      <c r="O28" s="119">
        <v>224.53</v>
      </c>
      <c r="P28" s="119">
        <v>231.95</v>
      </c>
      <c r="Q28" s="119">
        <v>224.53</v>
      </c>
      <c r="R28" s="119">
        <v>237.08</v>
      </c>
      <c r="S28" s="119">
        <v>224.53</v>
      </c>
      <c r="T28" s="119">
        <v>227.87</v>
      </c>
      <c r="U28" s="119">
        <v>224.53</v>
      </c>
      <c r="V28" s="119">
        <v>231.64</v>
      </c>
      <c r="W28" s="119">
        <v>224.53</v>
      </c>
      <c r="X28" s="119">
        <v>232.91</v>
      </c>
      <c r="Y28" s="119">
        <v>224.53</v>
      </c>
      <c r="Z28" s="119">
        <v>233.13</v>
      </c>
      <c r="AA28" s="119">
        <v>224.53</v>
      </c>
      <c r="AB28" s="119">
        <v>235.66</v>
      </c>
      <c r="AC28" s="119">
        <v>224.53</v>
      </c>
      <c r="AD28" s="119">
        <v>237.18</v>
      </c>
      <c r="AE28" s="119">
        <v>224.53</v>
      </c>
      <c r="AF28" s="119">
        <v>233.95</v>
      </c>
      <c r="AG28" s="119">
        <v>224.53</v>
      </c>
      <c r="AH28" s="119">
        <v>231.38</v>
      </c>
      <c r="AI28" s="119">
        <v>224.53</v>
      </c>
      <c r="AJ28" s="119">
        <v>229.96</v>
      </c>
      <c r="AK28" s="119">
        <v>224.53</v>
      </c>
      <c r="AL28" s="119">
        <v>218.42</v>
      </c>
      <c r="AM28" s="119">
        <v>224.53</v>
      </c>
      <c r="AN28" s="119">
        <v>208.59</v>
      </c>
      <c r="AO28" s="119">
        <v>224.53</v>
      </c>
      <c r="AP28" s="119">
        <v>194.47</v>
      </c>
      <c r="AQ28" s="119">
        <v>224.53</v>
      </c>
      <c r="AR28" s="119">
        <v>182.98</v>
      </c>
      <c r="AS28" s="119">
        <v>224.53</v>
      </c>
      <c r="AT28" s="119">
        <v>191.37</v>
      </c>
      <c r="AU28" s="119">
        <v>224.53</v>
      </c>
      <c r="AV28" s="119">
        <v>188.65</v>
      </c>
      <c r="AW28" s="119">
        <v>224.53</v>
      </c>
      <c r="AX28" s="119">
        <v>192.07</v>
      </c>
      <c r="AY28" s="119">
        <v>224.53</v>
      </c>
      <c r="AZ28" s="119">
        <v>194.09</v>
      </c>
      <c r="BA28" s="119">
        <v>224.53</v>
      </c>
      <c r="BB28" s="119">
        <v>194.96</v>
      </c>
      <c r="BC28" s="119">
        <v>224.53</v>
      </c>
      <c r="BD28" s="119">
        <v>187.69</v>
      </c>
      <c r="BE28" s="119">
        <v>224.53</v>
      </c>
      <c r="BF28" s="119">
        <v>178.36</v>
      </c>
      <c r="BG28" s="119">
        <v>224.53</v>
      </c>
      <c r="BH28" s="119">
        <v>177.68</v>
      </c>
      <c r="BI28" s="119">
        <v>224.53</v>
      </c>
      <c r="BJ28" s="119">
        <v>178.02</v>
      </c>
      <c r="BK28" s="119">
        <v>224.53</v>
      </c>
      <c r="BL28" s="119">
        <v>173.37</v>
      </c>
      <c r="BM28" s="119">
        <v>224.53</v>
      </c>
      <c r="BN28" s="119">
        <v>163.02000000000001</v>
      </c>
      <c r="BO28" s="119">
        <v>224.53</v>
      </c>
      <c r="BP28" s="119">
        <v>159.04</v>
      </c>
      <c r="BQ28" s="119">
        <v>224.53</v>
      </c>
      <c r="BR28" s="119">
        <v>161.32</v>
      </c>
      <c r="BS28" s="119">
        <v>224.53</v>
      </c>
      <c r="BT28" s="119">
        <v>164.64</v>
      </c>
      <c r="BU28" s="119">
        <v>224.53</v>
      </c>
      <c r="BV28" s="119">
        <v>167.18</v>
      </c>
      <c r="BW28" s="119">
        <v>224.53</v>
      </c>
      <c r="BX28" s="119">
        <v>173.23</v>
      </c>
      <c r="BY28" s="119">
        <v>224.53</v>
      </c>
      <c r="BZ28" s="119">
        <v>178</v>
      </c>
      <c r="CA28" s="119">
        <v>224.53</v>
      </c>
      <c r="CB28" s="119">
        <v>177.85</v>
      </c>
      <c r="CC28" s="119">
        <v>224.53</v>
      </c>
      <c r="CD28" s="119">
        <v>179.49</v>
      </c>
      <c r="CE28" s="119">
        <v>224.53</v>
      </c>
      <c r="CF28" s="119">
        <v>183.16</v>
      </c>
      <c r="CG28" s="119">
        <v>224.53</v>
      </c>
      <c r="CH28" s="119">
        <v>188.39</v>
      </c>
      <c r="CI28" s="119">
        <v>224.53</v>
      </c>
      <c r="CJ28" s="119">
        <v>190.19</v>
      </c>
      <c r="CK28" s="119">
        <v>224.53</v>
      </c>
      <c r="CL28" s="119">
        <v>203.73</v>
      </c>
      <c r="CM28" s="119">
        <v>224.53</v>
      </c>
      <c r="CN28" s="119">
        <v>205.09</v>
      </c>
      <c r="CO28" s="119">
        <v>224.53</v>
      </c>
      <c r="CP28" s="119">
        <v>206.76</v>
      </c>
      <c r="CQ28" s="119">
        <v>224.53</v>
      </c>
      <c r="CR28" s="119">
        <v>201.73</v>
      </c>
      <c r="CS28" s="119">
        <v>224.53</v>
      </c>
      <c r="CT28" s="119">
        <v>203.54</v>
      </c>
      <c r="CU28" s="119">
        <v>224.53</v>
      </c>
      <c r="CV28" s="119">
        <v>205.35</v>
      </c>
      <c r="CW28" s="119">
        <v>224.53</v>
      </c>
      <c r="CX28" s="119">
        <v>202.23</v>
      </c>
      <c r="CY28" s="119">
        <v>224.53</v>
      </c>
      <c r="CZ28" s="119">
        <v>205.35</v>
      </c>
      <c r="DA28" s="119">
        <v>224.53</v>
      </c>
      <c r="DB28" s="119">
        <v>207.7</v>
      </c>
      <c r="DC28" s="119">
        <v>224.53</v>
      </c>
      <c r="DD28" s="119">
        <v>212.02</v>
      </c>
      <c r="DE28" s="119">
        <v>224.53</v>
      </c>
      <c r="DF28" s="119">
        <v>213.4</v>
      </c>
      <c r="DG28" s="119">
        <v>224.53</v>
      </c>
      <c r="DH28" s="119">
        <v>222.2</v>
      </c>
      <c r="DI28" s="119">
        <v>224.53</v>
      </c>
      <c r="DJ28" s="119">
        <v>223.6</v>
      </c>
      <c r="DK28" s="119">
        <v>224.53</v>
      </c>
      <c r="DL28" s="119">
        <v>227.14</v>
      </c>
      <c r="DM28" s="119">
        <v>224.53</v>
      </c>
      <c r="DN28" s="119">
        <v>227.6</v>
      </c>
      <c r="DO28" s="119">
        <v>224.53</v>
      </c>
      <c r="DP28" s="119">
        <v>227.62</v>
      </c>
      <c r="DQ28" s="119">
        <v>224.53</v>
      </c>
      <c r="DR28" s="119">
        <v>231.42</v>
      </c>
      <c r="DS28" s="119">
        <v>224.53</v>
      </c>
      <c r="DT28" s="119">
        <v>239.27</v>
      </c>
      <c r="DU28" s="119">
        <v>224.53</v>
      </c>
      <c r="DV28" s="119">
        <v>240.6</v>
      </c>
      <c r="DW28" s="119">
        <v>224.53</v>
      </c>
      <c r="DX28" s="119">
        <v>244.36</v>
      </c>
      <c r="DY28" s="119">
        <v>224.53</v>
      </c>
      <c r="DZ28" s="119">
        <v>240.82</v>
      </c>
      <c r="EA28" s="119">
        <v>224.53</v>
      </c>
      <c r="EB28" s="119">
        <v>244.64</v>
      </c>
      <c r="EC28" s="119">
        <v>224.53</v>
      </c>
      <c r="ED28" s="119">
        <v>250.64</v>
      </c>
      <c r="EE28" s="119">
        <v>224.53</v>
      </c>
      <c r="EF28" s="119">
        <v>244.73</v>
      </c>
      <c r="EG28" s="119">
        <v>224.53</v>
      </c>
      <c r="EH28" s="119">
        <v>236.7</v>
      </c>
      <c r="EI28" s="119">
        <v>224.53</v>
      </c>
      <c r="EJ28" s="119">
        <v>241.32</v>
      </c>
      <c r="EK28" s="119">
        <v>224.53</v>
      </c>
      <c r="EL28" s="119">
        <v>247.35</v>
      </c>
      <c r="EM28" s="119">
        <v>224.53</v>
      </c>
      <c r="EN28" s="119">
        <v>247.07</v>
      </c>
      <c r="EO28" s="119">
        <v>224.53</v>
      </c>
      <c r="EP28" s="119">
        <v>250.64</v>
      </c>
      <c r="EQ28" s="119">
        <v>224.53</v>
      </c>
      <c r="ER28" s="119">
        <v>241.53</v>
      </c>
      <c r="ES28" s="119">
        <v>224.53</v>
      </c>
      <c r="ET28" s="119">
        <v>230.91</v>
      </c>
      <c r="EU28" s="119">
        <v>224.53</v>
      </c>
      <c r="EV28" s="119">
        <v>237.52</v>
      </c>
      <c r="EW28" s="119">
        <v>224.53</v>
      </c>
      <c r="EX28" s="119">
        <v>223.45</v>
      </c>
      <c r="EY28" s="119">
        <v>224.53</v>
      </c>
      <c r="EZ28" s="119">
        <v>233.93</v>
      </c>
      <c r="FA28" s="119">
        <v>224.53</v>
      </c>
      <c r="FB28" s="119">
        <v>228.15</v>
      </c>
      <c r="FC28" s="119">
        <v>224.53</v>
      </c>
    </row>
    <row r="29" spans="2:159">
      <c r="B29" s="413"/>
      <c r="C29" s="136" t="s">
        <v>188</v>
      </c>
      <c r="D29" s="241">
        <v>8.8464786445867585</v>
      </c>
      <c r="E29" s="242">
        <v>7.37</v>
      </c>
      <c r="F29" s="241">
        <v>8.86</v>
      </c>
      <c r="G29" s="242">
        <v>7.37</v>
      </c>
      <c r="H29" s="241">
        <v>9</v>
      </c>
      <c r="I29" s="242">
        <v>7.37</v>
      </c>
      <c r="J29" s="118">
        <v>8.16</v>
      </c>
      <c r="K29" s="118">
        <v>7.37</v>
      </c>
      <c r="L29" s="118">
        <v>8.15</v>
      </c>
      <c r="M29" s="118">
        <v>7.37</v>
      </c>
      <c r="N29" s="118">
        <v>8.07</v>
      </c>
      <c r="O29" s="118">
        <v>7.37</v>
      </c>
      <c r="P29" s="118">
        <v>7.93</v>
      </c>
      <c r="Q29" s="118">
        <v>7.37</v>
      </c>
      <c r="R29" s="118">
        <v>8.11</v>
      </c>
      <c r="S29" s="118">
        <v>7.37</v>
      </c>
      <c r="T29" s="118">
        <v>7.79</v>
      </c>
      <c r="U29" s="118">
        <v>7.37</v>
      </c>
      <c r="V29" s="118">
        <v>7.92</v>
      </c>
      <c r="W29" s="118">
        <v>7.37</v>
      </c>
      <c r="X29" s="118">
        <v>7.96</v>
      </c>
      <c r="Y29" s="118">
        <v>7.37</v>
      </c>
      <c r="Z29" s="118">
        <v>7.97</v>
      </c>
      <c r="AA29" s="118">
        <v>7.37</v>
      </c>
      <c r="AB29" s="118">
        <v>8.06</v>
      </c>
      <c r="AC29" s="118">
        <v>7.37</v>
      </c>
      <c r="AD29" s="118">
        <v>8.11</v>
      </c>
      <c r="AE29" s="118">
        <v>7.37</v>
      </c>
      <c r="AF29" s="118">
        <v>8</v>
      </c>
      <c r="AG29" s="118">
        <v>7.37</v>
      </c>
      <c r="AH29" s="118">
        <v>7.91</v>
      </c>
      <c r="AI29" s="118">
        <v>7.37</v>
      </c>
      <c r="AJ29" s="118">
        <v>7.86</v>
      </c>
      <c r="AK29" s="118">
        <v>7.37</v>
      </c>
      <c r="AL29" s="118">
        <v>7.47</v>
      </c>
      <c r="AM29" s="118">
        <v>7.37</v>
      </c>
      <c r="AN29" s="118">
        <v>7.13</v>
      </c>
      <c r="AO29" s="118">
        <v>7.37</v>
      </c>
      <c r="AP29" s="118">
        <v>6.65</v>
      </c>
      <c r="AQ29" s="118">
        <v>7.37</v>
      </c>
      <c r="AR29" s="118">
        <v>6.26</v>
      </c>
      <c r="AS29" s="118">
        <v>7.37</v>
      </c>
      <c r="AT29" s="118">
        <v>6.54</v>
      </c>
      <c r="AU29" s="118">
        <v>7.37</v>
      </c>
      <c r="AV29" s="118">
        <v>6.45</v>
      </c>
      <c r="AW29" s="118">
        <v>7.37</v>
      </c>
      <c r="AX29" s="118">
        <v>6.57</v>
      </c>
      <c r="AY29" s="118">
        <v>7.37</v>
      </c>
      <c r="AZ29" s="118">
        <v>6.64</v>
      </c>
      <c r="BA29" s="118">
        <v>7.37</v>
      </c>
      <c r="BB29" s="118">
        <v>6.67</v>
      </c>
      <c r="BC29" s="118">
        <v>7.37</v>
      </c>
      <c r="BD29" s="118">
        <v>6.42</v>
      </c>
      <c r="BE29" s="118">
        <v>7.37</v>
      </c>
      <c r="BF29" s="118">
        <v>6.1</v>
      </c>
      <c r="BG29" s="118">
        <v>7.37</v>
      </c>
      <c r="BH29" s="118">
        <v>6.07</v>
      </c>
      <c r="BI29" s="118">
        <v>7.37</v>
      </c>
      <c r="BJ29" s="118">
        <v>6.09</v>
      </c>
      <c r="BK29" s="118">
        <v>7.37</v>
      </c>
      <c r="BL29" s="118">
        <v>5.93</v>
      </c>
      <c r="BM29" s="118">
        <v>7.37</v>
      </c>
      <c r="BN29" s="118">
        <v>5.57</v>
      </c>
      <c r="BO29" s="118">
        <v>7.37</v>
      </c>
      <c r="BP29" s="118">
        <v>5.44</v>
      </c>
      <c r="BQ29" s="118">
        <v>7.37</v>
      </c>
      <c r="BR29" s="118">
        <v>5.52</v>
      </c>
      <c r="BS29" s="118">
        <v>7.37</v>
      </c>
      <c r="BT29" s="118">
        <v>5.63</v>
      </c>
      <c r="BU29" s="118">
        <v>7.37</v>
      </c>
      <c r="BV29" s="118">
        <v>5.72</v>
      </c>
      <c r="BW29" s="118">
        <v>7.37</v>
      </c>
      <c r="BX29" s="118">
        <v>5.92</v>
      </c>
      <c r="BY29" s="118">
        <v>7.37</v>
      </c>
      <c r="BZ29" s="118">
        <v>6.09</v>
      </c>
      <c r="CA29" s="118">
        <v>7.37</v>
      </c>
      <c r="CB29" s="118">
        <v>6.08</v>
      </c>
      <c r="CC29" s="118">
        <v>7.37</v>
      </c>
      <c r="CD29" s="118">
        <v>6.14</v>
      </c>
      <c r="CE29" s="118">
        <v>7.37</v>
      </c>
      <c r="CF29" s="118">
        <v>6.26</v>
      </c>
      <c r="CG29" s="118">
        <v>7.37</v>
      </c>
      <c r="CH29" s="118">
        <v>6.44</v>
      </c>
      <c r="CI29" s="118">
        <v>7.37</v>
      </c>
      <c r="CJ29" s="118">
        <v>6.5</v>
      </c>
      <c r="CK29" s="118">
        <v>7.37</v>
      </c>
      <c r="CL29" s="118">
        <v>6.97</v>
      </c>
      <c r="CM29" s="118">
        <v>7.37</v>
      </c>
      <c r="CN29" s="118">
        <v>7.01</v>
      </c>
      <c r="CO29" s="118">
        <v>7.37</v>
      </c>
      <c r="CP29" s="118">
        <v>7.07</v>
      </c>
      <c r="CQ29" s="118">
        <v>7.37</v>
      </c>
      <c r="CR29" s="118">
        <v>6.9</v>
      </c>
      <c r="CS29" s="118">
        <v>7.37</v>
      </c>
      <c r="CT29" s="118">
        <v>6.96</v>
      </c>
      <c r="CU29" s="118">
        <v>7.37</v>
      </c>
      <c r="CV29" s="118">
        <v>7.02</v>
      </c>
      <c r="CW29" s="118">
        <v>7.37</v>
      </c>
      <c r="CX29" s="118">
        <v>6.91</v>
      </c>
      <c r="CY29" s="118">
        <v>7.37</v>
      </c>
      <c r="CZ29" s="118">
        <v>7.02</v>
      </c>
      <c r="DA29" s="118">
        <v>7.37</v>
      </c>
      <c r="DB29" s="118">
        <v>7.1</v>
      </c>
      <c r="DC29" s="118">
        <v>7.37</v>
      </c>
      <c r="DD29" s="118">
        <v>7.25</v>
      </c>
      <c r="DE29" s="118">
        <v>7.37</v>
      </c>
      <c r="DF29" s="118">
        <v>7.3</v>
      </c>
      <c r="DG29" s="118">
        <v>7.37</v>
      </c>
      <c r="DH29" s="118">
        <v>7.6</v>
      </c>
      <c r="DI29" s="118">
        <v>7.37</v>
      </c>
      <c r="DJ29" s="118">
        <v>7.65</v>
      </c>
      <c r="DK29" s="118">
        <v>7.37</v>
      </c>
      <c r="DL29" s="118">
        <v>7.77</v>
      </c>
      <c r="DM29" s="118">
        <v>7.37</v>
      </c>
      <c r="DN29" s="118">
        <v>7.78</v>
      </c>
      <c r="DO29" s="118">
        <v>7.37</v>
      </c>
      <c r="DP29" s="118">
        <v>7.78</v>
      </c>
      <c r="DQ29" s="118">
        <v>7.37</v>
      </c>
      <c r="DR29" s="118">
        <v>7.91</v>
      </c>
      <c r="DS29" s="118">
        <v>7.37</v>
      </c>
      <c r="DT29" s="118">
        <v>8.18</v>
      </c>
      <c r="DU29" s="118">
        <v>7.37</v>
      </c>
      <c r="DV29" s="118">
        <v>8.23</v>
      </c>
      <c r="DW29" s="118">
        <v>7.37</v>
      </c>
      <c r="DX29" s="118">
        <v>8.35</v>
      </c>
      <c r="DY29" s="118">
        <v>7.37</v>
      </c>
      <c r="DZ29" s="118">
        <v>8.23</v>
      </c>
      <c r="EA29" s="118">
        <v>7.37</v>
      </c>
      <c r="EB29" s="118">
        <v>8.36</v>
      </c>
      <c r="EC29" s="118">
        <v>7.37</v>
      </c>
      <c r="ED29" s="118">
        <v>8.57</v>
      </c>
      <c r="EE29" s="118">
        <v>7.37</v>
      </c>
      <c r="EF29" s="118">
        <v>8.3699999999999992</v>
      </c>
      <c r="EG29" s="118">
        <v>7.37</v>
      </c>
      <c r="EH29" s="118">
        <v>8.09</v>
      </c>
      <c r="EI29" s="118">
        <v>7.37</v>
      </c>
      <c r="EJ29" s="118">
        <v>8.25</v>
      </c>
      <c r="EK29" s="118">
        <v>7.37</v>
      </c>
      <c r="EL29" s="118">
        <v>8.4600000000000009</v>
      </c>
      <c r="EM29" s="118">
        <v>7.37</v>
      </c>
      <c r="EN29" s="118">
        <v>8.4499999999999993</v>
      </c>
      <c r="EO29" s="118">
        <v>7.37</v>
      </c>
      <c r="EP29" s="118">
        <v>8.51</v>
      </c>
      <c r="EQ29" s="118">
        <v>7.37</v>
      </c>
      <c r="ER29" s="118">
        <v>8.26</v>
      </c>
      <c r="ES29" s="118">
        <v>7.37</v>
      </c>
      <c r="ET29" s="118">
        <v>7.89</v>
      </c>
      <c r="EU29" s="118">
        <v>7.37</v>
      </c>
      <c r="EV29" s="118">
        <v>8.1199999999999992</v>
      </c>
      <c r="EW29" s="118">
        <v>7.37</v>
      </c>
      <c r="EX29" s="118">
        <v>7.64</v>
      </c>
      <c r="EY29" s="118">
        <v>7.37</v>
      </c>
      <c r="EZ29" s="118">
        <v>8</v>
      </c>
      <c r="FA29" s="118">
        <v>7.37</v>
      </c>
      <c r="FB29" s="118">
        <v>7.8</v>
      </c>
      <c r="FC29" s="118">
        <v>7.37</v>
      </c>
    </row>
    <row r="30" spans="2:159">
      <c r="B30" s="415"/>
      <c r="C30" s="137" t="s">
        <v>189</v>
      </c>
      <c r="D30" s="243">
        <v>1193.4624093024634</v>
      </c>
      <c r="E30" s="244">
        <v>993.99</v>
      </c>
      <c r="F30" s="243">
        <v>1195.8499999999999</v>
      </c>
      <c r="G30" s="244">
        <v>993.99</v>
      </c>
      <c r="H30" s="243">
        <v>1214.05</v>
      </c>
      <c r="I30" s="244">
        <v>993.99</v>
      </c>
      <c r="J30" s="120">
        <v>1101.5</v>
      </c>
      <c r="K30" s="120">
        <v>993.99</v>
      </c>
      <c r="L30" s="120">
        <v>1099.47</v>
      </c>
      <c r="M30" s="120">
        <v>993.99</v>
      </c>
      <c r="N30" s="120">
        <v>1088.55</v>
      </c>
      <c r="O30" s="120">
        <v>993.99</v>
      </c>
      <c r="P30" s="120">
        <v>1069.9000000000001</v>
      </c>
      <c r="Q30" s="120">
        <v>993.99</v>
      </c>
      <c r="R30" s="120">
        <v>1093.54</v>
      </c>
      <c r="S30" s="120">
        <v>993.99</v>
      </c>
      <c r="T30" s="120">
        <v>1051.05</v>
      </c>
      <c r="U30" s="120">
        <v>993.99</v>
      </c>
      <c r="V30" s="120">
        <v>1068.47</v>
      </c>
      <c r="W30" s="120">
        <v>993.99</v>
      </c>
      <c r="X30" s="120">
        <v>1074.32</v>
      </c>
      <c r="Y30" s="120">
        <v>993.99</v>
      </c>
      <c r="Z30" s="120">
        <v>1075.3399999999999</v>
      </c>
      <c r="AA30" s="120">
        <v>993.99</v>
      </c>
      <c r="AB30" s="120">
        <v>1086.99</v>
      </c>
      <c r="AC30" s="120">
        <v>993.99</v>
      </c>
      <c r="AD30" s="120">
        <v>1094.01</v>
      </c>
      <c r="AE30" s="120">
        <v>993.99</v>
      </c>
      <c r="AF30" s="120">
        <v>1079.0899999999999</v>
      </c>
      <c r="AG30" s="120">
        <v>993.99</v>
      </c>
      <c r="AH30" s="120">
        <v>1067.26</v>
      </c>
      <c r="AI30" s="120">
        <v>993.99</v>
      </c>
      <c r="AJ30" s="120">
        <v>1060.69</v>
      </c>
      <c r="AK30" s="120">
        <v>993.99</v>
      </c>
      <c r="AL30" s="120">
        <v>1007.48</v>
      </c>
      <c r="AM30" s="120">
        <v>993.99</v>
      </c>
      <c r="AN30" s="120">
        <v>962.11</v>
      </c>
      <c r="AO30" s="120">
        <v>993.99</v>
      </c>
      <c r="AP30" s="120">
        <v>896.99</v>
      </c>
      <c r="AQ30" s="120">
        <v>993.99</v>
      </c>
      <c r="AR30" s="120">
        <v>844.01</v>
      </c>
      <c r="AS30" s="120">
        <v>993.99</v>
      </c>
      <c r="AT30" s="120">
        <v>882.72</v>
      </c>
      <c r="AU30" s="120">
        <v>993.99</v>
      </c>
      <c r="AV30" s="120">
        <v>870.16</v>
      </c>
      <c r="AW30" s="120">
        <v>993.99</v>
      </c>
      <c r="AX30" s="120">
        <v>885.92</v>
      </c>
      <c r="AY30" s="120">
        <v>993.99</v>
      </c>
      <c r="AZ30" s="120">
        <v>895.25</v>
      </c>
      <c r="BA30" s="120">
        <v>993.99</v>
      </c>
      <c r="BB30" s="120">
        <v>899.24</v>
      </c>
      <c r="BC30" s="120">
        <v>993.99</v>
      </c>
      <c r="BD30" s="120">
        <v>865.75</v>
      </c>
      <c r="BE30" s="120">
        <v>993.99</v>
      </c>
      <c r="BF30" s="120">
        <v>822.7</v>
      </c>
      <c r="BG30" s="120">
        <v>993.99</v>
      </c>
      <c r="BH30" s="120">
        <v>819.53</v>
      </c>
      <c r="BI30" s="120">
        <v>993.99</v>
      </c>
      <c r="BJ30" s="120">
        <v>821.12</v>
      </c>
      <c r="BK30" s="120">
        <v>993.99</v>
      </c>
      <c r="BL30" s="120">
        <v>799.69</v>
      </c>
      <c r="BM30" s="120">
        <v>993.99</v>
      </c>
      <c r="BN30" s="120">
        <v>751.93</v>
      </c>
      <c r="BO30" s="120">
        <v>993.99</v>
      </c>
      <c r="BP30" s="120">
        <v>733.57</v>
      </c>
      <c r="BQ30" s="120">
        <v>993.99</v>
      </c>
      <c r="BR30" s="120">
        <v>744.11</v>
      </c>
      <c r="BS30" s="120">
        <v>993.99</v>
      </c>
      <c r="BT30" s="120">
        <v>759.42</v>
      </c>
      <c r="BU30" s="120">
        <v>993.99</v>
      </c>
      <c r="BV30" s="120">
        <v>771.12</v>
      </c>
      <c r="BW30" s="120">
        <v>993.99</v>
      </c>
      <c r="BX30" s="120">
        <v>799.03</v>
      </c>
      <c r="BY30" s="120">
        <v>993.99</v>
      </c>
      <c r="BZ30" s="120">
        <v>821.03</v>
      </c>
      <c r="CA30" s="120">
        <v>993.99</v>
      </c>
      <c r="CB30" s="120">
        <v>820.34</v>
      </c>
      <c r="CC30" s="120">
        <v>993.99</v>
      </c>
      <c r="CD30" s="120">
        <v>827.9</v>
      </c>
      <c r="CE30" s="120">
        <v>993.99</v>
      </c>
      <c r="CF30" s="120">
        <v>844.83</v>
      </c>
      <c r="CG30" s="120">
        <v>993.99</v>
      </c>
      <c r="CH30" s="120">
        <v>868.95</v>
      </c>
      <c r="CI30" s="120">
        <v>993.99</v>
      </c>
      <c r="CJ30" s="120">
        <v>877.24</v>
      </c>
      <c r="CK30" s="120">
        <v>993.99</v>
      </c>
      <c r="CL30" s="120">
        <v>939.71</v>
      </c>
      <c r="CM30" s="120">
        <v>993.99</v>
      </c>
      <c r="CN30" s="120">
        <v>945.97</v>
      </c>
      <c r="CO30" s="120">
        <v>993.99</v>
      </c>
      <c r="CP30" s="120">
        <v>953.67</v>
      </c>
      <c r="CQ30" s="120">
        <v>993.99</v>
      </c>
      <c r="CR30" s="120">
        <v>930.49</v>
      </c>
      <c r="CS30" s="120">
        <v>993.99</v>
      </c>
      <c r="CT30" s="120">
        <v>938.82</v>
      </c>
      <c r="CU30" s="120">
        <v>993.99</v>
      </c>
      <c r="CV30" s="120">
        <v>947.17</v>
      </c>
      <c r="CW30" s="120">
        <v>993.99</v>
      </c>
      <c r="CX30" s="120">
        <v>932.78</v>
      </c>
      <c r="CY30" s="120">
        <v>993.99</v>
      </c>
      <c r="CZ30" s="120">
        <v>947.2</v>
      </c>
      <c r="DA30" s="120">
        <v>993.99</v>
      </c>
      <c r="DB30" s="120">
        <v>958.04</v>
      </c>
      <c r="DC30" s="120">
        <v>993.99</v>
      </c>
      <c r="DD30" s="120">
        <v>977.93</v>
      </c>
      <c r="DE30" s="120">
        <v>993.99</v>
      </c>
      <c r="DF30" s="120">
        <v>984.58</v>
      </c>
      <c r="DG30" s="120">
        <v>993.99</v>
      </c>
      <c r="DH30" s="120">
        <v>1024.9100000000001</v>
      </c>
      <c r="DI30" s="120">
        <v>993.99</v>
      </c>
      <c r="DJ30" s="120">
        <v>1031.3800000000001</v>
      </c>
      <c r="DK30" s="120">
        <v>993.99</v>
      </c>
      <c r="DL30" s="120">
        <v>1047.7</v>
      </c>
      <c r="DM30" s="120">
        <v>993.99</v>
      </c>
      <c r="DN30" s="120">
        <v>1049.82</v>
      </c>
      <c r="DO30" s="120">
        <v>993.99</v>
      </c>
      <c r="DP30" s="120">
        <v>1049.93</v>
      </c>
      <c r="DQ30" s="120">
        <v>993.99</v>
      </c>
      <c r="DR30" s="120">
        <v>1067.4100000000001</v>
      </c>
      <c r="DS30" s="120">
        <v>993.99</v>
      </c>
      <c r="DT30" s="120">
        <v>1103.6500000000001</v>
      </c>
      <c r="DU30" s="120">
        <v>993.99</v>
      </c>
      <c r="DV30" s="120">
        <v>1109.79</v>
      </c>
      <c r="DW30" s="120">
        <v>993.99</v>
      </c>
      <c r="DX30" s="120">
        <v>1127.1199999999999</v>
      </c>
      <c r="DY30" s="120">
        <v>993.99</v>
      </c>
      <c r="DZ30" s="120">
        <v>1110.78</v>
      </c>
      <c r="EA30" s="120">
        <v>993.99</v>
      </c>
      <c r="EB30" s="120">
        <v>1128.42</v>
      </c>
      <c r="EC30" s="120">
        <v>993.99</v>
      </c>
      <c r="ED30" s="120">
        <v>1156.08</v>
      </c>
      <c r="EE30" s="120">
        <v>993.99</v>
      </c>
      <c r="EF30" s="120">
        <v>1128.81</v>
      </c>
      <c r="EG30" s="120">
        <v>993.99</v>
      </c>
      <c r="EH30" s="120">
        <v>1091.79</v>
      </c>
      <c r="EI30" s="120">
        <v>993.99</v>
      </c>
      <c r="EJ30" s="120">
        <v>1113.0999999999999</v>
      </c>
      <c r="EK30" s="120">
        <v>993.99</v>
      </c>
      <c r="EL30" s="120">
        <v>1140.9100000000001</v>
      </c>
      <c r="EM30" s="120">
        <v>993.99</v>
      </c>
      <c r="EN30" s="120">
        <v>1139.5999999999999</v>
      </c>
      <c r="EO30" s="120">
        <v>993.99</v>
      </c>
      <c r="EP30" s="120">
        <v>1156.07</v>
      </c>
      <c r="EQ30" s="120">
        <v>993.99</v>
      </c>
      <c r="ER30" s="120">
        <v>1114.07</v>
      </c>
      <c r="ES30" s="120">
        <v>993.99</v>
      </c>
      <c r="ET30" s="120">
        <v>1065.07</v>
      </c>
      <c r="EU30" s="120">
        <v>993.99</v>
      </c>
      <c r="EV30" s="120">
        <v>1095.58</v>
      </c>
      <c r="EW30" s="120">
        <v>993.99</v>
      </c>
      <c r="EX30" s="120">
        <v>1030.68</v>
      </c>
      <c r="EY30" s="120">
        <v>993.99</v>
      </c>
      <c r="EZ30" s="120">
        <v>1078.99</v>
      </c>
      <c r="FA30" s="120">
        <v>993.99</v>
      </c>
      <c r="FB30" s="120">
        <v>1052.3399999999999</v>
      </c>
      <c r="FC30" s="120">
        <v>993.99</v>
      </c>
    </row>
    <row r="31" spans="2:159">
      <c r="B31" s="138"/>
      <c r="C31" s="135"/>
      <c r="D31" s="239"/>
      <c r="E31" s="240"/>
      <c r="F31" s="239"/>
      <c r="G31" s="240"/>
      <c r="H31" s="239"/>
      <c r="I31" s="240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</row>
    <row r="32" spans="2:159">
      <c r="B32" s="414" t="s">
        <v>190</v>
      </c>
      <c r="C32" s="139" t="s">
        <v>186</v>
      </c>
      <c r="D32" s="247">
        <v>197.30062049018801</v>
      </c>
      <c r="E32" s="248">
        <v>224.53</v>
      </c>
      <c r="F32" s="247">
        <v>197.69</v>
      </c>
      <c r="G32" s="248">
        <v>224.53</v>
      </c>
      <c r="H32" s="247">
        <v>200.7</v>
      </c>
      <c r="I32" s="248">
        <v>224.53</v>
      </c>
      <c r="J32" s="122">
        <v>182.1</v>
      </c>
      <c r="K32" s="122">
        <v>224.53</v>
      </c>
      <c r="L32" s="122">
        <v>181.76</v>
      </c>
      <c r="M32" s="122">
        <v>224.53</v>
      </c>
      <c r="N32" s="117">
        <v>179.96</v>
      </c>
      <c r="O32" s="122">
        <v>224.53</v>
      </c>
      <c r="P32" s="117">
        <v>176.87</v>
      </c>
      <c r="Q32" s="122">
        <v>224.53</v>
      </c>
      <c r="R32" s="117">
        <v>180.78</v>
      </c>
      <c r="S32" s="122">
        <v>224.53</v>
      </c>
      <c r="T32" s="117">
        <v>173.76</v>
      </c>
      <c r="U32" s="122">
        <v>224.53</v>
      </c>
      <c r="V32" s="117">
        <v>176.64</v>
      </c>
      <c r="W32" s="122">
        <v>224.53</v>
      </c>
      <c r="X32" s="117">
        <v>177.6</v>
      </c>
      <c r="Y32" s="122">
        <v>224.53</v>
      </c>
      <c r="Z32" s="117">
        <v>177.77</v>
      </c>
      <c r="AA32" s="122">
        <v>224.53</v>
      </c>
      <c r="AB32" s="117">
        <v>179.7</v>
      </c>
      <c r="AC32" s="122">
        <v>224.53</v>
      </c>
      <c r="AD32" s="117">
        <v>180.86</v>
      </c>
      <c r="AE32" s="122">
        <v>224.53</v>
      </c>
      <c r="AF32" s="117">
        <v>178.39</v>
      </c>
      <c r="AG32" s="122">
        <v>224.53</v>
      </c>
      <c r="AH32" s="117">
        <v>176.44</v>
      </c>
      <c r="AI32" s="122">
        <v>224.53</v>
      </c>
      <c r="AJ32" s="117">
        <v>175.35</v>
      </c>
      <c r="AK32" s="122">
        <v>224.53</v>
      </c>
      <c r="AL32" s="117">
        <v>166.55</v>
      </c>
      <c r="AM32" s="122">
        <v>224.53</v>
      </c>
      <c r="AN32" s="117">
        <v>159.05000000000001</v>
      </c>
      <c r="AO32" s="122">
        <v>224.53</v>
      </c>
      <c r="AP32" s="117">
        <v>148.29</v>
      </c>
      <c r="AQ32" s="122">
        <v>224.53</v>
      </c>
      <c r="AR32" s="117">
        <v>139.53</v>
      </c>
      <c r="AS32" s="122">
        <v>224.53</v>
      </c>
      <c r="AT32" s="117">
        <v>145.93</v>
      </c>
      <c r="AU32" s="122">
        <v>224.53</v>
      </c>
      <c r="AV32" s="117">
        <v>143.85</v>
      </c>
      <c r="AW32" s="122">
        <v>224.53</v>
      </c>
      <c r="AX32" s="117">
        <v>146.46</v>
      </c>
      <c r="AY32" s="122">
        <v>224.53</v>
      </c>
      <c r="AZ32" s="117">
        <v>148</v>
      </c>
      <c r="BA32" s="122">
        <v>224.53</v>
      </c>
      <c r="BB32" s="117">
        <v>148.66</v>
      </c>
      <c r="BC32" s="122">
        <v>224.53</v>
      </c>
      <c r="BD32" s="117">
        <v>143.12</v>
      </c>
      <c r="BE32" s="122">
        <v>224.53</v>
      </c>
      <c r="BF32" s="117">
        <v>136.01</v>
      </c>
      <c r="BG32" s="122">
        <v>224.53</v>
      </c>
      <c r="BH32" s="117">
        <v>135.47999999999999</v>
      </c>
      <c r="BI32" s="122">
        <v>224.53</v>
      </c>
      <c r="BJ32" s="117">
        <v>135.75</v>
      </c>
      <c r="BK32" s="122">
        <v>224.53</v>
      </c>
      <c r="BL32" s="117">
        <v>132.19999999999999</v>
      </c>
      <c r="BM32" s="122">
        <v>224.53</v>
      </c>
      <c r="BN32" s="117">
        <v>124.31</v>
      </c>
      <c r="BO32" s="122">
        <v>224.53</v>
      </c>
      <c r="BP32" s="117">
        <v>121.27</v>
      </c>
      <c r="BQ32" s="122">
        <v>224.53</v>
      </c>
      <c r="BR32" s="117">
        <v>123.01</v>
      </c>
      <c r="BS32" s="122">
        <v>224.53</v>
      </c>
      <c r="BT32" s="117">
        <v>125.55</v>
      </c>
      <c r="BU32" s="122">
        <v>224.53</v>
      </c>
      <c r="BV32" s="117">
        <v>127.48</v>
      </c>
      <c r="BW32" s="122">
        <v>224.53</v>
      </c>
      <c r="BX32" s="117">
        <v>132.09</v>
      </c>
      <c r="BY32" s="122">
        <v>224.53</v>
      </c>
      <c r="BZ32" s="117">
        <v>135.72999999999999</v>
      </c>
      <c r="CA32" s="122">
        <v>224.53</v>
      </c>
      <c r="CB32" s="117">
        <v>135.62</v>
      </c>
      <c r="CC32" s="122">
        <v>224.53</v>
      </c>
      <c r="CD32" s="117">
        <v>136.87</v>
      </c>
      <c r="CE32" s="122">
        <v>224.53</v>
      </c>
      <c r="CF32" s="117">
        <v>139.66</v>
      </c>
      <c r="CG32" s="122">
        <v>224.53</v>
      </c>
      <c r="CH32" s="117">
        <v>143.65</v>
      </c>
      <c r="CI32" s="122">
        <v>224.53</v>
      </c>
      <c r="CJ32" s="117">
        <v>145.02000000000001</v>
      </c>
      <c r="CK32" s="122">
        <v>224.53</v>
      </c>
      <c r="CL32" s="117">
        <v>155.35</v>
      </c>
      <c r="CM32" s="122">
        <v>224.53</v>
      </c>
      <c r="CN32" s="117">
        <v>156.38999999999999</v>
      </c>
      <c r="CO32" s="122">
        <v>224.53</v>
      </c>
      <c r="CP32" s="117">
        <v>157.66</v>
      </c>
      <c r="CQ32" s="122">
        <v>224.53</v>
      </c>
      <c r="CR32" s="117">
        <v>153.83000000000001</v>
      </c>
      <c r="CS32" s="122">
        <v>224.53</v>
      </c>
      <c r="CT32" s="117">
        <v>155.19999999999999</v>
      </c>
      <c r="CU32" s="122">
        <v>224.53</v>
      </c>
      <c r="CV32" s="117">
        <v>156.58000000000001</v>
      </c>
      <c r="CW32" s="122">
        <v>224.53</v>
      </c>
      <c r="CX32" s="117">
        <v>154.21</v>
      </c>
      <c r="CY32" s="122">
        <v>224.53</v>
      </c>
      <c r="CZ32" s="117">
        <v>156.59</v>
      </c>
      <c r="DA32" s="122">
        <v>224.53</v>
      </c>
      <c r="DB32" s="117">
        <v>158.38</v>
      </c>
      <c r="DC32" s="122">
        <v>224.53</v>
      </c>
      <c r="DD32" s="117">
        <v>161.66999999999999</v>
      </c>
      <c r="DE32" s="122">
        <v>224.53</v>
      </c>
      <c r="DF32" s="117">
        <v>162.77000000000001</v>
      </c>
      <c r="DG32" s="122">
        <v>224.53</v>
      </c>
      <c r="DH32" s="117">
        <v>169.44</v>
      </c>
      <c r="DI32" s="122">
        <v>224.53</v>
      </c>
      <c r="DJ32" s="117">
        <v>170.51</v>
      </c>
      <c r="DK32" s="122">
        <v>224.53</v>
      </c>
      <c r="DL32" s="117">
        <v>173.2</v>
      </c>
      <c r="DM32" s="122">
        <v>224.53</v>
      </c>
      <c r="DN32" s="117">
        <v>173.55</v>
      </c>
      <c r="DO32" s="122">
        <v>224.53</v>
      </c>
      <c r="DP32" s="117">
        <v>173.57</v>
      </c>
      <c r="DQ32" s="122">
        <v>224.53</v>
      </c>
      <c r="DR32" s="117">
        <v>176.46</v>
      </c>
      <c r="DS32" s="122">
        <v>224.53</v>
      </c>
      <c r="DT32" s="117">
        <v>182.45</v>
      </c>
      <c r="DU32" s="122">
        <v>224.53</v>
      </c>
      <c r="DV32" s="117">
        <v>183.47</v>
      </c>
      <c r="DW32" s="122">
        <v>224.53</v>
      </c>
      <c r="DX32" s="117">
        <v>186.33</v>
      </c>
      <c r="DY32" s="122">
        <v>224.53</v>
      </c>
      <c r="DZ32" s="117">
        <v>183.63</v>
      </c>
      <c r="EA32" s="122">
        <v>224.53</v>
      </c>
      <c r="EB32" s="117">
        <v>186.55</v>
      </c>
      <c r="EC32" s="122">
        <v>224.53</v>
      </c>
      <c r="ED32" s="117">
        <v>191.12</v>
      </c>
      <c r="EE32" s="122">
        <v>224.53</v>
      </c>
      <c r="EF32" s="117">
        <v>186.61</v>
      </c>
      <c r="EG32" s="122">
        <v>224.53</v>
      </c>
      <c r="EH32" s="117">
        <v>180.49</v>
      </c>
      <c r="EI32" s="122">
        <v>224.53</v>
      </c>
      <c r="EJ32" s="117">
        <v>184.01</v>
      </c>
      <c r="EK32" s="122">
        <v>224.53</v>
      </c>
      <c r="EL32" s="117">
        <v>188.61</v>
      </c>
      <c r="EM32" s="122">
        <v>224.53</v>
      </c>
      <c r="EN32" s="117">
        <v>188.4</v>
      </c>
      <c r="EO32" s="122">
        <v>224.53</v>
      </c>
      <c r="EP32" s="117">
        <v>191.12</v>
      </c>
      <c r="EQ32" s="122">
        <v>224.53</v>
      </c>
      <c r="ER32" s="117">
        <v>184.18</v>
      </c>
      <c r="ES32" s="122">
        <v>224.53</v>
      </c>
      <c r="ET32" s="117">
        <v>176.07</v>
      </c>
      <c r="EU32" s="122">
        <v>224.53</v>
      </c>
      <c r="EV32" s="117">
        <v>181.12</v>
      </c>
      <c r="EW32" s="122">
        <v>224.53</v>
      </c>
      <c r="EX32" s="117">
        <v>170.39</v>
      </c>
      <c r="EY32" s="122">
        <v>224.53</v>
      </c>
      <c r="EZ32" s="117">
        <v>178.38</v>
      </c>
      <c r="FA32" s="122">
        <v>224.53</v>
      </c>
      <c r="FB32" s="117">
        <v>173.97</v>
      </c>
      <c r="FC32" s="122">
        <v>224.53</v>
      </c>
    </row>
    <row r="33" spans="2:159">
      <c r="B33" s="413"/>
      <c r="C33" s="136" t="s">
        <v>188</v>
      </c>
      <c r="D33" s="241">
        <v>8.6928177252018752</v>
      </c>
      <c r="E33" s="242">
        <v>7.26</v>
      </c>
      <c r="F33" s="241">
        <v>8.7100000000000009</v>
      </c>
      <c r="G33" s="242">
        <v>7.26</v>
      </c>
      <c r="H33" s="241">
        <v>8.84</v>
      </c>
      <c r="I33" s="242">
        <v>7.26</v>
      </c>
      <c r="J33" s="118">
        <v>8.02</v>
      </c>
      <c r="K33" s="118">
        <v>7.26</v>
      </c>
      <c r="L33" s="118">
        <v>8.01</v>
      </c>
      <c r="M33" s="118">
        <v>7.26</v>
      </c>
      <c r="N33" s="118">
        <v>7.93</v>
      </c>
      <c r="O33" s="118">
        <v>7.26</v>
      </c>
      <c r="P33" s="118">
        <v>7.79</v>
      </c>
      <c r="Q33" s="118">
        <v>7.26</v>
      </c>
      <c r="R33" s="118">
        <v>7.97</v>
      </c>
      <c r="S33" s="118">
        <v>7.26</v>
      </c>
      <c r="T33" s="118">
        <v>7.66</v>
      </c>
      <c r="U33" s="118">
        <v>7.26</v>
      </c>
      <c r="V33" s="118">
        <v>7.78</v>
      </c>
      <c r="W33" s="118">
        <v>7.26</v>
      </c>
      <c r="X33" s="118">
        <v>7.82</v>
      </c>
      <c r="Y33" s="118">
        <v>7.26</v>
      </c>
      <c r="Z33" s="118">
        <v>7.83</v>
      </c>
      <c r="AA33" s="118">
        <v>7.26</v>
      </c>
      <c r="AB33" s="118">
        <v>7.92</v>
      </c>
      <c r="AC33" s="118">
        <v>7.26</v>
      </c>
      <c r="AD33" s="118">
        <v>7.97</v>
      </c>
      <c r="AE33" s="118">
        <v>7.26</v>
      </c>
      <c r="AF33" s="118">
        <v>7.86</v>
      </c>
      <c r="AG33" s="118">
        <v>7.26</v>
      </c>
      <c r="AH33" s="118">
        <v>7.77</v>
      </c>
      <c r="AI33" s="118">
        <v>7.26</v>
      </c>
      <c r="AJ33" s="118">
        <v>7.73</v>
      </c>
      <c r="AK33" s="118">
        <v>7.26</v>
      </c>
      <c r="AL33" s="118">
        <v>7.34</v>
      </c>
      <c r="AM33" s="118">
        <v>7.26</v>
      </c>
      <c r="AN33" s="118">
        <v>7.01</v>
      </c>
      <c r="AO33" s="118">
        <v>7.26</v>
      </c>
      <c r="AP33" s="118">
        <v>6.53</v>
      </c>
      <c r="AQ33" s="118">
        <v>7.26</v>
      </c>
      <c r="AR33" s="118">
        <v>6.15</v>
      </c>
      <c r="AS33" s="118">
        <v>7.26</v>
      </c>
      <c r="AT33" s="118">
        <v>6.43</v>
      </c>
      <c r="AU33" s="118">
        <v>7.26</v>
      </c>
      <c r="AV33" s="118">
        <v>6.34</v>
      </c>
      <c r="AW33" s="118">
        <v>7.26</v>
      </c>
      <c r="AX33" s="118">
        <v>6.45</v>
      </c>
      <c r="AY33" s="118">
        <v>7.26</v>
      </c>
      <c r="AZ33" s="118">
        <v>6.52</v>
      </c>
      <c r="BA33" s="118">
        <v>7.26</v>
      </c>
      <c r="BB33" s="118">
        <v>6.55</v>
      </c>
      <c r="BC33" s="118">
        <v>7.26</v>
      </c>
      <c r="BD33" s="118">
        <v>6.31</v>
      </c>
      <c r="BE33" s="118">
        <v>7.26</v>
      </c>
      <c r="BF33" s="118">
        <v>5.99</v>
      </c>
      <c r="BG33" s="118">
        <v>7.26</v>
      </c>
      <c r="BH33" s="118">
        <v>5.97</v>
      </c>
      <c r="BI33" s="118">
        <v>7.26</v>
      </c>
      <c r="BJ33" s="118">
        <v>5.98</v>
      </c>
      <c r="BK33" s="118">
        <v>7.26</v>
      </c>
      <c r="BL33" s="118">
        <v>5.82</v>
      </c>
      <c r="BM33" s="118">
        <v>7.26</v>
      </c>
      <c r="BN33" s="118">
        <v>5.48</v>
      </c>
      <c r="BO33" s="118">
        <v>7.26</v>
      </c>
      <c r="BP33" s="118">
        <v>5.34</v>
      </c>
      <c r="BQ33" s="118">
        <v>7.26</v>
      </c>
      <c r="BR33" s="118">
        <v>5.42</v>
      </c>
      <c r="BS33" s="118">
        <v>7.26</v>
      </c>
      <c r="BT33" s="118">
        <v>5.53</v>
      </c>
      <c r="BU33" s="118">
        <v>7.26</v>
      </c>
      <c r="BV33" s="118">
        <v>5.62</v>
      </c>
      <c r="BW33" s="118">
        <v>7.26</v>
      </c>
      <c r="BX33" s="118">
        <v>5.82</v>
      </c>
      <c r="BY33" s="118">
        <v>7.26</v>
      </c>
      <c r="BZ33" s="118">
        <v>5.98</v>
      </c>
      <c r="CA33" s="118">
        <v>7.26</v>
      </c>
      <c r="CB33" s="118">
        <v>5.98</v>
      </c>
      <c r="CC33" s="118">
        <v>7.26</v>
      </c>
      <c r="CD33" s="118">
        <v>6.03</v>
      </c>
      <c r="CE33" s="118">
        <v>7.26</v>
      </c>
      <c r="CF33" s="118">
        <v>6.15</v>
      </c>
      <c r="CG33" s="118">
        <v>7.26</v>
      </c>
      <c r="CH33" s="118">
        <v>6.33</v>
      </c>
      <c r="CI33" s="118">
        <v>7.26</v>
      </c>
      <c r="CJ33" s="118">
        <v>6.39</v>
      </c>
      <c r="CK33" s="118">
        <v>7.26</v>
      </c>
      <c r="CL33" s="118">
        <v>6.84</v>
      </c>
      <c r="CM33" s="118">
        <v>7.26</v>
      </c>
      <c r="CN33" s="118">
        <v>6.89</v>
      </c>
      <c r="CO33" s="118">
        <v>7.26</v>
      </c>
      <c r="CP33" s="118">
        <v>6.95</v>
      </c>
      <c r="CQ33" s="118">
        <v>7.26</v>
      </c>
      <c r="CR33" s="118">
        <v>6.78</v>
      </c>
      <c r="CS33" s="118">
        <v>7.26</v>
      </c>
      <c r="CT33" s="118">
        <v>6.84</v>
      </c>
      <c r="CU33" s="118">
        <v>7.26</v>
      </c>
      <c r="CV33" s="118">
        <v>6.9</v>
      </c>
      <c r="CW33" s="118">
        <v>7.26</v>
      </c>
      <c r="CX33" s="118">
        <v>6.79</v>
      </c>
      <c r="CY33" s="118">
        <v>7.26</v>
      </c>
      <c r="CZ33" s="118">
        <v>6.9</v>
      </c>
      <c r="DA33" s="118">
        <v>7.26</v>
      </c>
      <c r="DB33" s="118">
        <v>6.98</v>
      </c>
      <c r="DC33" s="118">
        <v>7.26</v>
      </c>
      <c r="DD33" s="118">
        <v>7.17</v>
      </c>
      <c r="DE33" s="118">
        <v>7.26</v>
      </c>
      <c r="DF33" s="118">
        <v>7.17</v>
      </c>
      <c r="DG33" s="118">
        <v>7.26</v>
      </c>
      <c r="DH33" s="118">
        <v>7.47</v>
      </c>
      <c r="DI33" s="118">
        <v>7.26</v>
      </c>
      <c r="DJ33" s="118">
        <v>7.51</v>
      </c>
      <c r="DK33" s="118">
        <v>7.26</v>
      </c>
      <c r="DL33" s="118">
        <v>7.63</v>
      </c>
      <c r="DM33" s="118">
        <v>7.26</v>
      </c>
      <c r="DN33" s="118">
        <v>7.65</v>
      </c>
      <c r="DO33" s="118">
        <v>7.26</v>
      </c>
      <c r="DP33" s="118">
        <v>7.65</v>
      </c>
      <c r="DQ33" s="118">
        <v>7.26</v>
      </c>
      <c r="DR33" s="118">
        <v>7.77</v>
      </c>
      <c r="DS33" s="118">
        <v>7.26</v>
      </c>
      <c r="DT33" s="118">
        <v>8.0399999999999991</v>
      </c>
      <c r="DU33" s="118">
        <v>7.26</v>
      </c>
      <c r="DV33" s="118">
        <v>8.08</v>
      </c>
      <c r="DW33" s="118">
        <v>7.26</v>
      </c>
      <c r="DX33" s="118">
        <v>8.2100000000000009</v>
      </c>
      <c r="DY33" s="118">
        <v>7.26</v>
      </c>
      <c r="DZ33" s="118">
        <v>8.09</v>
      </c>
      <c r="EA33" s="118">
        <v>7.26</v>
      </c>
      <c r="EB33" s="118">
        <v>8.2200000000000006</v>
      </c>
      <c r="EC33" s="118">
        <v>7.26</v>
      </c>
      <c r="ED33" s="118">
        <v>8.42</v>
      </c>
      <c r="EE33" s="118">
        <v>7.26</v>
      </c>
      <c r="EF33" s="118">
        <v>8.2200000000000006</v>
      </c>
      <c r="EG33" s="118">
        <v>7.26</v>
      </c>
      <c r="EH33" s="118">
        <v>7.95</v>
      </c>
      <c r="EI33" s="118">
        <v>7.26</v>
      </c>
      <c r="EJ33" s="118">
        <v>8.11</v>
      </c>
      <c r="EK33" s="118">
        <v>7.26</v>
      </c>
      <c r="EL33" s="118">
        <v>8.31</v>
      </c>
      <c r="EM33" s="118">
        <v>7.26</v>
      </c>
      <c r="EN33" s="118">
        <v>8.3000000000000007</v>
      </c>
      <c r="EO33" s="118">
        <v>7.26</v>
      </c>
      <c r="EP33" s="118">
        <v>8.42</v>
      </c>
      <c r="EQ33" s="118">
        <v>7.26</v>
      </c>
      <c r="ER33" s="118">
        <v>8.11</v>
      </c>
      <c r="ES33" s="118">
        <v>7.26</v>
      </c>
      <c r="ET33" s="118">
        <v>7.76</v>
      </c>
      <c r="EU33" s="118">
        <v>7.26</v>
      </c>
      <c r="EV33" s="118">
        <v>7.98</v>
      </c>
      <c r="EW33" s="118">
        <v>7.26</v>
      </c>
      <c r="EX33" s="118">
        <v>7.51</v>
      </c>
      <c r="EY33" s="118">
        <v>7.26</v>
      </c>
      <c r="EZ33" s="118">
        <v>7.86</v>
      </c>
      <c r="FA33" s="118">
        <v>7.26</v>
      </c>
      <c r="FB33" s="118">
        <v>7.66</v>
      </c>
      <c r="FC33" s="118">
        <v>7.26</v>
      </c>
    </row>
    <row r="34" spans="2:159">
      <c r="B34" s="413"/>
      <c r="C34" s="136" t="s">
        <v>191</v>
      </c>
      <c r="D34" s="241">
        <v>304.18276570232928</v>
      </c>
      <c r="E34" s="242">
        <v>253.35</v>
      </c>
      <c r="F34" s="241">
        <v>304.79000000000002</v>
      </c>
      <c r="G34" s="242">
        <v>253.35</v>
      </c>
      <c r="H34" s="241">
        <v>309.43</v>
      </c>
      <c r="I34" s="242">
        <v>253.35</v>
      </c>
      <c r="J34" s="118">
        <v>280.74</v>
      </c>
      <c r="K34" s="118">
        <v>253.35</v>
      </c>
      <c r="L34" s="118">
        <v>280.23</v>
      </c>
      <c r="M34" s="118">
        <v>253.35</v>
      </c>
      <c r="N34" s="118">
        <v>277.44</v>
      </c>
      <c r="O34" s="118">
        <v>253.35</v>
      </c>
      <c r="P34" s="118">
        <v>272.69</v>
      </c>
      <c r="Q34" s="118">
        <v>253.35</v>
      </c>
      <c r="R34" s="118">
        <v>278.72000000000003</v>
      </c>
      <c r="S34" s="118">
        <v>253.35</v>
      </c>
      <c r="T34" s="118">
        <v>267.89</v>
      </c>
      <c r="U34" s="118">
        <v>253.35</v>
      </c>
      <c r="V34" s="118">
        <v>272.32</v>
      </c>
      <c r="W34" s="118">
        <v>253.35</v>
      </c>
      <c r="X34" s="118">
        <v>273.82</v>
      </c>
      <c r="Y34" s="118">
        <v>253.35</v>
      </c>
      <c r="Z34" s="118">
        <v>274.08</v>
      </c>
      <c r="AA34" s="118">
        <v>253.35</v>
      </c>
      <c r="AB34" s="118">
        <v>277.05</v>
      </c>
      <c r="AC34" s="118">
        <v>253.35</v>
      </c>
      <c r="AD34" s="118">
        <v>278.83999999999997</v>
      </c>
      <c r="AE34" s="118">
        <v>253.35</v>
      </c>
      <c r="AF34" s="118">
        <v>275.02999999999997</v>
      </c>
      <c r="AG34" s="118">
        <v>253.35</v>
      </c>
      <c r="AH34" s="118">
        <v>272.02</v>
      </c>
      <c r="AI34" s="118">
        <v>253.35</v>
      </c>
      <c r="AJ34" s="118">
        <v>270.33999999999997</v>
      </c>
      <c r="AK34" s="118">
        <v>253.35</v>
      </c>
      <c r="AL34" s="118">
        <v>256.77999999999997</v>
      </c>
      <c r="AM34" s="118">
        <v>253.35</v>
      </c>
      <c r="AN34" s="118">
        <v>245.22</v>
      </c>
      <c r="AO34" s="118">
        <v>253.35</v>
      </c>
      <c r="AP34" s="118">
        <v>228.62</v>
      </c>
      <c r="AQ34" s="118">
        <v>253.35</v>
      </c>
      <c r="AR34" s="118">
        <v>215.12</v>
      </c>
      <c r="AS34" s="118">
        <v>253.35</v>
      </c>
      <c r="AT34" s="118">
        <v>224.98</v>
      </c>
      <c r="AU34" s="118">
        <v>253.35</v>
      </c>
      <c r="AV34" s="118">
        <v>221.78</v>
      </c>
      <c r="AW34" s="118">
        <v>253.35</v>
      </c>
      <c r="AX34" s="118">
        <v>225.8</v>
      </c>
      <c r="AY34" s="118">
        <v>253.35</v>
      </c>
      <c r="AZ34" s="118">
        <v>228.18</v>
      </c>
      <c r="BA34" s="118">
        <v>253.35</v>
      </c>
      <c r="BB34" s="118">
        <v>229.19</v>
      </c>
      <c r="BC34" s="118">
        <v>253.35</v>
      </c>
      <c r="BD34" s="118">
        <v>220.66</v>
      </c>
      <c r="BE34" s="118">
        <v>253.35</v>
      </c>
      <c r="BF34" s="118">
        <v>209.69</v>
      </c>
      <c r="BG34" s="118">
        <v>253.35</v>
      </c>
      <c r="BH34" s="118">
        <v>208.88</v>
      </c>
      <c r="BI34" s="118">
        <v>253.35</v>
      </c>
      <c r="BJ34" s="118">
        <v>209.28</v>
      </c>
      <c r="BK34" s="118">
        <v>253.35</v>
      </c>
      <c r="BL34" s="118">
        <v>203.82</v>
      </c>
      <c r="BM34" s="118">
        <v>253.35</v>
      </c>
      <c r="BN34" s="118">
        <v>191.65</v>
      </c>
      <c r="BO34" s="118">
        <v>253.35</v>
      </c>
      <c r="BP34" s="118">
        <v>186.97</v>
      </c>
      <c r="BQ34" s="118">
        <v>253.35</v>
      </c>
      <c r="BR34" s="118">
        <v>189.65</v>
      </c>
      <c r="BS34" s="118">
        <v>253.35</v>
      </c>
      <c r="BT34" s="118">
        <v>193.56</v>
      </c>
      <c r="BU34" s="118">
        <v>253.35</v>
      </c>
      <c r="BV34" s="118">
        <v>196.54</v>
      </c>
      <c r="BW34" s="118">
        <v>253.35</v>
      </c>
      <c r="BX34" s="118">
        <v>203.65</v>
      </c>
      <c r="BY34" s="118">
        <v>253.35</v>
      </c>
      <c r="BZ34" s="118">
        <v>209.26</v>
      </c>
      <c r="CA34" s="118">
        <v>253.35</v>
      </c>
      <c r="CB34" s="118">
        <v>209.08</v>
      </c>
      <c r="CC34" s="118">
        <v>253.35</v>
      </c>
      <c r="CD34" s="118">
        <v>211.01</v>
      </c>
      <c r="CE34" s="118">
        <v>253.35</v>
      </c>
      <c r="CF34" s="118">
        <v>215.32</v>
      </c>
      <c r="CG34" s="118">
        <v>253.35</v>
      </c>
      <c r="CH34" s="118">
        <v>221.417</v>
      </c>
      <c r="CI34" s="118">
        <v>253.35</v>
      </c>
      <c r="CJ34" s="118">
        <v>223.58</v>
      </c>
      <c r="CK34" s="118">
        <v>253.35</v>
      </c>
      <c r="CL34" s="118">
        <v>239.51</v>
      </c>
      <c r="CM34" s="118">
        <v>253.35</v>
      </c>
      <c r="CN34" s="118">
        <v>241.1</v>
      </c>
      <c r="CO34" s="118">
        <v>253.35</v>
      </c>
      <c r="CP34" s="118">
        <v>243.09</v>
      </c>
      <c r="CQ34" s="118">
        <v>253.35</v>
      </c>
      <c r="CR34" s="118">
        <v>237.16</v>
      </c>
      <c r="CS34" s="118">
        <v>253.35</v>
      </c>
      <c r="CT34" s="118">
        <v>239.28</v>
      </c>
      <c r="CU34" s="118">
        <v>253.35</v>
      </c>
      <c r="CV34" s="118">
        <v>241.41</v>
      </c>
      <c r="CW34" s="118">
        <v>253.35</v>
      </c>
      <c r="CX34" s="118">
        <v>237.74</v>
      </c>
      <c r="CY34" s="118">
        <v>253.35</v>
      </c>
      <c r="CZ34" s="118">
        <v>241.42</v>
      </c>
      <c r="DA34" s="118">
        <v>253.35</v>
      </c>
      <c r="DB34" s="118">
        <v>244.18</v>
      </c>
      <c r="DC34" s="118">
        <v>253.35</v>
      </c>
      <c r="DD34" s="118">
        <v>249.25</v>
      </c>
      <c r="DE34" s="118">
        <v>253.35</v>
      </c>
      <c r="DF34" s="118">
        <v>250.94</v>
      </c>
      <c r="DG34" s="118">
        <v>253.35</v>
      </c>
      <c r="DH34" s="118">
        <v>261.22000000000003</v>
      </c>
      <c r="DI34" s="118">
        <v>253.35</v>
      </c>
      <c r="DJ34" s="118">
        <v>262.87</v>
      </c>
      <c r="DK34" s="118">
        <v>253.35</v>
      </c>
      <c r="DL34" s="118">
        <v>267.02999999999997</v>
      </c>
      <c r="DM34" s="118">
        <v>253.35</v>
      </c>
      <c r="DN34" s="118">
        <v>267.57</v>
      </c>
      <c r="DO34" s="118">
        <v>253.35</v>
      </c>
      <c r="DP34" s="118">
        <v>267.60000000000002</v>
      </c>
      <c r="DQ34" s="118">
        <v>253.35</v>
      </c>
      <c r="DR34" s="118">
        <v>272.06</v>
      </c>
      <c r="DS34" s="118">
        <v>253.35</v>
      </c>
      <c r="DT34" s="118">
        <v>281.29000000000002</v>
      </c>
      <c r="DU34" s="118">
        <v>253.35</v>
      </c>
      <c r="DV34" s="118">
        <v>282.86</v>
      </c>
      <c r="DW34" s="118">
        <v>253.35</v>
      </c>
      <c r="DX34" s="118">
        <v>287.27</v>
      </c>
      <c r="DY34" s="118">
        <v>253.35</v>
      </c>
      <c r="DZ34" s="118">
        <v>283.11</v>
      </c>
      <c r="EA34" s="118">
        <v>253.35</v>
      </c>
      <c r="EB34" s="118">
        <v>287.60000000000002</v>
      </c>
      <c r="EC34" s="118">
        <v>253.35</v>
      </c>
      <c r="ED34" s="118">
        <v>294.66000000000003</v>
      </c>
      <c r="EE34" s="118">
        <v>253.35</v>
      </c>
      <c r="EF34" s="118">
        <v>287.7</v>
      </c>
      <c r="EG34" s="118">
        <v>253.35</v>
      </c>
      <c r="EH34" s="118">
        <v>278.27</v>
      </c>
      <c r="EI34" s="118">
        <v>253.35</v>
      </c>
      <c r="EJ34" s="118">
        <v>283.7</v>
      </c>
      <c r="EK34" s="118">
        <v>253.35</v>
      </c>
      <c r="EL34" s="118">
        <v>290.79000000000002</v>
      </c>
      <c r="EM34" s="118">
        <v>253.35</v>
      </c>
      <c r="EN34" s="118">
        <v>290.45999999999998</v>
      </c>
      <c r="EO34" s="118">
        <v>253.35</v>
      </c>
      <c r="EP34" s="118">
        <v>294.64999999999998</v>
      </c>
      <c r="EQ34" s="118">
        <v>253.35</v>
      </c>
      <c r="ER34" s="118">
        <v>283.95</v>
      </c>
      <c r="ES34" s="118">
        <v>253.35</v>
      </c>
      <c r="ET34" s="118">
        <v>271.45999999999998</v>
      </c>
      <c r="EU34" s="118">
        <v>253.35</v>
      </c>
      <c r="EV34" s="118">
        <v>279.23</v>
      </c>
      <c r="EW34" s="118">
        <v>253.35</v>
      </c>
      <c r="EX34" s="118">
        <v>262.69</v>
      </c>
      <c r="EY34" s="118">
        <v>253.35</v>
      </c>
      <c r="EZ34" s="118">
        <v>275.01</v>
      </c>
      <c r="FA34" s="118">
        <v>253.35</v>
      </c>
      <c r="FB34" s="118">
        <v>268.22000000000003</v>
      </c>
      <c r="FC34" s="118">
        <v>253.35</v>
      </c>
    </row>
    <row r="35" spans="2:159">
      <c r="B35" s="415"/>
      <c r="C35" s="137" t="s">
        <v>192</v>
      </c>
      <c r="D35" s="243">
        <v>1696.2628890897086</v>
      </c>
      <c r="E35" s="244">
        <v>1412.74</v>
      </c>
      <c r="F35" s="243">
        <v>1699.65</v>
      </c>
      <c r="G35" s="244">
        <v>1412.74</v>
      </c>
      <c r="H35" s="243">
        <v>1725.52</v>
      </c>
      <c r="I35" s="244">
        <v>1412.74</v>
      </c>
      <c r="J35" s="120">
        <v>1565.56</v>
      </c>
      <c r="K35" s="120">
        <v>1412.74</v>
      </c>
      <c r="L35" s="120">
        <v>1562.7</v>
      </c>
      <c r="M35" s="120">
        <v>1412.74</v>
      </c>
      <c r="N35" s="120">
        <v>1547.15</v>
      </c>
      <c r="O35" s="120">
        <v>1412.74</v>
      </c>
      <c r="P35" s="120">
        <v>1520.64</v>
      </c>
      <c r="Q35" s="120">
        <v>1412.74</v>
      </c>
      <c r="R35" s="120">
        <v>1554.25</v>
      </c>
      <c r="S35" s="120">
        <v>1412.74</v>
      </c>
      <c r="T35" s="120">
        <v>1493.85</v>
      </c>
      <c r="U35" s="120">
        <v>1412.74</v>
      </c>
      <c r="V35" s="120">
        <v>1518.61</v>
      </c>
      <c r="W35" s="120">
        <v>1412.74</v>
      </c>
      <c r="X35" s="120">
        <v>1526.92</v>
      </c>
      <c r="Y35" s="120">
        <v>1412.74</v>
      </c>
      <c r="Z35" s="120">
        <v>1528.37</v>
      </c>
      <c r="AA35" s="120">
        <v>1412.74</v>
      </c>
      <c r="AB35" s="120">
        <v>1544.93</v>
      </c>
      <c r="AC35" s="120">
        <v>1412.74</v>
      </c>
      <c r="AD35" s="120">
        <v>1554.92</v>
      </c>
      <c r="AE35" s="120">
        <v>1412.74</v>
      </c>
      <c r="AF35" s="120">
        <v>1533.4</v>
      </c>
      <c r="AG35" s="120">
        <v>1412.74</v>
      </c>
      <c r="AH35" s="120">
        <v>1516.9</v>
      </c>
      <c r="AI35" s="120">
        <v>1412.74</v>
      </c>
      <c r="AJ35" s="120">
        <v>1507.55</v>
      </c>
      <c r="AK35" s="120">
        <v>1412.74</v>
      </c>
      <c r="AL35" s="120">
        <v>1431.93</v>
      </c>
      <c r="AM35" s="120">
        <v>1412.74</v>
      </c>
      <c r="AN35" s="120">
        <v>1367.44</v>
      </c>
      <c r="AO35" s="120">
        <v>1412.74</v>
      </c>
      <c r="AP35" s="120">
        <v>1274.8900000000001</v>
      </c>
      <c r="AQ35" s="120">
        <v>1412.74</v>
      </c>
      <c r="AR35" s="120">
        <v>1199.5899999999999</v>
      </c>
      <c r="AS35" s="120">
        <v>1412.74</v>
      </c>
      <c r="AT35" s="120">
        <v>1254.5999999999999</v>
      </c>
      <c r="AU35" s="120">
        <v>1412.74</v>
      </c>
      <c r="AV35" s="120">
        <v>1236.75</v>
      </c>
      <c r="AW35" s="120">
        <v>1412.74</v>
      </c>
      <c r="AX35" s="120">
        <v>1259.1600000000001</v>
      </c>
      <c r="AY35" s="120">
        <v>1412.74</v>
      </c>
      <c r="AZ35" s="120">
        <v>1272.4100000000001</v>
      </c>
      <c r="BA35" s="120">
        <v>1412.74</v>
      </c>
      <c r="BB35" s="120">
        <v>1278.08</v>
      </c>
      <c r="BC35" s="120">
        <v>1412.74</v>
      </c>
      <c r="BD35" s="120">
        <v>1230.48</v>
      </c>
      <c r="BE35" s="120">
        <v>1412.74</v>
      </c>
      <c r="BF35" s="120">
        <v>1169.3</v>
      </c>
      <c r="BG35" s="120">
        <v>1412.74</v>
      </c>
      <c r="BH35" s="120">
        <v>1164.8</v>
      </c>
      <c r="BI35" s="120">
        <v>1412.74</v>
      </c>
      <c r="BJ35" s="120">
        <v>1167.05</v>
      </c>
      <c r="BK35" s="120">
        <v>1412.74</v>
      </c>
      <c r="BL35" s="120">
        <v>1136.5999999999999</v>
      </c>
      <c r="BM35" s="120">
        <v>1412.74</v>
      </c>
      <c r="BN35" s="120">
        <v>1068.71</v>
      </c>
      <c r="BO35" s="120">
        <v>1412.74</v>
      </c>
      <c r="BP35" s="120">
        <v>1042.6300000000001</v>
      </c>
      <c r="BQ35" s="120">
        <v>1412.74</v>
      </c>
      <c r="BR35" s="120">
        <v>1057.5999999999999</v>
      </c>
      <c r="BS35" s="120">
        <v>1412.74</v>
      </c>
      <c r="BT35" s="120">
        <v>1079.3699999999999</v>
      </c>
      <c r="BU35" s="120">
        <v>1412.74</v>
      </c>
      <c r="BV35" s="120">
        <v>1095.99</v>
      </c>
      <c r="BW35" s="120">
        <v>1412.74</v>
      </c>
      <c r="BX35" s="120">
        <v>1135.6500000000001</v>
      </c>
      <c r="BY35" s="120">
        <v>1412.74</v>
      </c>
      <c r="BZ35" s="120">
        <v>1166.92</v>
      </c>
      <c r="CA35" s="120">
        <v>1412.74</v>
      </c>
      <c r="CB35" s="120">
        <v>1165.94</v>
      </c>
      <c r="CC35" s="120">
        <v>1412.74</v>
      </c>
      <c r="CD35" s="120">
        <v>1176.69</v>
      </c>
      <c r="CE35" s="120">
        <v>1412.74</v>
      </c>
      <c r="CF35" s="120">
        <v>1200.75</v>
      </c>
      <c r="CG35" s="120">
        <v>1412.74</v>
      </c>
      <c r="CH35" s="120">
        <v>1235.03</v>
      </c>
      <c r="CI35" s="120">
        <v>1412.74</v>
      </c>
      <c r="CJ35" s="120">
        <v>1246.81</v>
      </c>
      <c r="CK35" s="120">
        <v>1412.74</v>
      </c>
      <c r="CL35" s="120">
        <v>1335.61</v>
      </c>
      <c r="CM35" s="120">
        <v>1412.74</v>
      </c>
      <c r="CN35" s="120">
        <v>1344.51</v>
      </c>
      <c r="CO35" s="120">
        <v>1412.74</v>
      </c>
      <c r="CP35" s="120">
        <v>1355.45</v>
      </c>
      <c r="CQ35" s="120">
        <v>1412.74</v>
      </c>
      <c r="CR35" s="120">
        <v>1322.51</v>
      </c>
      <c r="CS35" s="120">
        <v>1412.74</v>
      </c>
      <c r="CT35" s="120">
        <v>1334.34</v>
      </c>
      <c r="CU35" s="120">
        <v>1412.74</v>
      </c>
      <c r="CV35" s="120">
        <v>1346.21</v>
      </c>
      <c r="CW35" s="120">
        <v>1412.74</v>
      </c>
      <c r="CX35" s="120">
        <v>1325.76</v>
      </c>
      <c r="CY35" s="120">
        <v>1412.74</v>
      </c>
      <c r="CZ35" s="120">
        <v>1346.25</v>
      </c>
      <c r="DA35" s="120">
        <v>1412.74</v>
      </c>
      <c r="DB35" s="120">
        <v>1361.65</v>
      </c>
      <c r="DC35" s="120">
        <v>1412.74</v>
      </c>
      <c r="DD35" s="120">
        <v>1389.93</v>
      </c>
      <c r="DE35" s="120">
        <v>1412.74</v>
      </c>
      <c r="DF35" s="120">
        <v>1399.38</v>
      </c>
      <c r="DG35" s="120">
        <v>1412.74</v>
      </c>
      <c r="DH35" s="120">
        <v>1456.7</v>
      </c>
      <c r="DI35" s="120">
        <v>1412.74</v>
      </c>
      <c r="DJ35" s="120">
        <v>1465.89</v>
      </c>
      <c r="DK35" s="120">
        <v>1412.74</v>
      </c>
      <c r="DL35" s="120">
        <v>1489.09</v>
      </c>
      <c r="DM35" s="120">
        <v>1412.74</v>
      </c>
      <c r="DN35" s="120">
        <v>1492.1</v>
      </c>
      <c r="DO35" s="120">
        <v>1412.74</v>
      </c>
      <c r="DP35" s="120">
        <v>1492.26</v>
      </c>
      <c r="DQ35" s="120">
        <v>1412.74</v>
      </c>
      <c r="DR35" s="120">
        <v>1517.11</v>
      </c>
      <c r="DS35" s="120">
        <v>1412.74</v>
      </c>
      <c r="DT35" s="120">
        <v>1568.62</v>
      </c>
      <c r="DU35" s="120">
        <v>1412.74</v>
      </c>
      <c r="DV35" s="120">
        <v>1577.33</v>
      </c>
      <c r="DW35" s="120">
        <v>1412.74</v>
      </c>
      <c r="DX35" s="120">
        <v>1601.97</v>
      </c>
      <c r="DY35" s="120">
        <v>1412.74</v>
      </c>
      <c r="DZ35" s="120">
        <v>1578.75</v>
      </c>
      <c r="EA35" s="120">
        <v>1412.74</v>
      </c>
      <c r="EB35" s="120">
        <v>1603.82</v>
      </c>
      <c r="EC35" s="120">
        <v>1412.74</v>
      </c>
      <c r="ED35" s="120">
        <v>1643.13</v>
      </c>
      <c r="EE35" s="120">
        <v>1412.74</v>
      </c>
      <c r="EF35" s="120">
        <v>1604.37</v>
      </c>
      <c r="EG35" s="120">
        <v>1412.74</v>
      </c>
      <c r="EH35" s="120">
        <v>1551.76</v>
      </c>
      <c r="EI35" s="120">
        <v>1412.74</v>
      </c>
      <c r="EJ35" s="120">
        <v>1582.04</v>
      </c>
      <c r="EK35" s="120">
        <v>1412.74</v>
      </c>
      <c r="EL35" s="120">
        <v>1621.57</v>
      </c>
      <c r="EM35" s="120">
        <v>1412.74</v>
      </c>
      <c r="EN35" s="120">
        <v>1619.72</v>
      </c>
      <c r="EO35" s="120">
        <v>1412.74</v>
      </c>
      <c r="EP35" s="120">
        <v>1643.11</v>
      </c>
      <c r="EQ35" s="120">
        <v>1412.74</v>
      </c>
      <c r="ER35" s="120">
        <v>1583.43</v>
      </c>
      <c r="ES35" s="120">
        <v>1412.74</v>
      </c>
      <c r="ET35" s="120">
        <v>1513.78</v>
      </c>
      <c r="EU35" s="120">
        <v>1412.74</v>
      </c>
      <c r="EV35" s="120">
        <v>1557.14</v>
      </c>
      <c r="EW35" s="120">
        <v>1412.74</v>
      </c>
      <c r="EX35" s="120">
        <v>1464.91</v>
      </c>
      <c r="EY35" s="120">
        <v>1412.74</v>
      </c>
      <c r="EZ35" s="120">
        <v>1533.57</v>
      </c>
      <c r="FA35" s="120">
        <v>1412.74</v>
      </c>
      <c r="FB35" s="120">
        <v>1495.69</v>
      </c>
      <c r="FC35" s="120">
        <v>1412.74</v>
      </c>
    </row>
    <row r="36" spans="2:159">
      <c r="B36" s="138"/>
      <c r="C36" s="135"/>
      <c r="D36" s="239"/>
      <c r="E36" s="240"/>
      <c r="F36" s="239"/>
      <c r="G36" s="240"/>
      <c r="H36" s="239"/>
      <c r="I36" s="240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</row>
    <row r="37" spans="2:159">
      <c r="B37" s="413" t="s">
        <v>193</v>
      </c>
      <c r="C37" s="133" t="s">
        <v>186</v>
      </c>
      <c r="D37" s="245">
        <v>258.74303668422857</v>
      </c>
      <c r="E37" s="246">
        <v>224.53</v>
      </c>
      <c r="F37" s="245">
        <v>259.26</v>
      </c>
      <c r="G37" s="246">
        <v>224.53</v>
      </c>
      <c r="H37" s="245">
        <v>263.20999999999998</v>
      </c>
      <c r="I37" s="246">
        <v>224.53</v>
      </c>
      <c r="J37" s="119">
        <v>238.81</v>
      </c>
      <c r="K37" s="119">
        <v>224.53</v>
      </c>
      <c r="L37" s="117">
        <v>238.37</v>
      </c>
      <c r="M37" s="119">
        <v>224.53</v>
      </c>
      <c r="N37" s="119">
        <v>236</v>
      </c>
      <c r="O37" s="119">
        <v>224.53</v>
      </c>
      <c r="P37" s="119">
        <v>231.95</v>
      </c>
      <c r="Q37" s="119">
        <v>224.53</v>
      </c>
      <c r="R37" s="119">
        <v>237.08</v>
      </c>
      <c r="S37" s="119">
        <v>224.53</v>
      </c>
      <c r="T37" s="119">
        <v>227.87</v>
      </c>
      <c r="U37" s="119">
        <v>224.53</v>
      </c>
      <c r="V37" s="119">
        <v>231.64</v>
      </c>
      <c r="W37" s="119">
        <v>224.53</v>
      </c>
      <c r="X37" s="119">
        <v>232.91</v>
      </c>
      <c r="Y37" s="119">
        <v>224.53</v>
      </c>
      <c r="Z37" s="119">
        <v>233.13</v>
      </c>
      <c r="AA37" s="119">
        <v>224.53</v>
      </c>
      <c r="AB37" s="119">
        <v>235.66</v>
      </c>
      <c r="AC37" s="119">
        <v>224.53</v>
      </c>
      <c r="AD37" s="119">
        <v>237.18</v>
      </c>
      <c r="AE37" s="119">
        <v>224.53</v>
      </c>
      <c r="AF37" s="119">
        <v>233.95</v>
      </c>
      <c r="AG37" s="119">
        <v>224.53</v>
      </c>
      <c r="AH37" s="119">
        <v>231.38</v>
      </c>
      <c r="AI37" s="119">
        <v>224.53</v>
      </c>
      <c r="AJ37" s="119">
        <v>229.96</v>
      </c>
      <c r="AK37" s="119">
        <v>224.53</v>
      </c>
      <c r="AL37" s="119">
        <v>218.42</v>
      </c>
      <c r="AM37" s="119">
        <v>224.53</v>
      </c>
      <c r="AN37" s="119">
        <v>208.59</v>
      </c>
      <c r="AO37" s="119">
        <v>224.53</v>
      </c>
      <c r="AP37" s="119">
        <v>194.47</v>
      </c>
      <c r="AQ37" s="119">
        <v>224.53</v>
      </c>
      <c r="AR37" s="119">
        <v>182.98</v>
      </c>
      <c r="AS37" s="119">
        <v>224.53</v>
      </c>
      <c r="AT37" s="119">
        <v>191.37</v>
      </c>
      <c r="AU37" s="119">
        <v>224.53</v>
      </c>
      <c r="AV37" s="119">
        <v>188.65</v>
      </c>
      <c r="AW37" s="119">
        <v>224.53</v>
      </c>
      <c r="AX37" s="119">
        <v>192.07</v>
      </c>
      <c r="AY37" s="119">
        <v>224.53</v>
      </c>
      <c r="AZ37" s="119">
        <v>194.09</v>
      </c>
      <c r="BA37" s="119">
        <v>224.53</v>
      </c>
      <c r="BB37" s="119">
        <v>194.96</v>
      </c>
      <c r="BC37" s="119">
        <v>224.53</v>
      </c>
      <c r="BD37" s="119">
        <v>187.69</v>
      </c>
      <c r="BE37" s="119">
        <v>224.53</v>
      </c>
      <c r="BF37" s="119">
        <v>178.36</v>
      </c>
      <c r="BG37" s="119">
        <v>224.53</v>
      </c>
      <c r="BH37" s="119">
        <v>177.68</v>
      </c>
      <c r="BI37" s="119">
        <v>224.53</v>
      </c>
      <c r="BJ37" s="119">
        <v>178.02</v>
      </c>
      <c r="BK37" s="119">
        <v>224.53</v>
      </c>
      <c r="BL37" s="119">
        <v>173.37</v>
      </c>
      <c r="BM37" s="119">
        <v>224.53</v>
      </c>
      <c r="BN37" s="119">
        <v>163.02000000000001</v>
      </c>
      <c r="BO37" s="119">
        <v>224.53</v>
      </c>
      <c r="BP37" s="119">
        <v>159.04</v>
      </c>
      <c r="BQ37" s="119">
        <v>224.53</v>
      </c>
      <c r="BR37" s="119">
        <v>161.32</v>
      </c>
      <c r="BS37" s="119">
        <v>224.53</v>
      </c>
      <c r="BT37" s="119">
        <v>164.64</v>
      </c>
      <c r="BU37" s="119">
        <v>224.53</v>
      </c>
      <c r="BV37" s="119">
        <v>167.18</v>
      </c>
      <c r="BW37" s="119">
        <v>224.53</v>
      </c>
      <c r="BX37" s="119">
        <v>173.23</v>
      </c>
      <c r="BY37" s="119">
        <v>224.53</v>
      </c>
      <c r="BZ37" s="119">
        <v>178</v>
      </c>
      <c r="CA37" s="119">
        <v>224.53</v>
      </c>
      <c r="CB37" s="119">
        <v>177.85</v>
      </c>
      <c r="CC37" s="119">
        <v>224.53</v>
      </c>
      <c r="CD37" s="119">
        <v>179.49</v>
      </c>
      <c r="CE37" s="119">
        <v>224.53</v>
      </c>
      <c r="CF37" s="119">
        <v>183.16</v>
      </c>
      <c r="CG37" s="119">
        <v>224.53</v>
      </c>
      <c r="CH37" s="119">
        <v>188.39</v>
      </c>
      <c r="CI37" s="119">
        <v>224.53</v>
      </c>
      <c r="CJ37" s="119">
        <v>190.19</v>
      </c>
      <c r="CK37" s="119">
        <v>224.53</v>
      </c>
      <c r="CL37" s="119">
        <v>203.73</v>
      </c>
      <c r="CM37" s="119">
        <v>224.53</v>
      </c>
      <c r="CN37" s="119">
        <v>205.09</v>
      </c>
      <c r="CO37" s="119">
        <v>224.53</v>
      </c>
      <c r="CP37" s="119">
        <v>206.76</v>
      </c>
      <c r="CQ37" s="119">
        <v>224.53</v>
      </c>
      <c r="CR37" s="119">
        <v>201.73</v>
      </c>
      <c r="CS37" s="119">
        <v>224.53</v>
      </c>
      <c r="CT37" s="119">
        <v>203.54</v>
      </c>
      <c r="CU37" s="119">
        <v>224.53</v>
      </c>
      <c r="CV37" s="119">
        <v>205.35</v>
      </c>
      <c r="CW37" s="119">
        <v>224.53</v>
      </c>
      <c r="CX37" s="119">
        <v>202.23</v>
      </c>
      <c r="CY37" s="119">
        <v>224.53</v>
      </c>
      <c r="CZ37" s="119">
        <v>205.35</v>
      </c>
      <c r="DA37" s="119">
        <v>224.53</v>
      </c>
      <c r="DB37" s="119">
        <v>207.7</v>
      </c>
      <c r="DC37" s="119">
        <v>224.53</v>
      </c>
      <c r="DD37" s="119">
        <v>212.02</v>
      </c>
      <c r="DE37" s="119">
        <v>224.53</v>
      </c>
      <c r="DF37" s="119">
        <v>213.46</v>
      </c>
      <c r="DG37" s="119">
        <v>224.53</v>
      </c>
      <c r="DH37" s="119">
        <v>222.2</v>
      </c>
      <c r="DI37" s="119">
        <v>224.53</v>
      </c>
      <c r="DJ37" s="119">
        <v>223.6</v>
      </c>
      <c r="DK37" s="119">
        <v>224.53</v>
      </c>
      <c r="DL37" s="119">
        <v>227.17</v>
      </c>
      <c r="DM37" s="119">
        <v>224.53</v>
      </c>
      <c r="DN37" s="119">
        <v>227.6</v>
      </c>
      <c r="DO37" s="119">
        <v>224.53</v>
      </c>
      <c r="DP37" s="119">
        <v>227.62</v>
      </c>
      <c r="DQ37" s="119">
        <v>224.53</v>
      </c>
      <c r="DR37" s="119">
        <v>231.42</v>
      </c>
      <c r="DS37" s="119">
        <v>224.53</v>
      </c>
      <c r="DT37" s="119">
        <v>239.27</v>
      </c>
      <c r="DU37" s="119">
        <v>224.53</v>
      </c>
      <c r="DV37" s="119">
        <v>240.6</v>
      </c>
      <c r="DW37" s="119">
        <v>224.53</v>
      </c>
      <c r="DX37" s="119">
        <v>244.36</v>
      </c>
      <c r="DY37" s="119">
        <v>224.53</v>
      </c>
      <c r="DZ37" s="119">
        <v>240.82</v>
      </c>
      <c r="EA37" s="119">
        <v>224.53</v>
      </c>
      <c r="EB37" s="119">
        <v>244.64</v>
      </c>
      <c r="EC37" s="119">
        <v>224.53</v>
      </c>
      <c r="ED37" s="119">
        <v>250.64</v>
      </c>
      <c r="EE37" s="119">
        <v>224.53</v>
      </c>
      <c r="EF37" s="119">
        <v>244.73</v>
      </c>
      <c r="EG37" s="119">
        <v>224.53</v>
      </c>
      <c r="EH37" s="119">
        <v>236.7</v>
      </c>
      <c r="EI37" s="119">
        <v>224.53</v>
      </c>
      <c r="EJ37" s="119">
        <v>241.32</v>
      </c>
      <c r="EK37" s="119">
        <v>224.53</v>
      </c>
      <c r="EL37" s="119">
        <v>247.35</v>
      </c>
      <c r="EM37" s="119">
        <v>224.53</v>
      </c>
      <c r="EN37" s="119">
        <v>247.07</v>
      </c>
      <c r="EO37" s="119">
        <v>224.53</v>
      </c>
      <c r="EP37" s="119">
        <v>250.64</v>
      </c>
      <c r="EQ37" s="119">
        <v>224.53</v>
      </c>
      <c r="ER37" s="119">
        <v>241.53</v>
      </c>
      <c r="ES37" s="119">
        <v>224.53</v>
      </c>
      <c r="ET37" s="119">
        <v>230.91</v>
      </c>
      <c r="EU37" s="119">
        <v>224.53</v>
      </c>
      <c r="EV37" s="119">
        <v>237.52</v>
      </c>
      <c r="EW37" s="119">
        <v>224.53</v>
      </c>
      <c r="EX37" s="119">
        <v>223.45</v>
      </c>
      <c r="EY37" s="119">
        <v>224.53</v>
      </c>
      <c r="EZ37" s="119">
        <v>233.93</v>
      </c>
      <c r="FA37" s="119">
        <v>224.53</v>
      </c>
      <c r="FB37" s="119">
        <v>228.15</v>
      </c>
      <c r="FC37" s="119">
        <v>224.53</v>
      </c>
    </row>
    <row r="38" spans="2:159">
      <c r="B38" s="413"/>
      <c r="C38" s="136" t="s">
        <v>188</v>
      </c>
      <c r="D38" s="241">
        <v>8.8464786445867585</v>
      </c>
      <c r="E38" s="242">
        <v>7.81</v>
      </c>
      <c r="F38" s="241">
        <v>8.86</v>
      </c>
      <c r="G38" s="242">
        <v>7.81</v>
      </c>
      <c r="H38" s="241">
        <v>9</v>
      </c>
      <c r="I38" s="242">
        <v>7.81</v>
      </c>
      <c r="J38" s="118">
        <v>8.16</v>
      </c>
      <c r="K38" s="118">
        <v>7.81</v>
      </c>
      <c r="L38" s="118">
        <v>8.15</v>
      </c>
      <c r="M38" s="118">
        <v>7.81</v>
      </c>
      <c r="N38" s="118">
        <v>8.07</v>
      </c>
      <c r="O38" s="118">
        <v>7.81</v>
      </c>
      <c r="P38" s="118">
        <v>7.93</v>
      </c>
      <c r="Q38" s="118">
        <v>7.81</v>
      </c>
      <c r="R38" s="118">
        <v>8.11</v>
      </c>
      <c r="S38" s="118">
        <v>7.81</v>
      </c>
      <c r="T38" s="118">
        <v>7.79</v>
      </c>
      <c r="U38" s="118">
        <v>7.81</v>
      </c>
      <c r="V38" s="118">
        <v>7.92</v>
      </c>
      <c r="W38" s="118">
        <v>7.81</v>
      </c>
      <c r="X38" s="118">
        <v>7.96</v>
      </c>
      <c r="Y38" s="118">
        <v>7.81</v>
      </c>
      <c r="Z38" s="118">
        <v>7.97</v>
      </c>
      <c r="AA38" s="118">
        <v>7.81</v>
      </c>
      <c r="AB38" s="118">
        <v>8.06</v>
      </c>
      <c r="AC38" s="118">
        <v>7.81</v>
      </c>
      <c r="AD38" s="118">
        <v>8.11</v>
      </c>
      <c r="AE38" s="118">
        <v>7.81</v>
      </c>
      <c r="AF38" s="118">
        <v>8</v>
      </c>
      <c r="AG38" s="118">
        <v>7.81</v>
      </c>
      <c r="AH38" s="118">
        <v>7.91</v>
      </c>
      <c r="AI38" s="118">
        <v>7.81</v>
      </c>
      <c r="AJ38" s="118">
        <v>7.86</v>
      </c>
      <c r="AK38" s="118">
        <v>7.81</v>
      </c>
      <c r="AL38" s="118">
        <v>7.47</v>
      </c>
      <c r="AM38" s="118">
        <v>7.81</v>
      </c>
      <c r="AN38" s="118">
        <v>7.13</v>
      </c>
      <c r="AO38" s="118">
        <v>7.81</v>
      </c>
      <c r="AP38" s="118">
        <v>6.65</v>
      </c>
      <c r="AQ38" s="118">
        <v>7.81</v>
      </c>
      <c r="AR38" s="118">
        <v>6.26</v>
      </c>
      <c r="AS38" s="118">
        <v>7.81</v>
      </c>
      <c r="AT38" s="118">
        <v>6.54</v>
      </c>
      <c r="AU38" s="118">
        <v>7.81</v>
      </c>
      <c r="AV38" s="118">
        <v>6.45</v>
      </c>
      <c r="AW38" s="118">
        <v>7.81</v>
      </c>
      <c r="AX38" s="118">
        <v>6.57</v>
      </c>
      <c r="AY38" s="118">
        <v>7.81</v>
      </c>
      <c r="AZ38" s="118">
        <v>6.64</v>
      </c>
      <c r="BA38" s="118">
        <v>7.81</v>
      </c>
      <c r="BB38" s="118">
        <v>6.67</v>
      </c>
      <c r="BC38" s="118">
        <v>7.81</v>
      </c>
      <c r="BD38" s="118">
        <v>6.42</v>
      </c>
      <c r="BE38" s="118">
        <v>7.81</v>
      </c>
      <c r="BF38" s="118">
        <v>6.1</v>
      </c>
      <c r="BG38" s="118">
        <v>7.81</v>
      </c>
      <c r="BH38" s="118">
        <v>6.07</v>
      </c>
      <c r="BI38" s="118">
        <v>7.81</v>
      </c>
      <c r="BJ38" s="118">
        <v>6.09</v>
      </c>
      <c r="BK38" s="118">
        <v>7.81</v>
      </c>
      <c r="BL38" s="118">
        <v>5.93</v>
      </c>
      <c r="BM38" s="118">
        <v>7.81</v>
      </c>
      <c r="BN38" s="118">
        <v>5.57</v>
      </c>
      <c r="BO38" s="118">
        <v>7.81</v>
      </c>
      <c r="BP38" s="118">
        <v>5.44</v>
      </c>
      <c r="BQ38" s="118">
        <v>7.81</v>
      </c>
      <c r="BR38" s="118">
        <v>5.52</v>
      </c>
      <c r="BS38" s="118">
        <v>7.81</v>
      </c>
      <c r="BT38" s="118">
        <v>5.63</v>
      </c>
      <c r="BU38" s="118">
        <v>7.81</v>
      </c>
      <c r="BV38" s="118">
        <v>5.75</v>
      </c>
      <c r="BW38" s="118">
        <v>7.81</v>
      </c>
      <c r="BX38" s="118">
        <v>5.92</v>
      </c>
      <c r="BY38" s="118">
        <v>7.81</v>
      </c>
      <c r="BZ38" s="118">
        <v>6.09</v>
      </c>
      <c r="CA38" s="118">
        <v>7.81</v>
      </c>
      <c r="CB38" s="118">
        <v>6.08</v>
      </c>
      <c r="CC38" s="118">
        <v>7.81</v>
      </c>
      <c r="CD38" s="118">
        <v>6.14</v>
      </c>
      <c r="CE38" s="118">
        <v>7.81</v>
      </c>
      <c r="CF38" s="118">
        <v>6.26</v>
      </c>
      <c r="CG38" s="118">
        <v>7.81</v>
      </c>
      <c r="CH38" s="118">
        <v>6.44</v>
      </c>
      <c r="CI38" s="118">
        <v>7.81</v>
      </c>
      <c r="CJ38" s="118">
        <v>6.5</v>
      </c>
      <c r="CK38" s="118">
        <v>7.81</v>
      </c>
      <c r="CL38" s="118">
        <v>6.97</v>
      </c>
      <c r="CM38" s="118">
        <v>7.81</v>
      </c>
      <c r="CN38" s="118">
        <v>7.01</v>
      </c>
      <c r="CO38" s="118">
        <v>7.81</v>
      </c>
      <c r="CP38" s="118">
        <v>7.07</v>
      </c>
      <c r="CQ38" s="118">
        <v>7.81</v>
      </c>
      <c r="CR38" s="118">
        <v>6.9</v>
      </c>
      <c r="CS38" s="118">
        <v>7.81</v>
      </c>
      <c r="CT38" s="118">
        <v>6.96</v>
      </c>
      <c r="CU38" s="118">
        <v>7.81</v>
      </c>
      <c r="CV38" s="118">
        <v>7.02</v>
      </c>
      <c r="CW38" s="118">
        <v>7.81</v>
      </c>
      <c r="CX38" s="118">
        <v>6.91</v>
      </c>
      <c r="CY38" s="118">
        <v>7.81</v>
      </c>
      <c r="CZ38" s="118">
        <v>7.02</v>
      </c>
      <c r="DA38" s="118">
        <v>7.81</v>
      </c>
      <c r="DB38" s="118">
        <v>7.1</v>
      </c>
      <c r="DC38" s="118">
        <v>7.81</v>
      </c>
      <c r="DD38" s="118">
        <v>7.25</v>
      </c>
      <c r="DE38" s="118">
        <v>7.81</v>
      </c>
      <c r="DF38" s="118">
        <v>7.3</v>
      </c>
      <c r="DG38" s="118">
        <v>7.81</v>
      </c>
      <c r="DH38" s="118">
        <v>7.6</v>
      </c>
      <c r="DI38" s="118">
        <v>7.81</v>
      </c>
      <c r="DJ38" s="118">
        <v>7.65</v>
      </c>
      <c r="DK38" s="118">
        <v>7.81</v>
      </c>
      <c r="DL38" s="118">
        <v>7.77</v>
      </c>
      <c r="DM38" s="118">
        <v>7.81</v>
      </c>
      <c r="DN38" s="118">
        <v>7.78</v>
      </c>
      <c r="DO38" s="118">
        <v>7.81</v>
      </c>
      <c r="DP38" s="118">
        <v>7.78</v>
      </c>
      <c r="DQ38" s="118">
        <v>7.81</v>
      </c>
      <c r="DR38" s="118">
        <v>7.91</v>
      </c>
      <c r="DS38" s="118">
        <v>7.81</v>
      </c>
      <c r="DT38" s="118">
        <v>8.18</v>
      </c>
      <c r="DU38" s="118">
        <v>7.81</v>
      </c>
      <c r="DV38" s="118">
        <v>8.23</v>
      </c>
      <c r="DW38" s="118">
        <v>7.81</v>
      </c>
      <c r="DX38" s="118">
        <v>8.35</v>
      </c>
      <c r="DY38" s="118">
        <v>7.81</v>
      </c>
      <c r="DZ38" s="118">
        <v>8.23</v>
      </c>
      <c r="EA38" s="118">
        <v>7.81</v>
      </c>
      <c r="EB38" s="118">
        <v>8.36</v>
      </c>
      <c r="EC38" s="118">
        <v>7.81</v>
      </c>
      <c r="ED38" s="118">
        <v>8.57</v>
      </c>
      <c r="EE38" s="118">
        <v>7.81</v>
      </c>
      <c r="EF38" s="118">
        <v>8.3699999999999992</v>
      </c>
      <c r="EG38" s="118">
        <v>7.81</v>
      </c>
      <c r="EH38" s="118">
        <v>8.09</v>
      </c>
      <c r="EI38" s="118">
        <v>7.81</v>
      </c>
      <c r="EJ38" s="118">
        <v>8.25</v>
      </c>
      <c r="EK38" s="118">
        <v>7.81</v>
      </c>
      <c r="EL38" s="118">
        <v>8.4600000000000009</v>
      </c>
      <c r="EM38" s="118">
        <v>7.81</v>
      </c>
      <c r="EN38" s="118">
        <v>8.4700000000000006</v>
      </c>
      <c r="EO38" s="118">
        <v>7.81</v>
      </c>
      <c r="EP38" s="118">
        <v>8.57</v>
      </c>
      <c r="EQ38" s="118">
        <v>7.81</v>
      </c>
      <c r="ER38" s="118">
        <v>8.26</v>
      </c>
      <c r="ES38" s="118">
        <v>7.81</v>
      </c>
      <c r="ET38" s="118">
        <v>7.89</v>
      </c>
      <c r="EU38" s="118">
        <v>7.81</v>
      </c>
      <c r="EV38" s="118">
        <v>8.1199999999999992</v>
      </c>
      <c r="EW38" s="118">
        <v>7.81</v>
      </c>
      <c r="EX38" s="118">
        <v>7.64</v>
      </c>
      <c r="EY38" s="118">
        <v>7.81</v>
      </c>
      <c r="EZ38" s="118">
        <v>8</v>
      </c>
      <c r="FA38" s="118">
        <v>7.81</v>
      </c>
      <c r="FB38" s="118">
        <v>7.8</v>
      </c>
      <c r="FC38" s="118">
        <v>7.81</v>
      </c>
    </row>
    <row r="39" spans="2:159">
      <c r="B39" s="413"/>
      <c r="C39" s="140" t="s">
        <v>189</v>
      </c>
      <c r="D39" s="249">
        <v>504.11757338197242</v>
      </c>
      <c r="E39" s="250">
        <v>485.98</v>
      </c>
      <c r="F39" s="249">
        <v>505.12</v>
      </c>
      <c r="G39" s="250">
        <v>485.98</v>
      </c>
      <c r="H39" s="249">
        <v>512.80999999999995</v>
      </c>
      <c r="I39" s="250">
        <v>485.98</v>
      </c>
      <c r="J39" s="123">
        <v>465.27</v>
      </c>
      <c r="K39" s="123">
        <v>485.98</v>
      </c>
      <c r="L39" s="123">
        <v>464.42</v>
      </c>
      <c r="M39" s="123">
        <v>485.98</v>
      </c>
      <c r="N39" s="123">
        <v>459.8</v>
      </c>
      <c r="O39" s="123">
        <v>485.98</v>
      </c>
      <c r="P39" s="123">
        <v>451.92</v>
      </c>
      <c r="Q39" s="123">
        <v>485.98</v>
      </c>
      <c r="R39" s="123">
        <v>461.91</v>
      </c>
      <c r="S39" s="123">
        <v>485.98</v>
      </c>
      <c r="T39" s="123">
        <v>443.96</v>
      </c>
      <c r="U39" s="123">
        <v>485.98</v>
      </c>
      <c r="V39" s="123">
        <v>451.32</v>
      </c>
      <c r="W39" s="123">
        <v>485.98</v>
      </c>
      <c r="X39" s="123">
        <v>453.79</v>
      </c>
      <c r="Y39" s="123">
        <v>485.98</v>
      </c>
      <c r="Z39" s="123">
        <v>454.22</v>
      </c>
      <c r="AA39" s="123">
        <v>485.98</v>
      </c>
      <c r="AB39" s="123">
        <v>459.14</v>
      </c>
      <c r="AC39" s="123">
        <v>485.98</v>
      </c>
      <c r="AD39" s="123">
        <v>462.11</v>
      </c>
      <c r="AE39" s="123">
        <v>485.98</v>
      </c>
      <c r="AF39" s="123">
        <v>455.81</v>
      </c>
      <c r="AG39" s="123">
        <v>485.98</v>
      </c>
      <c r="AH39" s="123">
        <v>450.81</v>
      </c>
      <c r="AI39" s="123">
        <v>485.98</v>
      </c>
      <c r="AJ39" s="123">
        <v>448.03</v>
      </c>
      <c r="AK39" s="123">
        <v>485.98</v>
      </c>
      <c r="AL39" s="123">
        <v>425.56</v>
      </c>
      <c r="AM39" s="123">
        <v>485.98</v>
      </c>
      <c r="AN39" s="123">
        <v>406.39</v>
      </c>
      <c r="AO39" s="123">
        <v>485.98</v>
      </c>
      <c r="AP39" s="123">
        <v>378.89</v>
      </c>
      <c r="AQ39" s="123">
        <v>485.98</v>
      </c>
      <c r="AR39" s="123">
        <v>356.51</v>
      </c>
      <c r="AS39" s="123">
        <v>485.98</v>
      </c>
      <c r="AT39" s="123">
        <v>372.86</v>
      </c>
      <c r="AU39" s="123">
        <v>485.98</v>
      </c>
      <c r="AV39" s="123">
        <v>367.55</v>
      </c>
      <c r="AW39" s="123">
        <v>485.98</v>
      </c>
      <c r="AX39" s="123">
        <v>374.21</v>
      </c>
      <c r="AY39" s="123">
        <v>485.98</v>
      </c>
      <c r="AZ39" s="123">
        <v>378.15</v>
      </c>
      <c r="BA39" s="123">
        <v>485.98</v>
      </c>
      <c r="BB39" s="123">
        <v>379.84</v>
      </c>
      <c r="BC39" s="123">
        <v>485.98</v>
      </c>
      <c r="BD39" s="123">
        <v>365.69</v>
      </c>
      <c r="BE39" s="123">
        <v>485.98</v>
      </c>
      <c r="BF39" s="123">
        <v>347.51</v>
      </c>
      <c r="BG39" s="123">
        <v>485.98</v>
      </c>
      <c r="BH39" s="123">
        <v>346.17</v>
      </c>
      <c r="BI39" s="123">
        <v>485.98</v>
      </c>
      <c r="BJ39" s="123">
        <v>346.84</v>
      </c>
      <c r="BK39" s="123">
        <v>485.98</v>
      </c>
      <c r="BL39" s="123">
        <v>337.79</v>
      </c>
      <c r="BM39" s="123">
        <v>485.98</v>
      </c>
      <c r="BN39" s="123">
        <v>317.61</v>
      </c>
      <c r="BO39" s="123">
        <v>485.98</v>
      </c>
      <c r="BP39" s="123">
        <v>309.86</v>
      </c>
      <c r="BQ39" s="123">
        <v>485.98</v>
      </c>
      <c r="BR39" s="123">
        <v>314.31</v>
      </c>
      <c r="BS39" s="123">
        <v>485.98</v>
      </c>
      <c r="BT39" s="123">
        <v>320.77999999999997</v>
      </c>
      <c r="BU39" s="123">
        <v>485.98</v>
      </c>
      <c r="BV39" s="123">
        <v>325.72000000000003</v>
      </c>
      <c r="BW39" s="123">
        <v>485.98</v>
      </c>
      <c r="BX39" s="123">
        <v>337.51</v>
      </c>
      <c r="BY39" s="123">
        <v>485.98</v>
      </c>
      <c r="BZ39" s="123">
        <v>346.8</v>
      </c>
      <c r="CA39" s="123">
        <v>485.98</v>
      </c>
      <c r="CB39" s="123">
        <v>346.51</v>
      </c>
      <c r="CC39" s="123">
        <v>485.98</v>
      </c>
      <c r="CD39" s="123">
        <v>349.7</v>
      </c>
      <c r="CE39" s="123">
        <v>485.98</v>
      </c>
      <c r="CF39" s="123">
        <v>356.85</v>
      </c>
      <c r="CG39" s="123">
        <v>485.98</v>
      </c>
      <c r="CH39" s="123">
        <v>367.04</v>
      </c>
      <c r="CI39" s="123">
        <v>485.98</v>
      </c>
      <c r="CJ39" s="123">
        <v>370.54</v>
      </c>
      <c r="CK39" s="123">
        <v>485.98</v>
      </c>
      <c r="CL39" s="123">
        <v>396.93</v>
      </c>
      <c r="CM39" s="123">
        <v>485.98</v>
      </c>
      <c r="CN39" s="123">
        <v>399.58</v>
      </c>
      <c r="CO39" s="123">
        <v>485.98</v>
      </c>
      <c r="CP39" s="123">
        <v>402.83</v>
      </c>
      <c r="CQ39" s="123">
        <v>485.98</v>
      </c>
      <c r="CR39" s="123">
        <v>393.04</v>
      </c>
      <c r="CS39" s="123">
        <v>485.98</v>
      </c>
      <c r="CT39" s="123">
        <v>396.56</v>
      </c>
      <c r="CU39" s="123">
        <v>485.98</v>
      </c>
      <c r="CV39" s="123">
        <v>400.08</v>
      </c>
      <c r="CW39" s="123">
        <v>485.98</v>
      </c>
      <c r="CX39" s="123">
        <v>394.01</v>
      </c>
      <c r="CY39" s="123">
        <v>485.98</v>
      </c>
      <c r="CZ39" s="123">
        <v>400.1</v>
      </c>
      <c r="DA39" s="123">
        <v>485.98</v>
      </c>
      <c r="DB39" s="123">
        <v>404.67</v>
      </c>
      <c r="DC39" s="123">
        <v>485.98</v>
      </c>
      <c r="DD39" s="123">
        <v>413.08</v>
      </c>
      <c r="DE39" s="123">
        <v>485.98</v>
      </c>
      <c r="DF39" s="123">
        <v>415.89</v>
      </c>
      <c r="DG39" s="123">
        <v>485.98</v>
      </c>
      <c r="DH39" s="123">
        <v>432.92</v>
      </c>
      <c r="DI39" s="123">
        <v>485.98</v>
      </c>
      <c r="DJ39" s="123">
        <v>435.65</v>
      </c>
      <c r="DK39" s="123">
        <v>485.98</v>
      </c>
      <c r="DL39" s="123">
        <v>442.55</v>
      </c>
      <c r="DM39" s="123">
        <v>485.98</v>
      </c>
      <c r="DN39" s="123">
        <v>443.44</v>
      </c>
      <c r="DO39" s="123">
        <v>485.98</v>
      </c>
      <c r="DP39" s="123">
        <v>443.49</v>
      </c>
      <c r="DQ39" s="123">
        <v>485.98</v>
      </c>
      <c r="DR39" s="123">
        <v>450.87</v>
      </c>
      <c r="DS39" s="123">
        <v>485.98</v>
      </c>
      <c r="DT39" s="123">
        <v>466.18</v>
      </c>
      <c r="DU39" s="123">
        <v>485.98</v>
      </c>
      <c r="DV39" s="123">
        <v>468.77</v>
      </c>
      <c r="DW39" s="123">
        <v>485.98</v>
      </c>
      <c r="DX39" s="123">
        <v>476.09</v>
      </c>
      <c r="DY39" s="123">
        <v>485.98</v>
      </c>
      <c r="DZ39" s="123">
        <v>469.19</v>
      </c>
      <c r="EA39" s="123">
        <v>485.98</v>
      </c>
      <c r="EB39" s="123">
        <v>476.64</v>
      </c>
      <c r="EC39" s="123">
        <v>485.98</v>
      </c>
      <c r="ED39" s="123">
        <v>488.33</v>
      </c>
      <c r="EE39" s="123">
        <v>485.98</v>
      </c>
      <c r="EF39" s="123">
        <v>476.81</v>
      </c>
      <c r="EG39" s="123">
        <v>485.98</v>
      </c>
      <c r="EH39" s="123">
        <v>461.17</v>
      </c>
      <c r="EI39" s="123">
        <v>485.98</v>
      </c>
      <c r="EJ39" s="123">
        <v>470.17</v>
      </c>
      <c r="EK39" s="123">
        <v>485.98</v>
      </c>
      <c r="EL39" s="123">
        <v>481.92</v>
      </c>
      <c r="EM39" s="123">
        <v>485.98</v>
      </c>
      <c r="EN39" s="123">
        <v>481.37</v>
      </c>
      <c r="EO39" s="123">
        <v>485.98</v>
      </c>
      <c r="EP39" s="123">
        <v>488.32</v>
      </c>
      <c r="EQ39" s="123">
        <v>485.98</v>
      </c>
      <c r="ER39" s="123">
        <v>470.58</v>
      </c>
      <c r="ES39" s="123">
        <v>485.98</v>
      </c>
      <c r="ET39" s="123">
        <v>449.88</v>
      </c>
      <c r="EU39" s="123">
        <v>485.98</v>
      </c>
      <c r="EV39" s="123">
        <v>462.77</v>
      </c>
      <c r="EW39" s="123">
        <v>485.98</v>
      </c>
      <c r="EX39" s="123">
        <v>435.36</v>
      </c>
      <c r="EY39" s="123">
        <v>485.98</v>
      </c>
      <c r="EZ39" s="123">
        <v>455.77</v>
      </c>
      <c r="FA39" s="123">
        <v>485.98</v>
      </c>
      <c r="FB39" s="123">
        <v>444.51</v>
      </c>
      <c r="FC39" s="123">
        <v>485.98</v>
      </c>
    </row>
    <row r="40" spans="2:159">
      <c r="B40" s="138"/>
      <c r="C40" s="135"/>
      <c r="D40" s="239"/>
      <c r="E40" s="240"/>
      <c r="F40" s="239"/>
      <c r="G40" s="240"/>
      <c r="H40" s="239"/>
      <c r="I40" s="240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</row>
    <row r="41" spans="2:159">
      <c r="B41" s="413" t="s">
        <v>194</v>
      </c>
      <c r="C41" s="133" t="s">
        <v>186</v>
      </c>
      <c r="D41" s="251">
        <v>258.74303668422857</v>
      </c>
      <c r="E41" s="252">
        <v>224.53</v>
      </c>
      <c r="F41" s="251">
        <v>259.26</v>
      </c>
      <c r="G41" s="252">
        <v>224.53</v>
      </c>
      <c r="H41" s="251">
        <v>263.20999999999998</v>
      </c>
      <c r="I41" s="252">
        <v>224.53</v>
      </c>
      <c r="J41" s="124">
        <v>238.81</v>
      </c>
      <c r="K41" s="124">
        <v>224.53</v>
      </c>
      <c r="L41" s="124">
        <v>238.37</v>
      </c>
      <c r="M41" s="124">
        <v>224.53</v>
      </c>
      <c r="N41" s="124">
        <v>236</v>
      </c>
      <c r="O41" s="124">
        <v>224.53</v>
      </c>
      <c r="P41" s="124">
        <v>231.95</v>
      </c>
      <c r="Q41" s="124">
        <v>224.53</v>
      </c>
      <c r="R41" s="124">
        <v>237.08</v>
      </c>
      <c r="S41" s="124">
        <v>224.53</v>
      </c>
      <c r="T41" s="124">
        <v>227.87</v>
      </c>
      <c r="U41" s="124">
        <v>224.53</v>
      </c>
      <c r="V41" s="124">
        <v>231.64</v>
      </c>
      <c r="W41" s="124">
        <v>224.53</v>
      </c>
      <c r="X41" s="124">
        <v>232.91</v>
      </c>
      <c r="Y41" s="124">
        <v>224.53</v>
      </c>
      <c r="Z41" s="124">
        <v>233.13</v>
      </c>
      <c r="AA41" s="124">
        <v>224.53</v>
      </c>
      <c r="AB41" s="124">
        <v>235.66</v>
      </c>
      <c r="AC41" s="124">
        <v>224.53</v>
      </c>
      <c r="AD41" s="124">
        <v>237.18</v>
      </c>
      <c r="AE41" s="124">
        <v>224.53</v>
      </c>
      <c r="AF41" s="124">
        <v>233.95</v>
      </c>
      <c r="AG41" s="124">
        <v>224.53</v>
      </c>
      <c r="AH41" s="124">
        <v>231.38</v>
      </c>
      <c r="AI41" s="124">
        <v>224.53</v>
      </c>
      <c r="AJ41" s="124">
        <v>229.96</v>
      </c>
      <c r="AK41" s="124">
        <v>224.53</v>
      </c>
      <c r="AL41" s="124">
        <v>218.42</v>
      </c>
      <c r="AM41" s="124">
        <v>224.53</v>
      </c>
      <c r="AN41" s="124">
        <v>208.59</v>
      </c>
      <c r="AO41" s="124">
        <v>224.53</v>
      </c>
      <c r="AP41" s="124">
        <v>194.47</v>
      </c>
      <c r="AQ41" s="124">
        <v>224.53</v>
      </c>
      <c r="AR41" s="124">
        <v>182.98</v>
      </c>
      <c r="AS41" s="124">
        <v>224.53</v>
      </c>
      <c r="AT41" s="124">
        <v>191.37</v>
      </c>
      <c r="AU41" s="124">
        <v>224.53</v>
      </c>
      <c r="AV41" s="124">
        <v>188.65</v>
      </c>
      <c r="AW41" s="124">
        <v>224.53</v>
      </c>
      <c r="AX41" s="124">
        <v>192.07</v>
      </c>
      <c r="AY41" s="124">
        <v>224.53</v>
      </c>
      <c r="AZ41" s="124">
        <v>194.09</v>
      </c>
      <c r="BA41" s="124">
        <v>224.53</v>
      </c>
      <c r="BB41" s="124">
        <v>196.96</v>
      </c>
      <c r="BC41" s="124">
        <v>224.53</v>
      </c>
      <c r="BD41" s="124">
        <v>187.69</v>
      </c>
      <c r="BE41" s="124">
        <v>224.53</v>
      </c>
      <c r="BF41" s="124">
        <v>178.36</v>
      </c>
      <c r="BG41" s="124">
        <v>224.53</v>
      </c>
      <c r="BH41" s="124">
        <v>177.68</v>
      </c>
      <c r="BI41" s="124">
        <v>224.53</v>
      </c>
      <c r="BJ41" s="124">
        <v>178.02</v>
      </c>
      <c r="BK41" s="124">
        <v>224.53</v>
      </c>
      <c r="BL41" s="124">
        <f>BL37</f>
        <v>173.37</v>
      </c>
      <c r="BM41" s="124">
        <v>224.53</v>
      </c>
      <c r="BN41" s="124">
        <v>163.02000000000001</v>
      </c>
      <c r="BO41" s="124">
        <v>224.53</v>
      </c>
      <c r="BP41" s="124">
        <v>159.04</v>
      </c>
      <c r="BQ41" s="124">
        <v>224.53</v>
      </c>
      <c r="BR41" s="124">
        <v>161.32</v>
      </c>
      <c r="BS41" s="124">
        <v>224.53</v>
      </c>
      <c r="BT41" s="124">
        <v>164.64</v>
      </c>
      <c r="BU41" s="124">
        <v>224.53</v>
      </c>
      <c r="BV41" s="124">
        <v>167.18</v>
      </c>
      <c r="BW41" s="124">
        <v>224.53</v>
      </c>
      <c r="BX41" s="124">
        <v>173.23</v>
      </c>
      <c r="BY41" s="124">
        <v>224.53</v>
      </c>
      <c r="BZ41" s="124">
        <v>178</v>
      </c>
      <c r="CA41" s="124">
        <v>224.53</v>
      </c>
      <c r="CB41" s="124">
        <v>177.85</v>
      </c>
      <c r="CC41" s="124">
        <v>224.53</v>
      </c>
      <c r="CD41" s="124">
        <v>179.49</v>
      </c>
      <c r="CE41" s="124">
        <v>224.53</v>
      </c>
      <c r="CF41" s="124">
        <v>183.16</v>
      </c>
      <c r="CG41" s="124">
        <v>224.53</v>
      </c>
      <c r="CH41" s="124">
        <v>188.39</v>
      </c>
      <c r="CI41" s="124">
        <v>224.53</v>
      </c>
      <c r="CJ41" s="124">
        <v>190.19</v>
      </c>
      <c r="CK41" s="124">
        <v>224.53</v>
      </c>
      <c r="CL41" s="124">
        <v>203.73</v>
      </c>
      <c r="CM41" s="124">
        <v>224.53</v>
      </c>
      <c r="CN41" s="124">
        <v>205.09</v>
      </c>
      <c r="CO41" s="124">
        <v>224.53</v>
      </c>
      <c r="CP41" s="124">
        <v>206.76</v>
      </c>
      <c r="CQ41" s="124">
        <v>224.53</v>
      </c>
      <c r="CR41" s="124">
        <v>201.73</v>
      </c>
      <c r="CS41" s="124">
        <v>224.53</v>
      </c>
      <c r="CT41" s="124">
        <v>203.54</v>
      </c>
      <c r="CU41" s="124">
        <v>224.53</v>
      </c>
      <c r="CV41" s="124">
        <v>205.35</v>
      </c>
      <c r="CW41" s="124">
        <v>224.53</v>
      </c>
      <c r="CX41" s="124">
        <v>202.23</v>
      </c>
      <c r="CY41" s="124">
        <v>224.53</v>
      </c>
      <c r="CZ41" s="124">
        <v>205.35</v>
      </c>
      <c r="DA41" s="124">
        <v>224.53</v>
      </c>
      <c r="DB41" s="124">
        <v>207.7</v>
      </c>
      <c r="DC41" s="124">
        <v>224.53</v>
      </c>
      <c r="DD41" s="124">
        <v>212.02</v>
      </c>
      <c r="DE41" s="124">
        <v>224.53</v>
      </c>
      <c r="DF41" s="124">
        <v>213.46</v>
      </c>
      <c r="DG41" s="124">
        <v>224.53</v>
      </c>
      <c r="DH41" s="124">
        <v>222.2</v>
      </c>
      <c r="DI41" s="124">
        <v>224.53</v>
      </c>
      <c r="DJ41" s="124">
        <v>223.6</v>
      </c>
      <c r="DK41" s="124">
        <v>224.53</v>
      </c>
      <c r="DL41" s="124">
        <v>227.14</v>
      </c>
      <c r="DM41" s="124">
        <v>224.53</v>
      </c>
      <c r="DN41" s="124">
        <v>227.6</v>
      </c>
      <c r="DO41" s="124">
        <v>224.53</v>
      </c>
      <c r="DP41" s="124">
        <v>227.62</v>
      </c>
      <c r="DQ41" s="124">
        <v>224.53</v>
      </c>
      <c r="DR41" s="124">
        <v>231.42</v>
      </c>
      <c r="DS41" s="124">
        <v>224.53</v>
      </c>
      <c r="DT41" s="124">
        <v>239.27</v>
      </c>
      <c r="DU41" s="124">
        <v>224.53</v>
      </c>
      <c r="DV41" s="124">
        <v>240.6</v>
      </c>
      <c r="DW41" s="124">
        <v>224.53</v>
      </c>
      <c r="DX41" s="124">
        <v>244.36</v>
      </c>
      <c r="DY41" s="124">
        <v>224.53</v>
      </c>
      <c r="DZ41" s="124">
        <v>240.82</v>
      </c>
      <c r="EA41" s="124">
        <v>224.53</v>
      </c>
      <c r="EB41" s="124">
        <v>244.64</v>
      </c>
      <c r="EC41" s="124">
        <v>224.53</v>
      </c>
      <c r="ED41" s="124">
        <v>250.64</v>
      </c>
      <c r="EE41" s="124">
        <v>224.53</v>
      </c>
      <c r="EF41" s="124">
        <v>244.73</v>
      </c>
      <c r="EG41" s="124">
        <v>224.53</v>
      </c>
      <c r="EH41" s="124">
        <v>236.7</v>
      </c>
      <c r="EI41" s="124">
        <v>224.53</v>
      </c>
      <c r="EJ41" s="124">
        <v>241.32</v>
      </c>
      <c r="EK41" s="124">
        <v>224.53</v>
      </c>
      <c r="EL41" s="124">
        <v>247.35</v>
      </c>
      <c r="EM41" s="124">
        <v>224.53</v>
      </c>
      <c r="EN41" s="124">
        <v>247.07</v>
      </c>
      <c r="EO41" s="124">
        <v>224.53</v>
      </c>
      <c r="EP41" s="124">
        <v>250.64</v>
      </c>
      <c r="EQ41" s="124">
        <v>224.53</v>
      </c>
      <c r="ER41" s="124">
        <v>241.53</v>
      </c>
      <c r="ES41" s="124">
        <v>224.53</v>
      </c>
      <c r="ET41" s="124">
        <v>230.91</v>
      </c>
      <c r="EU41" s="124">
        <v>224.53</v>
      </c>
      <c r="EV41" s="124">
        <v>237.52</v>
      </c>
      <c r="EW41" s="124">
        <v>224.53</v>
      </c>
      <c r="EX41" s="124">
        <v>223.45</v>
      </c>
      <c r="EY41" s="124">
        <v>224.53</v>
      </c>
      <c r="EZ41" s="124">
        <v>233.93</v>
      </c>
      <c r="FA41" s="124">
        <v>224.53</v>
      </c>
      <c r="FB41" s="124">
        <v>228.15</v>
      </c>
      <c r="FC41" s="124">
        <v>224.53</v>
      </c>
    </row>
    <row r="42" spans="2:159">
      <c r="B42" s="413"/>
      <c r="C42" s="136" t="s">
        <v>188</v>
      </c>
      <c r="D42" s="253">
        <v>8.8464786445867585</v>
      </c>
      <c r="E42" s="254">
        <v>7.38</v>
      </c>
      <c r="F42" s="253">
        <v>8.86</v>
      </c>
      <c r="G42" s="254">
        <v>7.38</v>
      </c>
      <c r="H42" s="253">
        <v>9</v>
      </c>
      <c r="I42" s="254">
        <v>7.38</v>
      </c>
      <c r="J42" s="125">
        <v>8.16</v>
      </c>
      <c r="K42" s="125">
        <v>7.38</v>
      </c>
      <c r="L42" s="125">
        <v>8.15</v>
      </c>
      <c r="M42" s="125">
        <v>7.38</v>
      </c>
      <c r="N42" s="125">
        <v>8.07</v>
      </c>
      <c r="O42" s="125">
        <v>7.38</v>
      </c>
      <c r="P42" s="125">
        <v>7.93</v>
      </c>
      <c r="Q42" s="125">
        <v>7.38</v>
      </c>
      <c r="R42" s="125">
        <v>8.11</v>
      </c>
      <c r="S42" s="125">
        <v>7.38</v>
      </c>
      <c r="T42" s="125">
        <v>7.79</v>
      </c>
      <c r="U42" s="125">
        <v>7.38</v>
      </c>
      <c r="V42" s="125">
        <v>7.92</v>
      </c>
      <c r="W42" s="125">
        <v>7.38</v>
      </c>
      <c r="X42" s="125">
        <v>7.96</v>
      </c>
      <c r="Y42" s="125">
        <v>7.38</v>
      </c>
      <c r="Z42" s="125">
        <v>7.97</v>
      </c>
      <c r="AA42" s="125">
        <v>7.38</v>
      </c>
      <c r="AB42" s="125">
        <v>8.06</v>
      </c>
      <c r="AC42" s="125">
        <v>7.38</v>
      </c>
      <c r="AD42" s="125">
        <v>8.11</v>
      </c>
      <c r="AE42" s="125">
        <v>7.38</v>
      </c>
      <c r="AF42" s="125">
        <v>8</v>
      </c>
      <c r="AG42" s="125">
        <v>7.38</v>
      </c>
      <c r="AH42" s="125">
        <v>7.91</v>
      </c>
      <c r="AI42" s="125">
        <v>7.38</v>
      </c>
      <c r="AJ42" s="125">
        <v>7.86</v>
      </c>
      <c r="AK42" s="125">
        <v>7.38</v>
      </c>
      <c r="AL42" s="125">
        <v>7.47</v>
      </c>
      <c r="AM42" s="125">
        <v>7.38</v>
      </c>
      <c r="AN42" s="125">
        <v>7.13</v>
      </c>
      <c r="AO42" s="125">
        <v>7.38</v>
      </c>
      <c r="AP42" s="125">
        <v>6.65</v>
      </c>
      <c r="AQ42" s="125">
        <v>7.38</v>
      </c>
      <c r="AR42" s="125">
        <v>6.26</v>
      </c>
      <c r="AS42" s="125">
        <v>7.38</v>
      </c>
      <c r="AT42" s="125">
        <v>6.54</v>
      </c>
      <c r="AU42" s="125">
        <v>7.38</v>
      </c>
      <c r="AV42" s="125">
        <v>6.45</v>
      </c>
      <c r="AW42" s="125">
        <v>7.38</v>
      </c>
      <c r="AX42" s="125">
        <v>6.57</v>
      </c>
      <c r="AY42" s="125">
        <v>7.38</v>
      </c>
      <c r="AZ42" s="125">
        <v>6.64</v>
      </c>
      <c r="BA42" s="125">
        <v>7.38</v>
      </c>
      <c r="BB42" s="125">
        <v>6.67</v>
      </c>
      <c r="BC42" s="125">
        <v>7.38</v>
      </c>
      <c r="BD42" s="125">
        <v>6.42</v>
      </c>
      <c r="BE42" s="125">
        <v>7.38</v>
      </c>
      <c r="BF42" s="125">
        <v>6.1</v>
      </c>
      <c r="BG42" s="125">
        <v>7.38</v>
      </c>
      <c r="BH42" s="125">
        <v>6.07</v>
      </c>
      <c r="BI42" s="125">
        <v>7.38</v>
      </c>
      <c r="BJ42" s="125">
        <v>6.09</v>
      </c>
      <c r="BK42" s="125">
        <v>7.38</v>
      </c>
      <c r="BL42" s="125">
        <f>BL38</f>
        <v>5.93</v>
      </c>
      <c r="BM42" s="125">
        <v>7.38</v>
      </c>
      <c r="BN42" s="125">
        <v>5.57</v>
      </c>
      <c r="BO42" s="125">
        <v>7.38</v>
      </c>
      <c r="BP42" s="125">
        <v>5.44</v>
      </c>
      <c r="BQ42" s="125">
        <v>7.38</v>
      </c>
      <c r="BR42" s="125">
        <v>5.52</v>
      </c>
      <c r="BS42" s="125">
        <v>7.38</v>
      </c>
      <c r="BT42" s="125">
        <v>5.63</v>
      </c>
      <c r="BU42" s="125">
        <v>7.38</v>
      </c>
      <c r="BV42" s="125">
        <v>5.72</v>
      </c>
      <c r="BW42" s="125">
        <v>7.38</v>
      </c>
      <c r="BX42" s="125">
        <v>5.92</v>
      </c>
      <c r="BY42" s="125">
        <v>7.38</v>
      </c>
      <c r="BZ42" s="125">
        <v>6.09</v>
      </c>
      <c r="CA42" s="125">
        <v>7.38</v>
      </c>
      <c r="CB42" s="125">
        <v>6.08</v>
      </c>
      <c r="CC42" s="125">
        <v>7.38</v>
      </c>
      <c r="CD42" s="125">
        <v>6.14</v>
      </c>
      <c r="CE42" s="125">
        <v>7.38</v>
      </c>
      <c r="CF42" s="125">
        <v>62.26</v>
      </c>
      <c r="CG42" s="125">
        <v>7.38</v>
      </c>
      <c r="CH42" s="125">
        <v>6.44</v>
      </c>
      <c r="CI42" s="125">
        <v>7.38</v>
      </c>
      <c r="CJ42" s="125">
        <v>6.5</v>
      </c>
      <c r="CK42" s="125">
        <v>7.38</v>
      </c>
      <c r="CL42" s="125">
        <v>6.97</v>
      </c>
      <c r="CM42" s="125">
        <v>7.38</v>
      </c>
      <c r="CN42" s="125">
        <v>7.01</v>
      </c>
      <c r="CO42" s="125">
        <v>7.38</v>
      </c>
      <c r="CP42" s="125">
        <v>7.07</v>
      </c>
      <c r="CQ42" s="125">
        <v>7.38</v>
      </c>
      <c r="CR42" s="125">
        <v>6.9</v>
      </c>
      <c r="CS42" s="125">
        <v>7.38</v>
      </c>
      <c r="CT42" s="125">
        <v>6.96</v>
      </c>
      <c r="CU42" s="125">
        <v>7.38</v>
      </c>
      <c r="CV42" s="125">
        <v>7.02</v>
      </c>
      <c r="CW42" s="125">
        <v>7.38</v>
      </c>
      <c r="CX42" s="125">
        <v>6.91</v>
      </c>
      <c r="CY42" s="125">
        <v>7.38</v>
      </c>
      <c r="CZ42" s="125">
        <v>7.02</v>
      </c>
      <c r="DA42" s="125">
        <v>7.38</v>
      </c>
      <c r="DB42" s="125">
        <v>7.1</v>
      </c>
      <c r="DC42" s="125">
        <v>7.38</v>
      </c>
      <c r="DD42" s="125">
        <v>7.25</v>
      </c>
      <c r="DE42" s="125">
        <v>7.38</v>
      </c>
      <c r="DF42" s="125">
        <v>7.3</v>
      </c>
      <c r="DG42" s="125">
        <v>7.38</v>
      </c>
      <c r="DH42" s="125">
        <v>7.6</v>
      </c>
      <c r="DI42" s="125">
        <v>7.38</v>
      </c>
      <c r="DJ42" s="125">
        <v>7.65</v>
      </c>
      <c r="DK42" s="125">
        <v>7.38</v>
      </c>
      <c r="DL42" s="125">
        <v>7.77</v>
      </c>
      <c r="DM42" s="125">
        <v>7.38</v>
      </c>
      <c r="DN42" s="125">
        <v>7.78</v>
      </c>
      <c r="DO42" s="125">
        <v>7.38</v>
      </c>
      <c r="DP42" s="125">
        <v>7.78</v>
      </c>
      <c r="DQ42" s="125">
        <v>7.38</v>
      </c>
      <c r="DR42" s="125">
        <v>7.91</v>
      </c>
      <c r="DS42" s="125">
        <v>7.38</v>
      </c>
      <c r="DT42" s="125">
        <v>8.18</v>
      </c>
      <c r="DU42" s="125">
        <v>7.38</v>
      </c>
      <c r="DV42" s="125">
        <v>8.1999999999999993</v>
      </c>
      <c r="DW42" s="125">
        <v>7.38</v>
      </c>
      <c r="DX42" s="125">
        <v>8.35</v>
      </c>
      <c r="DY42" s="125">
        <v>7.38</v>
      </c>
      <c r="DZ42" s="125">
        <v>8.23</v>
      </c>
      <c r="EA42" s="125">
        <v>7.38</v>
      </c>
      <c r="EB42" s="125">
        <v>8.36</v>
      </c>
      <c r="EC42" s="125">
        <v>7.38</v>
      </c>
      <c r="ED42" s="125">
        <v>8.57</v>
      </c>
      <c r="EE42" s="125">
        <v>7.38</v>
      </c>
      <c r="EF42" s="125">
        <v>8.3699999999999992</v>
      </c>
      <c r="EG42" s="125">
        <v>7.38</v>
      </c>
      <c r="EH42" s="125">
        <v>8.09</v>
      </c>
      <c r="EI42" s="125">
        <v>7.38</v>
      </c>
      <c r="EJ42" s="125">
        <v>8.25</v>
      </c>
      <c r="EK42" s="125">
        <v>7.38</v>
      </c>
      <c r="EL42" s="125">
        <v>8.4600000000000009</v>
      </c>
      <c r="EM42" s="125">
        <v>7.38</v>
      </c>
      <c r="EN42" s="125">
        <v>8.4499999999999993</v>
      </c>
      <c r="EO42" s="125">
        <v>7.38</v>
      </c>
      <c r="EP42" s="125">
        <v>8.57</v>
      </c>
      <c r="EQ42" s="125">
        <v>7.38</v>
      </c>
      <c r="ER42" s="125">
        <v>8.26</v>
      </c>
      <c r="ES42" s="125">
        <v>7.38</v>
      </c>
      <c r="ET42" s="125">
        <v>7.89</v>
      </c>
      <c r="EU42" s="125">
        <v>7.38</v>
      </c>
      <c r="EV42" s="125">
        <v>8.1199999999999992</v>
      </c>
      <c r="EW42" s="125">
        <v>7.38</v>
      </c>
      <c r="EX42" s="125">
        <v>7.64</v>
      </c>
      <c r="EY42" s="125">
        <v>7.38</v>
      </c>
      <c r="EZ42" s="125">
        <v>8</v>
      </c>
      <c r="FA42" s="125">
        <v>7.38</v>
      </c>
      <c r="FB42" s="125">
        <v>7.8</v>
      </c>
      <c r="FC42" s="125">
        <v>7.38</v>
      </c>
    </row>
    <row r="43" spans="2:159">
      <c r="B43" s="413"/>
      <c r="C43" s="140" t="s">
        <v>189</v>
      </c>
      <c r="D43" s="255">
        <v>373.75</v>
      </c>
      <c r="E43" s="256">
        <v>340.39</v>
      </c>
      <c r="F43" s="255">
        <v>374.49</v>
      </c>
      <c r="G43" s="256">
        <v>340.39</v>
      </c>
      <c r="H43" s="255">
        <v>380.19</v>
      </c>
      <c r="I43" s="256">
        <v>340.39</v>
      </c>
      <c r="J43" s="126">
        <v>344.95</v>
      </c>
      <c r="K43" s="126">
        <v>340.39</v>
      </c>
      <c r="L43" s="126">
        <v>344.31</v>
      </c>
      <c r="M43" s="126">
        <v>340.39</v>
      </c>
      <c r="N43" s="126">
        <v>340.89</v>
      </c>
      <c r="O43" s="126">
        <v>340.39</v>
      </c>
      <c r="P43" s="126">
        <v>335.05</v>
      </c>
      <c r="Q43" s="126">
        <v>340.39</v>
      </c>
      <c r="R43" s="126">
        <v>342.46</v>
      </c>
      <c r="S43" s="126">
        <v>340.39</v>
      </c>
      <c r="T43" s="126">
        <v>329.15</v>
      </c>
      <c r="U43" s="126">
        <v>340.39</v>
      </c>
      <c r="V43" s="126">
        <v>334.6</v>
      </c>
      <c r="W43" s="126">
        <v>340.39</v>
      </c>
      <c r="X43" s="126">
        <v>336.44</v>
      </c>
      <c r="Y43" s="126">
        <v>340.39</v>
      </c>
      <c r="Z43" s="126">
        <v>336.75</v>
      </c>
      <c r="AA43" s="126">
        <v>340.39</v>
      </c>
      <c r="AB43" s="126">
        <v>340.4</v>
      </c>
      <c r="AC43" s="126">
        <v>340.39</v>
      </c>
      <c r="AD43" s="126">
        <v>342.6</v>
      </c>
      <c r="AE43" s="126">
        <v>340.39</v>
      </c>
      <c r="AF43" s="126">
        <v>337.93</v>
      </c>
      <c r="AG43" s="126">
        <v>340.39</v>
      </c>
      <c r="AH43" s="126">
        <v>334.23</v>
      </c>
      <c r="AI43" s="126">
        <v>340.39</v>
      </c>
      <c r="AJ43" s="126">
        <v>332.17</v>
      </c>
      <c r="AK43" s="126">
        <v>340.39</v>
      </c>
      <c r="AL43" s="126">
        <v>315.5</v>
      </c>
      <c r="AM43" s="126">
        <v>340.39</v>
      </c>
      <c r="AN43" s="126">
        <v>301.3</v>
      </c>
      <c r="AO43" s="126">
        <v>340.39</v>
      </c>
      <c r="AP43" s="126">
        <v>280.89999999999998</v>
      </c>
      <c r="AQ43" s="126">
        <v>340.39</v>
      </c>
      <c r="AR43" s="126">
        <v>264.31</v>
      </c>
      <c r="AS43" s="126">
        <v>340.39</v>
      </c>
      <c r="AT43" s="126">
        <v>276.43</v>
      </c>
      <c r="AU43" s="126">
        <v>340.39</v>
      </c>
      <c r="AV43" s="126">
        <v>272.5</v>
      </c>
      <c r="AW43" s="126">
        <v>340.39</v>
      </c>
      <c r="AX43" s="126">
        <v>277.44</v>
      </c>
      <c r="AY43" s="126">
        <v>340.39</v>
      </c>
      <c r="AZ43" s="126">
        <v>280.36</v>
      </c>
      <c r="BA43" s="126">
        <v>340.39</v>
      </c>
      <c r="BB43" s="126">
        <v>281.61</v>
      </c>
      <c r="BC43" s="126">
        <v>340.39</v>
      </c>
      <c r="BD43" s="126">
        <v>271.12</v>
      </c>
      <c r="BE43" s="126">
        <v>340.39</v>
      </c>
      <c r="BF43" s="126">
        <v>257.64</v>
      </c>
      <c r="BG43" s="126">
        <v>340.39</v>
      </c>
      <c r="BH43" s="126">
        <v>256.64999999999998</v>
      </c>
      <c r="BI43" s="126">
        <v>340.39</v>
      </c>
      <c r="BJ43" s="126">
        <v>257.14</v>
      </c>
      <c r="BK43" s="126">
        <v>340.39</v>
      </c>
      <c r="BL43" s="126">
        <v>250.43</v>
      </c>
      <c r="BM43" s="126">
        <v>340.39</v>
      </c>
      <c r="BN43" s="126">
        <v>235.48</v>
      </c>
      <c r="BO43" s="126">
        <v>340.39</v>
      </c>
      <c r="BP43" s="126">
        <v>229.73</v>
      </c>
      <c r="BQ43" s="126">
        <v>340.39</v>
      </c>
      <c r="BR43" s="126">
        <v>233.03</v>
      </c>
      <c r="BS43" s="126">
        <v>340.39</v>
      </c>
      <c r="BT43" s="126">
        <v>237.82</v>
      </c>
      <c r="BU43" s="126">
        <v>340.39</v>
      </c>
      <c r="BV43" s="126">
        <v>241.48</v>
      </c>
      <c r="BW43" s="126">
        <v>340.39</v>
      </c>
      <c r="BX43" s="126">
        <v>250.22</v>
      </c>
      <c r="BY43" s="126">
        <v>340.39</v>
      </c>
      <c r="BZ43" s="126">
        <v>257.11</v>
      </c>
      <c r="CA43" s="126">
        <v>340.39</v>
      </c>
      <c r="CB43" s="126">
        <v>256.89999999999998</v>
      </c>
      <c r="CC43" s="126">
        <v>340.39</v>
      </c>
      <c r="CD43" s="126">
        <v>259.27</v>
      </c>
      <c r="CE43" s="126">
        <v>340.39</v>
      </c>
      <c r="CF43" s="126">
        <v>264.57</v>
      </c>
      <c r="CG43" s="126">
        <v>340.39</v>
      </c>
      <c r="CH43" s="126">
        <v>272.12</v>
      </c>
      <c r="CI43" s="126">
        <v>340.39</v>
      </c>
      <c r="CJ43" s="126">
        <v>274.72000000000003</v>
      </c>
      <c r="CK43" s="126">
        <v>340.39</v>
      </c>
      <c r="CL43" s="126">
        <v>294.27999999999997</v>
      </c>
      <c r="CM43" s="126">
        <v>340.39</v>
      </c>
      <c r="CN43" s="126">
        <v>296.24</v>
      </c>
      <c r="CO43" s="126">
        <v>340.39</v>
      </c>
      <c r="CP43" s="126">
        <v>298.64999999999998</v>
      </c>
      <c r="CQ43" s="126">
        <v>340.39</v>
      </c>
      <c r="CR43" s="126">
        <v>291.39999999999998</v>
      </c>
      <c r="CS43" s="126">
        <v>340.39</v>
      </c>
      <c r="CT43" s="126">
        <v>294</v>
      </c>
      <c r="CU43" s="126">
        <v>340.39</v>
      </c>
      <c r="CV43" s="126">
        <v>296.62</v>
      </c>
      <c r="CW43" s="126">
        <v>340.39</v>
      </c>
      <c r="CX43" s="126">
        <v>292.11</v>
      </c>
      <c r="CY43" s="126">
        <v>340.39</v>
      </c>
      <c r="CZ43" s="126">
        <v>296.63</v>
      </c>
      <c r="DA43" s="126">
        <v>340.39</v>
      </c>
      <c r="DB43" s="126">
        <v>300.02</v>
      </c>
      <c r="DC43" s="126">
        <v>340.39</v>
      </c>
      <c r="DD43" s="126">
        <v>306.25</v>
      </c>
      <c r="DE43" s="126">
        <v>340.39</v>
      </c>
      <c r="DF43" s="126">
        <v>308.33</v>
      </c>
      <c r="DG43" s="126">
        <v>340.39</v>
      </c>
      <c r="DH43" s="126">
        <v>320.95999999999998</v>
      </c>
      <c r="DI43" s="126">
        <v>340.39</v>
      </c>
      <c r="DJ43" s="126">
        <v>322.99</v>
      </c>
      <c r="DK43" s="126">
        <v>340.39</v>
      </c>
      <c r="DL43" s="126">
        <v>328.1</v>
      </c>
      <c r="DM43" s="126">
        <v>340.39</v>
      </c>
      <c r="DN43" s="126">
        <v>328.76</v>
      </c>
      <c r="DO43" s="126">
        <v>340.39</v>
      </c>
      <c r="DP43" s="126">
        <v>328.8</v>
      </c>
      <c r="DQ43" s="126">
        <v>340.39</v>
      </c>
      <c r="DR43" s="126">
        <v>334.27</v>
      </c>
      <c r="DS43" s="126">
        <v>340.39</v>
      </c>
      <c r="DT43" s="126">
        <v>345.62</v>
      </c>
      <c r="DU43" s="126">
        <v>340.39</v>
      </c>
      <c r="DV43" s="126">
        <v>347.54</v>
      </c>
      <c r="DW43" s="126">
        <v>340.39</v>
      </c>
      <c r="DX43" s="126">
        <v>352.97</v>
      </c>
      <c r="DY43" s="126">
        <v>340.39</v>
      </c>
      <c r="DZ43" s="126">
        <v>347.85</v>
      </c>
      <c r="EA43" s="126">
        <v>340.39</v>
      </c>
      <c r="EB43" s="126">
        <v>353.38</v>
      </c>
      <c r="EC43" s="126">
        <v>340.39</v>
      </c>
      <c r="ED43" s="126">
        <v>362.04</v>
      </c>
      <c r="EE43" s="126">
        <v>340.39</v>
      </c>
      <c r="EF43" s="126">
        <v>353.5</v>
      </c>
      <c r="EG43" s="126">
        <v>340.39</v>
      </c>
      <c r="EH43" s="126">
        <v>341.91</v>
      </c>
      <c r="EI43" s="126">
        <v>340.39</v>
      </c>
      <c r="EJ43" s="126">
        <v>348.58</v>
      </c>
      <c r="EK43" s="126">
        <v>340.39</v>
      </c>
      <c r="EL43" s="126">
        <v>357.29</v>
      </c>
      <c r="EM43" s="126">
        <v>340.39</v>
      </c>
      <c r="EN43" s="126">
        <v>356.88</v>
      </c>
      <c r="EO43" s="126">
        <v>340.39</v>
      </c>
      <c r="EP43" s="126">
        <v>362.04</v>
      </c>
      <c r="EQ43" s="126">
        <v>340.39</v>
      </c>
      <c r="ER43" s="126">
        <v>348.89</v>
      </c>
      <c r="ES43" s="126">
        <v>340.39</v>
      </c>
      <c r="ET43" s="126">
        <v>333.54</v>
      </c>
      <c r="EU43" s="126">
        <v>340.39</v>
      </c>
      <c r="EV43" s="126">
        <v>343.09</v>
      </c>
      <c r="EW43" s="126">
        <v>340.39</v>
      </c>
      <c r="EX43" s="126">
        <v>322.77</v>
      </c>
      <c r="EY43" s="126">
        <v>340.39</v>
      </c>
      <c r="EZ43" s="126">
        <v>337.9</v>
      </c>
      <c r="FA43" s="126">
        <v>340.39</v>
      </c>
      <c r="FB43" s="126">
        <v>329.55</v>
      </c>
      <c r="FC43" s="126">
        <v>340.39</v>
      </c>
    </row>
    <row r="44" spans="2:159">
      <c r="B44" s="138"/>
      <c r="C44" s="135"/>
      <c r="D44" s="239"/>
      <c r="E44" s="240"/>
      <c r="F44" s="239"/>
      <c r="G44" s="240"/>
      <c r="H44" s="239"/>
      <c r="I44" s="240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</row>
    <row r="45" spans="2:159">
      <c r="B45" s="444" t="s">
        <v>195</v>
      </c>
      <c r="C45" s="133" t="s">
        <v>186</v>
      </c>
      <c r="D45" s="251">
        <v>197.3</v>
      </c>
      <c r="E45" s="252">
        <v>224.53</v>
      </c>
      <c r="F45" s="251">
        <v>197.69</v>
      </c>
      <c r="G45" s="252">
        <v>224.53</v>
      </c>
      <c r="H45" s="251">
        <v>200.7</v>
      </c>
      <c r="I45" s="252">
        <v>224.53</v>
      </c>
      <c r="J45" s="124">
        <v>182.1</v>
      </c>
      <c r="K45" s="124">
        <v>224.53</v>
      </c>
      <c r="L45" s="124">
        <v>181.76</v>
      </c>
      <c r="M45" s="124">
        <v>224.53</v>
      </c>
      <c r="N45" s="124">
        <v>179.96</v>
      </c>
      <c r="O45" s="124">
        <v>224.53</v>
      </c>
      <c r="P45" s="124">
        <v>176.67</v>
      </c>
      <c r="Q45" s="124">
        <v>224.53</v>
      </c>
      <c r="R45" s="124">
        <v>180.78</v>
      </c>
      <c r="S45" s="124">
        <v>224.53</v>
      </c>
      <c r="T45" s="124">
        <v>173.76</v>
      </c>
      <c r="U45" s="124">
        <v>224.53</v>
      </c>
      <c r="V45" s="124">
        <v>176.64</v>
      </c>
      <c r="W45" s="124">
        <v>224.53</v>
      </c>
      <c r="X45" s="124">
        <v>177.6</v>
      </c>
      <c r="Y45" s="124">
        <v>224.53</v>
      </c>
      <c r="Z45" s="124">
        <v>177.77</v>
      </c>
      <c r="AA45" s="124">
        <v>224.53</v>
      </c>
      <c r="AB45" s="124">
        <v>179.7</v>
      </c>
      <c r="AC45" s="124">
        <v>224.53</v>
      </c>
      <c r="AD45" s="124">
        <v>180.86</v>
      </c>
      <c r="AE45" s="124">
        <v>224.53</v>
      </c>
      <c r="AF45" s="124">
        <v>178.39</v>
      </c>
      <c r="AG45" s="124">
        <v>224.53</v>
      </c>
      <c r="AH45" s="117">
        <v>176.44</v>
      </c>
      <c r="AI45" s="124">
        <v>224.53</v>
      </c>
      <c r="AJ45" s="117">
        <v>175.35</v>
      </c>
      <c r="AK45" s="124">
        <v>224.53</v>
      </c>
      <c r="AL45" s="117">
        <v>166.55</v>
      </c>
      <c r="AM45" s="124">
        <v>224.53</v>
      </c>
      <c r="AN45" s="117">
        <v>159.05000000000001</v>
      </c>
      <c r="AO45" s="124">
        <v>224.53</v>
      </c>
      <c r="AP45" s="117">
        <v>148.29</v>
      </c>
      <c r="AQ45" s="124">
        <v>224.53</v>
      </c>
      <c r="AR45" s="117">
        <v>139.53</v>
      </c>
      <c r="AS45" s="124">
        <v>224.53</v>
      </c>
      <c r="AT45" s="117">
        <v>145.93</v>
      </c>
      <c r="AU45" s="124">
        <v>224.53</v>
      </c>
      <c r="AV45" s="117">
        <v>143.85</v>
      </c>
      <c r="AW45" s="124">
        <v>224.53</v>
      </c>
      <c r="AX45" s="117">
        <v>146.46</v>
      </c>
      <c r="AY45" s="124">
        <v>224.53</v>
      </c>
      <c r="AZ45" s="117">
        <v>148</v>
      </c>
      <c r="BA45" s="124">
        <v>224.53</v>
      </c>
      <c r="BB45" s="117">
        <v>148.66</v>
      </c>
      <c r="BC45" s="124">
        <v>224.53</v>
      </c>
      <c r="BD45" s="117">
        <v>143.12</v>
      </c>
      <c r="BE45" s="124">
        <v>224.53</v>
      </c>
      <c r="BF45" s="117">
        <v>136.01</v>
      </c>
      <c r="BG45" s="124">
        <v>224.53</v>
      </c>
      <c r="BH45" s="117">
        <v>135.47999999999999</v>
      </c>
      <c r="BI45" s="124">
        <v>224.53</v>
      </c>
      <c r="BJ45" s="117">
        <v>135.75</v>
      </c>
      <c r="BK45" s="124">
        <v>224.53</v>
      </c>
      <c r="BL45" s="117">
        <f>BL32</f>
        <v>132.19999999999999</v>
      </c>
      <c r="BM45" s="124">
        <v>224.53</v>
      </c>
      <c r="BN45" s="117">
        <v>124.31</v>
      </c>
      <c r="BO45" s="124">
        <v>224.53</v>
      </c>
      <c r="BP45" s="117">
        <v>121.27</v>
      </c>
      <c r="BQ45" s="124">
        <v>224.53</v>
      </c>
      <c r="BR45" s="117">
        <v>123.01</v>
      </c>
      <c r="BS45" s="124">
        <v>224.53</v>
      </c>
      <c r="BT45" s="117">
        <v>125.55</v>
      </c>
      <c r="BU45" s="124">
        <v>224.53</v>
      </c>
      <c r="BV45" s="117">
        <v>127.48</v>
      </c>
      <c r="BW45" s="124">
        <v>224.53</v>
      </c>
      <c r="BX45" s="117">
        <v>132.09</v>
      </c>
      <c r="BY45" s="124">
        <v>224.53</v>
      </c>
      <c r="BZ45" s="117">
        <v>135.72999999999999</v>
      </c>
      <c r="CA45" s="124">
        <v>224.53</v>
      </c>
      <c r="CB45" s="117">
        <v>135.62</v>
      </c>
      <c r="CC45" s="124">
        <v>224.53</v>
      </c>
      <c r="CD45" s="117">
        <v>136.87</v>
      </c>
      <c r="CE45" s="124">
        <v>224.53</v>
      </c>
      <c r="CF45" s="117">
        <v>139.66</v>
      </c>
      <c r="CG45" s="124">
        <v>224.53</v>
      </c>
      <c r="CH45" s="117">
        <v>143.65</v>
      </c>
      <c r="CI45" s="124">
        <v>224.53</v>
      </c>
      <c r="CJ45" s="117">
        <v>145.02000000000001</v>
      </c>
      <c r="CK45" s="124">
        <v>224.53</v>
      </c>
      <c r="CL45" s="117">
        <v>155.35</v>
      </c>
      <c r="CM45" s="124">
        <v>224.53</v>
      </c>
      <c r="CN45" s="117">
        <v>156.38999999999999</v>
      </c>
      <c r="CO45" s="124">
        <v>224.53</v>
      </c>
      <c r="CP45" s="117">
        <v>157.66</v>
      </c>
      <c r="CQ45" s="124">
        <v>224.53</v>
      </c>
      <c r="CR45" s="117">
        <v>153.83000000000001</v>
      </c>
      <c r="CS45" s="124">
        <v>224.53</v>
      </c>
      <c r="CT45" s="117">
        <v>155.19999999999999</v>
      </c>
      <c r="CU45" s="124">
        <v>224.53</v>
      </c>
      <c r="CV45" s="117">
        <v>156.58000000000001</v>
      </c>
      <c r="CW45" s="124">
        <v>224.53</v>
      </c>
      <c r="CX45" s="117">
        <v>154.21</v>
      </c>
      <c r="CY45" s="124">
        <v>224.53</v>
      </c>
      <c r="CZ45" s="117">
        <v>156.59</v>
      </c>
      <c r="DA45" s="124">
        <v>224.53</v>
      </c>
      <c r="DB45" s="117">
        <v>158.38</v>
      </c>
      <c r="DC45" s="124">
        <v>224.53</v>
      </c>
      <c r="DD45" s="117">
        <v>161.66999999999999</v>
      </c>
      <c r="DE45" s="124">
        <v>224.53</v>
      </c>
      <c r="DF45" s="117">
        <v>162.77000000000001</v>
      </c>
      <c r="DG45" s="124">
        <v>224.53</v>
      </c>
      <c r="DH45" s="117">
        <v>169.44</v>
      </c>
      <c r="DI45" s="124">
        <v>224.53</v>
      </c>
      <c r="DJ45" s="117">
        <v>170.51</v>
      </c>
      <c r="DK45" s="124">
        <v>224.53</v>
      </c>
      <c r="DL45" s="117">
        <v>173.2</v>
      </c>
      <c r="DM45" s="124">
        <v>224.53</v>
      </c>
      <c r="DN45" s="117">
        <v>173.55</v>
      </c>
      <c r="DO45" s="124">
        <v>224.53</v>
      </c>
      <c r="DP45" s="117">
        <v>173.57</v>
      </c>
      <c r="DQ45" s="124">
        <v>224.53</v>
      </c>
      <c r="DR45" s="117">
        <v>176.46</v>
      </c>
      <c r="DS45" s="124">
        <v>224.53</v>
      </c>
      <c r="DT45" s="117">
        <v>182.45</v>
      </c>
      <c r="DU45" s="124">
        <v>224.53</v>
      </c>
      <c r="DV45" s="117">
        <v>183.47</v>
      </c>
      <c r="DW45" s="124">
        <v>224.53</v>
      </c>
      <c r="DX45" s="117">
        <v>186.33</v>
      </c>
      <c r="DY45" s="124">
        <v>224.53</v>
      </c>
      <c r="DZ45" s="117">
        <v>183.63</v>
      </c>
      <c r="EA45" s="124">
        <v>224.53</v>
      </c>
      <c r="EB45" s="117">
        <v>186.55</v>
      </c>
      <c r="EC45" s="124">
        <v>224.53</v>
      </c>
      <c r="ED45" s="117">
        <v>191.12</v>
      </c>
      <c r="EE45" s="124">
        <v>224.53</v>
      </c>
      <c r="EF45" s="117">
        <v>186.61</v>
      </c>
      <c r="EG45" s="124">
        <v>224.53</v>
      </c>
      <c r="EH45" s="117">
        <v>180.49</v>
      </c>
      <c r="EI45" s="124">
        <v>224.53</v>
      </c>
      <c r="EJ45" s="117">
        <v>184.01</v>
      </c>
      <c r="EK45" s="124">
        <v>224.53</v>
      </c>
      <c r="EL45" s="117">
        <v>188.61</v>
      </c>
      <c r="EM45" s="124">
        <v>224.53</v>
      </c>
      <c r="EN45" s="117">
        <v>188.4</v>
      </c>
      <c r="EO45" s="124">
        <v>224.53</v>
      </c>
      <c r="EP45" s="117">
        <v>191.12</v>
      </c>
      <c r="EQ45" s="124">
        <v>224.53</v>
      </c>
      <c r="ER45" s="117">
        <v>184.18</v>
      </c>
      <c r="ES45" s="124">
        <v>224.53</v>
      </c>
      <c r="ET45" s="117">
        <v>176.07</v>
      </c>
      <c r="EU45" s="124">
        <v>224.53</v>
      </c>
      <c r="EV45" s="117">
        <v>181.12</v>
      </c>
      <c r="EW45" s="124">
        <v>224.53</v>
      </c>
      <c r="EX45" s="117">
        <v>170.39</v>
      </c>
      <c r="EY45" s="124">
        <v>224.53</v>
      </c>
      <c r="EZ45" s="117">
        <v>178.38</v>
      </c>
      <c r="FA45" s="124">
        <v>224.53</v>
      </c>
      <c r="FB45" s="117">
        <v>173.97</v>
      </c>
      <c r="FC45" s="124">
        <v>224.53</v>
      </c>
    </row>
    <row r="46" spans="2:159">
      <c r="B46" s="444"/>
      <c r="C46" s="136" t="s">
        <v>188</v>
      </c>
      <c r="D46" s="253">
        <v>8.6928177252018752</v>
      </c>
      <c r="E46" s="254">
        <v>7.26</v>
      </c>
      <c r="F46" s="253">
        <v>8.7100000000000009</v>
      </c>
      <c r="G46" s="254">
        <v>7.26</v>
      </c>
      <c r="H46" s="253">
        <v>8.84</v>
      </c>
      <c r="I46" s="254">
        <v>7.26</v>
      </c>
      <c r="J46" s="125">
        <v>8.02</v>
      </c>
      <c r="K46" s="125">
        <v>7.26</v>
      </c>
      <c r="L46" s="125">
        <v>8.01</v>
      </c>
      <c r="M46" s="125">
        <v>7.26</v>
      </c>
      <c r="N46" s="125">
        <v>7.93</v>
      </c>
      <c r="O46" s="125">
        <v>7.26</v>
      </c>
      <c r="P46" s="125">
        <v>7.79</v>
      </c>
      <c r="Q46" s="125">
        <v>7.26</v>
      </c>
      <c r="R46" s="125">
        <v>7.97</v>
      </c>
      <c r="S46" s="125">
        <v>7.26</v>
      </c>
      <c r="T46" s="125">
        <v>7.66</v>
      </c>
      <c r="U46" s="125">
        <v>7.26</v>
      </c>
      <c r="V46" s="125">
        <v>7.78</v>
      </c>
      <c r="W46" s="125">
        <v>7.26</v>
      </c>
      <c r="X46" s="125">
        <v>7.82</v>
      </c>
      <c r="Y46" s="125">
        <v>7.26</v>
      </c>
      <c r="Z46" s="125">
        <v>7.83</v>
      </c>
      <c r="AA46" s="125">
        <v>7.26</v>
      </c>
      <c r="AB46" s="125">
        <v>7.92</v>
      </c>
      <c r="AC46" s="125">
        <v>7.26</v>
      </c>
      <c r="AD46" s="125">
        <v>7.97</v>
      </c>
      <c r="AE46" s="125">
        <v>7.26</v>
      </c>
      <c r="AF46" s="125">
        <v>7.86</v>
      </c>
      <c r="AG46" s="125">
        <v>7.26</v>
      </c>
      <c r="AH46" s="125">
        <v>7.77</v>
      </c>
      <c r="AI46" s="125">
        <v>7.26</v>
      </c>
      <c r="AJ46" s="125">
        <v>7.73</v>
      </c>
      <c r="AK46" s="125">
        <v>7.26</v>
      </c>
      <c r="AL46" s="125">
        <v>7.34</v>
      </c>
      <c r="AM46" s="125">
        <v>7.26</v>
      </c>
      <c r="AN46" s="125">
        <v>7.01</v>
      </c>
      <c r="AO46" s="125">
        <v>7.26</v>
      </c>
      <c r="AP46" s="125">
        <v>6.53</v>
      </c>
      <c r="AQ46" s="125">
        <v>7.26</v>
      </c>
      <c r="AR46" s="125">
        <v>6.15</v>
      </c>
      <c r="AS46" s="125">
        <v>7.26</v>
      </c>
      <c r="AT46" s="125">
        <v>6.43</v>
      </c>
      <c r="AU46" s="125">
        <v>7.26</v>
      </c>
      <c r="AV46" s="125">
        <v>6.34</v>
      </c>
      <c r="AW46" s="125">
        <v>7.26</v>
      </c>
      <c r="AX46" s="125">
        <v>6.45</v>
      </c>
      <c r="AY46" s="125">
        <v>7.26</v>
      </c>
      <c r="AZ46" s="125">
        <v>6.52</v>
      </c>
      <c r="BA46" s="125">
        <v>7.26</v>
      </c>
      <c r="BB46" s="125">
        <v>6.55</v>
      </c>
      <c r="BC46" s="125">
        <v>7.26</v>
      </c>
      <c r="BD46" s="125">
        <v>6.31</v>
      </c>
      <c r="BE46" s="125">
        <v>7.26</v>
      </c>
      <c r="BF46" s="125">
        <v>5.99</v>
      </c>
      <c r="BG46" s="125">
        <v>7.26</v>
      </c>
      <c r="BH46" s="125">
        <v>5.97</v>
      </c>
      <c r="BI46" s="125">
        <v>7.26</v>
      </c>
      <c r="BJ46" s="125">
        <v>5.98</v>
      </c>
      <c r="BK46" s="125">
        <v>7.26</v>
      </c>
      <c r="BL46" s="125">
        <f>BL33</f>
        <v>5.82</v>
      </c>
      <c r="BM46" s="125">
        <v>7.26</v>
      </c>
      <c r="BN46" s="125">
        <v>5.48</v>
      </c>
      <c r="BO46" s="125">
        <v>7.26</v>
      </c>
      <c r="BP46" s="125">
        <v>5.34</v>
      </c>
      <c r="BQ46" s="125">
        <v>7.26</v>
      </c>
      <c r="BR46" s="125">
        <v>5.42</v>
      </c>
      <c r="BS46" s="125">
        <v>7.26</v>
      </c>
      <c r="BT46" s="125">
        <v>5.53</v>
      </c>
      <c r="BU46" s="125">
        <v>7.26</v>
      </c>
      <c r="BV46" s="125">
        <v>5.62</v>
      </c>
      <c r="BW46" s="125">
        <v>7.26</v>
      </c>
      <c r="BX46" s="125">
        <v>5.82</v>
      </c>
      <c r="BY46" s="125">
        <v>7.26</v>
      </c>
      <c r="BZ46" s="125">
        <v>5.98</v>
      </c>
      <c r="CA46" s="125">
        <v>7.26</v>
      </c>
      <c r="CB46" s="125">
        <v>5.98</v>
      </c>
      <c r="CC46" s="125">
        <v>7.26</v>
      </c>
      <c r="CD46" s="125">
        <v>6.03</v>
      </c>
      <c r="CE46" s="125">
        <v>7.26</v>
      </c>
      <c r="CF46" s="125">
        <v>6.15</v>
      </c>
      <c r="CG46" s="125">
        <v>7.26</v>
      </c>
      <c r="CH46" s="125">
        <v>6.33</v>
      </c>
      <c r="CI46" s="125">
        <v>7.26</v>
      </c>
      <c r="CJ46" s="125">
        <v>6.39</v>
      </c>
      <c r="CK46" s="125">
        <v>7.26</v>
      </c>
      <c r="CL46" s="125">
        <v>6.84</v>
      </c>
      <c r="CM46" s="125">
        <v>7.26</v>
      </c>
      <c r="CN46" s="125">
        <v>6.89</v>
      </c>
      <c r="CO46" s="125">
        <v>7.26</v>
      </c>
      <c r="CP46" s="125">
        <v>6.95</v>
      </c>
      <c r="CQ46" s="125">
        <v>7.26</v>
      </c>
      <c r="CR46" s="125">
        <v>6.78</v>
      </c>
      <c r="CS46" s="125">
        <v>7.26</v>
      </c>
      <c r="CT46" s="125">
        <v>6.84</v>
      </c>
      <c r="CU46" s="125">
        <v>7.26</v>
      </c>
      <c r="CV46" s="125">
        <v>6.9</v>
      </c>
      <c r="CW46" s="125">
        <v>7.26</v>
      </c>
      <c r="CX46" s="125">
        <v>6.79</v>
      </c>
      <c r="CY46" s="125">
        <v>7.26</v>
      </c>
      <c r="CZ46" s="125">
        <v>6.9</v>
      </c>
      <c r="DA46" s="125">
        <v>7.26</v>
      </c>
      <c r="DB46" s="125">
        <v>6.98</v>
      </c>
      <c r="DC46" s="125">
        <v>7.26</v>
      </c>
      <c r="DD46" s="125">
        <v>7.17</v>
      </c>
      <c r="DE46" s="125">
        <v>7.26</v>
      </c>
      <c r="DF46" s="125">
        <v>7.17</v>
      </c>
      <c r="DG46" s="125">
        <v>7.26</v>
      </c>
      <c r="DH46" s="125">
        <v>7.47</v>
      </c>
      <c r="DI46" s="125">
        <v>7.26</v>
      </c>
      <c r="DJ46" s="125">
        <v>7.51</v>
      </c>
      <c r="DK46" s="125">
        <v>7.26</v>
      </c>
      <c r="DL46" s="125">
        <v>7.63</v>
      </c>
      <c r="DM46" s="125">
        <v>7.26</v>
      </c>
      <c r="DN46" s="125">
        <v>7.65</v>
      </c>
      <c r="DO46" s="125">
        <v>7.26</v>
      </c>
      <c r="DP46" s="125">
        <v>7.65</v>
      </c>
      <c r="DQ46" s="125">
        <v>7.26</v>
      </c>
      <c r="DR46" s="125">
        <v>7.77</v>
      </c>
      <c r="DS46" s="125">
        <v>7.26</v>
      </c>
      <c r="DT46" s="125">
        <v>8.0399999999999991</v>
      </c>
      <c r="DU46" s="125">
        <v>7.26</v>
      </c>
      <c r="DV46" s="125">
        <v>8.08</v>
      </c>
      <c r="DW46" s="125">
        <v>7.26</v>
      </c>
      <c r="DX46" s="125">
        <v>8.2100000000000009</v>
      </c>
      <c r="DY46" s="125">
        <v>7.26</v>
      </c>
      <c r="DZ46" s="125">
        <v>8.09</v>
      </c>
      <c r="EA46" s="125">
        <v>7.26</v>
      </c>
      <c r="EB46" s="125">
        <v>8.2200000000000006</v>
      </c>
      <c r="EC46" s="125">
        <v>7.26</v>
      </c>
      <c r="ED46" s="125">
        <v>8.42</v>
      </c>
      <c r="EE46" s="125">
        <v>7.26</v>
      </c>
      <c r="EF46" s="125">
        <v>8.2200000000000006</v>
      </c>
      <c r="EG46" s="125">
        <v>7.26</v>
      </c>
      <c r="EH46" s="125">
        <v>7.95</v>
      </c>
      <c r="EI46" s="125">
        <v>7.26</v>
      </c>
      <c r="EJ46" s="125">
        <v>8.11</v>
      </c>
      <c r="EK46" s="125">
        <v>7.26</v>
      </c>
      <c r="EL46" s="125">
        <v>8.31</v>
      </c>
      <c r="EM46" s="125">
        <v>7.26</v>
      </c>
      <c r="EN46" s="125">
        <v>8.3000000000000007</v>
      </c>
      <c r="EO46" s="125">
        <v>7.26</v>
      </c>
      <c r="EP46" s="125">
        <v>8.42</v>
      </c>
      <c r="EQ46" s="125">
        <v>7.26</v>
      </c>
      <c r="ER46" s="125">
        <v>8.11</v>
      </c>
      <c r="ES46" s="125">
        <v>7.26</v>
      </c>
      <c r="ET46" s="125">
        <v>7.76</v>
      </c>
      <c r="EU46" s="125">
        <v>7.26</v>
      </c>
      <c r="EV46" s="125">
        <v>7.98</v>
      </c>
      <c r="EW46" s="125">
        <v>7.26</v>
      </c>
      <c r="EX46" s="125">
        <v>7.51</v>
      </c>
      <c r="EY46" s="125">
        <v>7.26</v>
      </c>
      <c r="EZ46" s="125">
        <v>7.86</v>
      </c>
      <c r="FA46" s="125">
        <v>7.26</v>
      </c>
      <c r="FB46" s="125">
        <v>7.66</v>
      </c>
      <c r="FC46" s="125">
        <v>7.26</v>
      </c>
    </row>
    <row r="47" spans="2:159">
      <c r="B47" s="444"/>
      <c r="C47" s="136" t="s">
        <v>191</v>
      </c>
      <c r="D47" s="253">
        <v>116.84815341224642</v>
      </c>
      <c r="E47" s="254">
        <v>97.33</v>
      </c>
      <c r="F47" s="253">
        <v>117.08</v>
      </c>
      <c r="G47" s="254">
        <v>97.33</v>
      </c>
      <c r="H47" s="253">
        <v>118.86</v>
      </c>
      <c r="I47" s="254">
        <v>97.33</v>
      </c>
      <c r="J47" s="125">
        <v>107.84</v>
      </c>
      <c r="K47" s="125">
        <v>97.33</v>
      </c>
      <c r="L47" s="125">
        <v>107.65</v>
      </c>
      <c r="M47" s="125">
        <v>97.33</v>
      </c>
      <c r="N47" s="125">
        <v>106.58</v>
      </c>
      <c r="O47" s="125">
        <v>97.33</v>
      </c>
      <c r="P47" s="125">
        <v>104.75</v>
      </c>
      <c r="Q47" s="125">
        <v>97.33</v>
      </c>
      <c r="R47" s="125">
        <v>107.07</v>
      </c>
      <c r="S47" s="125">
        <v>97.33</v>
      </c>
      <c r="T47" s="125">
        <v>102.9</v>
      </c>
      <c r="U47" s="125">
        <v>97.33</v>
      </c>
      <c r="V47" s="125">
        <v>104.61</v>
      </c>
      <c r="W47" s="125">
        <v>97.33</v>
      </c>
      <c r="X47" s="125">
        <v>105.18</v>
      </c>
      <c r="Y47" s="125">
        <v>97.33</v>
      </c>
      <c r="Z47" s="125">
        <v>105.28</v>
      </c>
      <c r="AA47" s="125">
        <v>97.33</v>
      </c>
      <c r="AB47" s="125">
        <v>106.42</v>
      </c>
      <c r="AC47" s="125">
        <v>97.33</v>
      </c>
      <c r="AD47" s="125">
        <v>107.11</v>
      </c>
      <c r="AE47" s="125">
        <v>97.33</v>
      </c>
      <c r="AF47" s="125">
        <v>105.65</v>
      </c>
      <c r="AG47" s="125">
        <v>97.33</v>
      </c>
      <c r="AH47" s="125">
        <v>104.49</v>
      </c>
      <c r="AI47" s="125">
        <v>97.33</v>
      </c>
      <c r="AJ47" s="125">
        <v>103.85</v>
      </c>
      <c r="AK47" s="125">
        <v>97.33</v>
      </c>
      <c r="AL47" s="125">
        <v>98.64</v>
      </c>
      <c r="AM47" s="125">
        <v>97.33</v>
      </c>
      <c r="AN47" s="125">
        <v>94.2</v>
      </c>
      <c r="AO47" s="125">
        <v>97.33</v>
      </c>
      <c r="AP47" s="125">
        <v>87.82</v>
      </c>
      <c r="AQ47" s="125">
        <v>97.33</v>
      </c>
      <c r="AR47" s="125">
        <v>82.63</v>
      </c>
      <c r="AS47" s="125">
        <v>97.33</v>
      </c>
      <c r="AT47" s="125">
        <v>86.42</v>
      </c>
      <c r="AU47" s="125">
        <v>97.33</v>
      </c>
      <c r="AV47" s="125">
        <v>85.19</v>
      </c>
      <c r="AW47" s="125">
        <v>97.33</v>
      </c>
      <c r="AX47" s="125">
        <v>86.74</v>
      </c>
      <c r="AY47" s="125">
        <v>97.33</v>
      </c>
      <c r="AZ47" s="125">
        <v>87.65</v>
      </c>
      <c r="BA47" s="125">
        <v>97.33</v>
      </c>
      <c r="BB47" s="125">
        <v>88.04</v>
      </c>
      <c r="BC47" s="125">
        <v>97.33</v>
      </c>
      <c r="BD47" s="125">
        <v>84.76</v>
      </c>
      <c r="BE47" s="125">
        <v>97.33</v>
      </c>
      <c r="BF47" s="125">
        <v>80.55</v>
      </c>
      <c r="BG47" s="125">
        <v>97.33</v>
      </c>
      <c r="BH47" s="125">
        <v>80.239999999999995</v>
      </c>
      <c r="BI47" s="125">
        <v>97.33</v>
      </c>
      <c r="BJ47" s="125">
        <v>80.39</v>
      </c>
      <c r="BK47" s="125">
        <v>97.33</v>
      </c>
      <c r="BL47" s="125">
        <v>78.3</v>
      </c>
      <c r="BM47" s="125">
        <v>97.33</v>
      </c>
      <c r="BN47" s="125">
        <v>73.62</v>
      </c>
      <c r="BO47" s="125">
        <v>97.33</v>
      </c>
      <c r="BP47" s="125">
        <v>71.819999999999993</v>
      </c>
      <c r="BQ47" s="125">
        <v>97.33</v>
      </c>
      <c r="BR47" s="125">
        <v>72.849999999999994</v>
      </c>
      <c r="BS47" s="125">
        <v>97.33</v>
      </c>
      <c r="BT47" s="125">
        <v>74.349999999999994</v>
      </c>
      <c r="BU47" s="125">
        <v>97.33</v>
      </c>
      <c r="BV47" s="125">
        <v>75.5</v>
      </c>
      <c r="BW47" s="125">
        <v>97.33</v>
      </c>
      <c r="BX47" s="125">
        <v>78.23</v>
      </c>
      <c r="BY47" s="125">
        <v>97.33</v>
      </c>
      <c r="BZ47" s="125">
        <v>80.38</v>
      </c>
      <c r="CA47" s="125">
        <v>97.33</v>
      </c>
      <c r="CB47" s="125">
        <v>80.319999999999993</v>
      </c>
      <c r="CC47" s="125">
        <v>97.33</v>
      </c>
      <c r="CD47" s="125">
        <v>81.06</v>
      </c>
      <c r="CE47" s="125">
        <v>97.33</v>
      </c>
      <c r="CF47" s="125">
        <v>82.71</v>
      </c>
      <c r="CG47" s="125">
        <v>97.33</v>
      </c>
      <c r="CH47" s="125">
        <v>85.08</v>
      </c>
      <c r="CI47" s="125">
        <v>97.33</v>
      </c>
      <c r="CJ47" s="125">
        <v>85.89</v>
      </c>
      <c r="CK47" s="125">
        <v>97.33</v>
      </c>
      <c r="CL47" s="125">
        <v>92</v>
      </c>
      <c r="CM47" s="125">
        <v>97.33</v>
      </c>
      <c r="CN47" s="125">
        <v>92.62</v>
      </c>
      <c r="CO47" s="125">
        <v>97.33</v>
      </c>
      <c r="CP47" s="125">
        <v>93.37</v>
      </c>
      <c r="CQ47" s="125">
        <v>97.33</v>
      </c>
      <c r="CR47" s="125">
        <v>91.1</v>
      </c>
      <c r="CS47" s="125">
        <v>97.33</v>
      </c>
      <c r="CT47" s="125">
        <v>91.92</v>
      </c>
      <c r="CU47" s="125">
        <v>97.33</v>
      </c>
      <c r="CV47" s="125">
        <v>92.73</v>
      </c>
      <c r="CW47" s="125">
        <v>97.33</v>
      </c>
      <c r="CX47" s="125">
        <v>91.33</v>
      </c>
      <c r="CY47" s="125">
        <v>97.33</v>
      </c>
      <c r="CZ47" s="125">
        <v>92.74</v>
      </c>
      <c r="DA47" s="125">
        <v>97.33</v>
      </c>
      <c r="DB47" s="125">
        <v>93.8</v>
      </c>
      <c r="DC47" s="125">
        <v>97.33</v>
      </c>
      <c r="DD47" s="125">
        <v>95.75</v>
      </c>
      <c r="DE47" s="125">
        <v>97.33</v>
      </c>
      <c r="DF47" s="125">
        <v>96.4</v>
      </c>
      <c r="DG47" s="125">
        <v>97.33</v>
      </c>
      <c r="DH47" s="125">
        <v>100.35</v>
      </c>
      <c r="DI47" s="125">
        <v>97.33</v>
      </c>
      <c r="DJ47" s="125">
        <v>100.98</v>
      </c>
      <c r="DK47" s="125">
        <v>97.33</v>
      </c>
      <c r="DL47" s="125">
        <v>102.58</v>
      </c>
      <c r="DM47" s="125">
        <v>97.33</v>
      </c>
      <c r="DN47" s="125">
        <v>102.78</v>
      </c>
      <c r="DO47" s="125">
        <v>97.33</v>
      </c>
      <c r="DP47" s="125">
        <v>102.8</v>
      </c>
      <c r="DQ47" s="125">
        <v>97.33</v>
      </c>
      <c r="DR47" s="125">
        <v>104.51</v>
      </c>
      <c r="DS47" s="125">
        <v>97.33</v>
      </c>
      <c r="DT47" s="125">
        <v>108.06</v>
      </c>
      <c r="DU47" s="125">
        <v>97.33</v>
      </c>
      <c r="DV47" s="125">
        <v>108.66</v>
      </c>
      <c r="DW47" s="125">
        <v>97.33</v>
      </c>
      <c r="DX47" s="125">
        <v>110.35</v>
      </c>
      <c r="DY47" s="125">
        <v>97.33</v>
      </c>
      <c r="DZ47" s="125">
        <v>108.75</v>
      </c>
      <c r="EA47" s="125">
        <v>97.33</v>
      </c>
      <c r="EB47" s="125">
        <v>110.48</v>
      </c>
      <c r="EC47" s="125">
        <v>97.33</v>
      </c>
      <c r="ED47" s="125">
        <v>113.19</v>
      </c>
      <c r="EE47" s="125">
        <v>97.33</v>
      </c>
      <c r="EF47" s="125">
        <v>110.52</v>
      </c>
      <c r="EG47" s="125">
        <v>97.33</v>
      </c>
      <c r="EH47" s="125">
        <v>106.89</v>
      </c>
      <c r="EI47" s="125">
        <v>97.33</v>
      </c>
      <c r="EJ47" s="125">
        <v>108.98</v>
      </c>
      <c r="EK47" s="125">
        <v>97.33</v>
      </c>
      <c r="EL47" s="125">
        <v>111.7</v>
      </c>
      <c r="EM47" s="125">
        <v>97.33</v>
      </c>
      <c r="EN47" s="125">
        <v>111.58</v>
      </c>
      <c r="EO47" s="125">
        <v>97.33</v>
      </c>
      <c r="EP47" s="125">
        <v>113.19</v>
      </c>
      <c r="EQ47" s="125">
        <v>97.33</v>
      </c>
      <c r="ER47" s="125">
        <v>109.08</v>
      </c>
      <c r="ES47" s="125">
        <v>97.33</v>
      </c>
      <c r="ET47" s="125">
        <v>104.28</v>
      </c>
      <c r="EU47" s="125">
        <v>97.33</v>
      </c>
      <c r="EV47" s="125">
        <v>107.26</v>
      </c>
      <c r="EW47" s="125">
        <v>97.33</v>
      </c>
      <c r="EX47" s="125">
        <v>100.91</v>
      </c>
      <c r="EY47" s="125">
        <v>97.33</v>
      </c>
      <c r="EZ47" s="125">
        <v>105.64</v>
      </c>
      <c r="FA47" s="125">
        <v>97.33</v>
      </c>
      <c r="FB47" s="125">
        <v>103.03</v>
      </c>
      <c r="FC47" s="125">
        <v>97.33</v>
      </c>
    </row>
    <row r="48" spans="2:159">
      <c r="B48" s="444"/>
      <c r="C48" s="140" t="s">
        <v>192</v>
      </c>
      <c r="D48" s="255">
        <v>1182.9695636644674</v>
      </c>
      <c r="E48" s="256">
        <v>985.26</v>
      </c>
      <c r="F48" s="255">
        <v>1185.33</v>
      </c>
      <c r="G48" s="256">
        <v>985.26</v>
      </c>
      <c r="H48" s="255">
        <v>1203.3699999999999</v>
      </c>
      <c r="I48" s="256">
        <v>985.26</v>
      </c>
      <c r="J48" s="126">
        <v>1091.82</v>
      </c>
      <c r="K48" s="126">
        <v>985.26</v>
      </c>
      <c r="L48" s="126">
        <v>1089.81</v>
      </c>
      <c r="M48" s="126">
        <v>985.26</v>
      </c>
      <c r="N48" s="126">
        <v>1078.98</v>
      </c>
      <c r="O48" s="126">
        <v>985.26</v>
      </c>
      <c r="P48" s="126">
        <v>1060.49</v>
      </c>
      <c r="Q48" s="126">
        <v>985.26</v>
      </c>
      <c r="R48" s="126">
        <v>1083.93</v>
      </c>
      <c r="S48" s="126">
        <v>985.26</v>
      </c>
      <c r="T48" s="126">
        <v>1041.81</v>
      </c>
      <c r="U48" s="126">
        <v>985.26</v>
      </c>
      <c r="V48" s="126">
        <v>1059.07</v>
      </c>
      <c r="W48" s="126">
        <v>985.26</v>
      </c>
      <c r="X48" s="126">
        <v>1064.8699999999999</v>
      </c>
      <c r="Y48" s="126">
        <v>985.26</v>
      </c>
      <c r="Z48" s="126">
        <v>1065.8800000000001</v>
      </c>
      <c r="AA48" s="126">
        <v>985.26</v>
      </c>
      <c r="AB48" s="126">
        <v>1077.43</v>
      </c>
      <c r="AC48" s="126">
        <v>985.26</v>
      </c>
      <c r="AD48" s="126">
        <v>1084.4000000000001</v>
      </c>
      <c r="AE48" s="126">
        <v>985.26</v>
      </c>
      <c r="AF48" s="126">
        <v>1069.5999999999999</v>
      </c>
      <c r="AG48" s="126">
        <v>985.26</v>
      </c>
      <c r="AH48" s="126">
        <v>1057.8800000000001</v>
      </c>
      <c r="AI48" s="126">
        <v>985.26</v>
      </c>
      <c r="AJ48" s="126">
        <v>1051.3599999999999</v>
      </c>
      <c r="AK48" s="126">
        <v>985.26</v>
      </c>
      <c r="AL48" s="126">
        <v>998.62</v>
      </c>
      <c r="AM48" s="126">
        <v>985.26</v>
      </c>
      <c r="AN48" s="126">
        <v>953.65</v>
      </c>
      <c r="AO48" s="126">
        <v>985.26</v>
      </c>
      <c r="AP48" s="126">
        <v>889.11</v>
      </c>
      <c r="AQ48" s="126">
        <v>985.26</v>
      </c>
      <c r="AR48" s="126">
        <v>836.59</v>
      </c>
      <c r="AS48" s="126">
        <v>985.26</v>
      </c>
      <c r="AT48" s="126">
        <v>874.96</v>
      </c>
      <c r="AU48" s="126">
        <v>985.26</v>
      </c>
      <c r="AV48" s="126">
        <v>862.5</v>
      </c>
      <c r="AW48" s="126">
        <v>985.26</v>
      </c>
      <c r="AX48" s="126">
        <v>878.13</v>
      </c>
      <c r="AY48" s="126">
        <v>985.26</v>
      </c>
      <c r="AZ48" s="126">
        <v>887.38</v>
      </c>
      <c r="BA48" s="126">
        <v>985.26</v>
      </c>
      <c r="BB48" s="126">
        <v>891.33</v>
      </c>
      <c r="BC48" s="126">
        <v>985.26</v>
      </c>
      <c r="BD48" s="126">
        <v>858.13</v>
      </c>
      <c r="BE48" s="126">
        <v>985.26</v>
      </c>
      <c r="BF48" s="126">
        <v>815.47</v>
      </c>
      <c r="BG48" s="126">
        <v>985.26</v>
      </c>
      <c r="BH48" s="126">
        <v>812.33</v>
      </c>
      <c r="BI48" s="126">
        <v>985.26</v>
      </c>
      <c r="BJ48" s="126">
        <v>813.9</v>
      </c>
      <c r="BK48" s="126">
        <v>985.26</v>
      </c>
      <c r="BL48" s="126">
        <v>792.66</v>
      </c>
      <c r="BM48" s="126">
        <v>985.26</v>
      </c>
      <c r="BN48" s="126">
        <v>745.32</v>
      </c>
      <c r="BO48" s="126">
        <v>985.26</v>
      </c>
      <c r="BP48" s="126">
        <v>727.12</v>
      </c>
      <c r="BQ48" s="126">
        <v>985.26</v>
      </c>
      <c r="BR48" s="126">
        <v>737.57</v>
      </c>
      <c r="BS48" s="126">
        <v>985.26</v>
      </c>
      <c r="BT48" s="126">
        <v>752.75</v>
      </c>
      <c r="BU48" s="126">
        <v>985.26</v>
      </c>
      <c r="BV48" s="126">
        <v>764.34</v>
      </c>
      <c r="BW48" s="126">
        <v>985.26</v>
      </c>
      <c r="BX48" s="126">
        <v>792</v>
      </c>
      <c r="BY48" s="126">
        <v>985.26</v>
      </c>
      <c r="BZ48" s="126">
        <v>813.81</v>
      </c>
      <c r="CA48" s="126">
        <v>985.26</v>
      </c>
      <c r="CB48" s="126">
        <v>813.13</v>
      </c>
      <c r="CC48" s="126">
        <v>985.26</v>
      </c>
      <c r="CD48" s="126">
        <v>820.62</v>
      </c>
      <c r="CE48" s="126">
        <v>985.26</v>
      </c>
      <c r="CF48" s="126">
        <v>837.4</v>
      </c>
      <c r="CG48" s="126">
        <v>985.26</v>
      </c>
      <c r="CH48" s="126">
        <v>861.31</v>
      </c>
      <c r="CI48" s="126">
        <v>985.26</v>
      </c>
      <c r="CJ48" s="126">
        <v>869.52</v>
      </c>
      <c r="CK48" s="126">
        <v>985.26</v>
      </c>
      <c r="CL48" s="126">
        <v>931.45</v>
      </c>
      <c r="CM48" s="126">
        <v>985.26</v>
      </c>
      <c r="CN48" s="126">
        <v>937.66</v>
      </c>
      <c r="CO48" s="126">
        <v>985.26</v>
      </c>
      <c r="CP48" s="126">
        <v>945.28</v>
      </c>
      <c r="CQ48" s="126">
        <v>985.26</v>
      </c>
      <c r="CR48" s="126">
        <v>922.31</v>
      </c>
      <c r="CS48" s="126">
        <v>985.26</v>
      </c>
      <c r="CT48" s="126">
        <v>930.56</v>
      </c>
      <c r="CU48" s="126">
        <v>985.26</v>
      </c>
      <c r="CV48" s="126">
        <v>938.84</v>
      </c>
      <c r="CW48" s="126">
        <v>985.26</v>
      </c>
      <c r="CX48" s="126">
        <v>924.58</v>
      </c>
      <c r="CY48" s="126">
        <v>985.26</v>
      </c>
      <c r="CZ48" s="126">
        <v>938.87</v>
      </c>
      <c r="DA48" s="126">
        <v>985.26</v>
      </c>
      <c r="DB48" s="126">
        <v>949.61</v>
      </c>
      <c r="DC48" s="126">
        <v>985.26</v>
      </c>
      <c r="DD48" s="126">
        <v>969.34</v>
      </c>
      <c r="DE48" s="126">
        <v>985.26</v>
      </c>
      <c r="DF48" s="126">
        <v>975.93</v>
      </c>
      <c r="DG48" s="126">
        <v>985.26</v>
      </c>
      <c r="DH48" s="126">
        <v>1015.9</v>
      </c>
      <c r="DI48" s="126">
        <v>985.26</v>
      </c>
      <c r="DJ48" s="126">
        <v>1022.31</v>
      </c>
      <c r="DK48" s="126">
        <v>985.26</v>
      </c>
      <c r="DL48" s="126">
        <v>1038.49</v>
      </c>
      <c r="DM48" s="126">
        <v>985.26</v>
      </c>
      <c r="DN48" s="126">
        <v>1040.5899999999999</v>
      </c>
      <c r="DO48" s="126">
        <v>985.26</v>
      </c>
      <c r="DP48" s="126">
        <v>1040.7</v>
      </c>
      <c r="DQ48" s="126">
        <v>985.26</v>
      </c>
      <c r="DR48" s="126">
        <v>1058.03</v>
      </c>
      <c r="DS48" s="126">
        <v>985.26</v>
      </c>
      <c r="DT48" s="126">
        <v>1093.95</v>
      </c>
      <c r="DU48" s="126">
        <v>985.26</v>
      </c>
      <c r="DV48" s="126">
        <v>1100.03</v>
      </c>
      <c r="DW48" s="126">
        <v>985.26</v>
      </c>
      <c r="DX48" s="126">
        <v>1117.21</v>
      </c>
      <c r="DY48" s="126">
        <v>985.26</v>
      </c>
      <c r="DZ48" s="126">
        <v>1101.01</v>
      </c>
      <c r="EA48" s="126">
        <v>985.26</v>
      </c>
      <c r="EB48" s="126">
        <v>118.5</v>
      </c>
      <c r="EC48" s="126">
        <v>985.26</v>
      </c>
      <c r="ED48" s="126">
        <v>1145.92</v>
      </c>
      <c r="EE48" s="126">
        <v>985.26</v>
      </c>
      <c r="EF48" s="126">
        <v>1118.8800000000001</v>
      </c>
      <c r="EG48" s="126">
        <v>985.26</v>
      </c>
      <c r="EH48" s="126">
        <v>1082.19</v>
      </c>
      <c r="EI48" s="126">
        <v>985.26</v>
      </c>
      <c r="EJ48" s="126">
        <v>1103.31</v>
      </c>
      <c r="EK48" s="126">
        <v>985.26</v>
      </c>
      <c r="EL48" s="126">
        <v>1130.8800000000001</v>
      </c>
      <c r="EM48" s="126">
        <v>985.26</v>
      </c>
      <c r="EN48" s="126">
        <v>1129.5899999999999</v>
      </c>
      <c r="EO48" s="126">
        <v>985.26</v>
      </c>
      <c r="EP48" s="126">
        <v>1145.9000000000001</v>
      </c>
      <c r="EQ48" s="126">
        <v>985.26</v>
      </c>
      <c r="ER48" s="126">
        <v>1104.28</v>
      </c>
      <c r="ES48" s="126">
        <v>985.26</v>
      </c>
      <c r="ET48" s="126">
        <v>1055.7</v>
      </c>
      <c r="EU48" s="126">
        <v>985.26</v>
      </c>
      <c r="EV48" s="126">
        <v>1085.95</v>
      </c>
      <c r="EW48" s="126">
        <v>985.26</v>
      </c>
      <c r="EX48" s="126">
        <v>1021.62</v>
      </c>
      <c r="EY48" s="126">
        <v>985.26</v>
      </c>
      <c r="EZ48" s="126">
        <v>1069.51</v>
      </c>
      <c r="FA48" s="126">
        <v>985.26</v>
      </c>
      <c r="FB48" s="126">
        <v>1043.0899999999999</v>
      </c>
      <c r="FC48" s="126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C218"/>
  <sheetViews>
    <sheetView showGridLines="0" zoomScaleNormal="100" workbookViewId="0">
      <pane xSplit="11" ySplit="7" topLeftCell="L19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D63" sqref="D63"/>
    </sheetView>
  </sheetViews>
  <sheetFormatPr baseColWidth="10" defaultColWidth="11.44140625" defaultRowHeight="12" customHeight="1"/>
  <cols>
    <col min="1" max="1" width="3.6640625" style="41" customWidth="1"/>
    <col min="2" max="2" width="50.109375" style="6" bestFit="1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4" width="11.44140625" style="1" customWidth="1"/>
    <col min="215" max="222" width="10.44140625" style="1" customWidth="1"/>
    <col min="223" max="226" width="13.33203125" style="1" customWidth="1"/>
    <col min="227" max="227" width="11.5546875" style="1" bestFit="1" customWidth="1"/>
    <col min="228" max="228" width="11.5546875" style="1" customWidth="1"/>
    <col min="229" max="230" width="11.44140625" style="1" customWidth="1"/>
    <col min="231" max="231" width="12.33203125" style="1" customWidth="1"/>
    <col min="232" max="232" width="12.109375" style="1" customWidth="1"/>
    <col min="233" max="233" width="13.109375" style="1" customWidth="1"/>
    <col min="234" max="234" width="17" style="1" customWidth="1"/>
    <col min="235" max="235" width="13.6640625" style="1" customWidth="1"/>
    <col min="236" max="236" width="12.44140625" style="1" customWidth="1"/>
    <col min="237" max="237" width="14.33203125" style="1" customWidth="1"/>
    <col min="238" max="16384" width="11.44140625" style="1"/>
  </cols>
  <sheetData>
    <row r="1" spans="1:237" ht="13.8">
      <c r="A1" s="2"/>
    </row>
    <row r="2" spans="1:237" ht="15.6">
      <c r="A2" s="3"/>
      <c r="B2" s="131" t="s">
        <v>246</v>
      </c>
      <c r="H2" s="28" t="s">
        <v>371</v>
      </c>
    </row>
    <row r="3" spans="1:237" ht="13.8">
      <c r="A3" s="3"/>
      <c r="B3" s="4" t="s">
        <v>0</v>
      </c>
    </row>
    <row r="4" spans="1:237" ht="13.8">
      <c r="A4" s="3"/>
      <c r="B4" s="4" t="s">
        <v>1</v>
      </c>
    </row>
    <row r="5" spans="1:237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G5" s="45"/>
      <c r="HH5" s="45"/>
      <c r="HI5" s="45"/>
      <c r="HJ5" s="45"/>
      <c r="HK5" s="45"/>
      <c r="HL5" s="45"/>
    </row>
    <row r="6" spans="1:237" ht="12.75" customHeight="1">
      <c r="A6" s="3"/>
      <c r="B6" s="379"/>
      <c r="C6" s="384" t="s">
        <v>319</v>
      </c>
      <c r="D6" s="384" t="s">
        <v>320</v>
      </c>
      <c r="E6" s="383" t="s">
        <v>321</v>
      </c>
      <c r="F6" s="383"/>
      <c r="G6" s="7"/>
      <c r="H6" s="384" t="s">
        <v>322</v>
      </c>
      <c r="I6" s="383" t="s">
        <v>323</v>
      </c>
      <c r="J6" s="38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G6" s="381" t="s">
        <v>2</v>
      </c>
      <c r="HH6" s="381"/>
      <c r="HI6" s="381"/>
      <c r="HJ6" s="381"/>
      <c r="HK6" s="381"/>
      <c r="HL6" s="381"/>
      <c r="HM6" s="381"/>
      <c r="HN6" s="381"/>
    </row>
    <row r="7" spans="1:237" ht="13.8">
      <c r="A7" s="9"/>
      <c r="B7" s="375"/>
      <c r="C7" s="384"/>
      <c r="D7" s="384"/>
      <c r="E7" s="376" t="s">
        <v>3</v>
      </c>
      <c r="F7" s="376" t="s">
        <v>4</v>
      </c>
      <c r="G7" s="11"/>
      <c r="H7" s="382"/>
      <c r="I7" s="376" t="s">
        <v>3</v>
      </c>
      <c r="J7" s="376" t="s">
        <v>4</v>
      </c>
      <c r="K7" s="11">
        <v>0</v>
      </c>
      <c r="L7" s="377">
        <v>39814</v>
      </c>
      <c r="M7" s="377">
        <v>39845</v>
      </c>
      <c r="N7" s="377">
        <v>39873</v>
      </c>
      <c r="O7" s="377">
        <v>39904</v>
      </c>
      <c r="P7" s="377">
        <v>39934</v>
      </c>
      <c r="Q7" s="377">
        <v>39965</v>
      </c>
      <c r="R7" s="377">
        <v>39995</v>
      </c>
      <c r="S7" s="377">
        <v>40026</v>
      </c>
      <c r="T7" s="377">
        <v>40057</v>
      </c>
      <c r="U7" s="377">
        <v>40087</v>
      </c>
      <c r="V7" s="377">
        <v>40118</v>
      </c>
      <c r="W7" s="377">
        <v>40148</v>
      </c>
      <c r="X7" s="377">
        <v>40179</v>
      </c>
      <c r="Y7" s="377">
        <v>40210</v>
      </c>
      <c r="Z7" s="377">
        <v>40238</v>
      </c>
      <c r="AA7" s="377">
        <v>40269</v>
      </c>
      <c r="AB7" s="377">
        <v>40299</v>
      </c>
      <c r="AC7" s="377">
        <v>40330</v>
      </c>
      <c r="AD7" s="377">
        <v>40360</v>
      </c>
      <c r="AE7" s="377">
        <v>40391</v>
      </c>
      <c r="AF7" s="377">
        <v>40422</v>
      </c>
      <c r="AG7" s="377">
        <v>40452</v>
      </c>
      <c r="AH7" s="377">
        <v>40483</v>
      </c>
      <c r="AI7" s="377">
        <v>40513</v>
      </c>
      <c r="AJ7" s="377">
        <v>40544</v>
      </c>
      <c r="AK7" s="377">
        <v>40575</v>
      </c>
      <c r="AL7" s="377">
        <v>40603</v>
      </c>
      <c r="AM7" s="377">
        <v>40634</v>
      </c>
      <c r="AN7" s="377">
        <v>40664</v>
      </c>
      <c r="AO7" s="377">
        <v>40695</v>
      </c>
      <c r="AP7" s="377">
        <v>40725</v>
      </c>
      <c r="AQ7" s="377">
        <v>40756</v>
      </c>
      <c r="AR7" s="377">
        <v>40787</v>
      </c>
      <c r="AS7" s="377">
        <v>40817</v>
      </c>
      <c r="AT7" s="377">
        <v>40848</v>
      </c>
      <c r="AU7" s="377">
        <v>40878</v>
      </c>
      <c r="AV7" s="377">
        <v>40909</v>
      </c>
      <c r="AW7" s="377">
        <v>40940</v>
      </c>
      <c r="AX7" s="377">
        <v>40969</v>
      </c>
      <c r="AY7" s="377">
        <v>41000</v>
      </c>
      <c r="AZ7" s="377">
        <v>41030</v>
      </c>
      <c r="BA7" s="377">
        <v>41061</v>
      </c>
      <c r="BB7" s="377">
        <v>41091</v>
      </c>
      <c r="BC7" s="377">
        <v>41122</v>
      </c>
      <c r="BD7" s="377">
        <v>41153</v>
      </c>
      <c r="BE7" s="377">
        <v>41183</v>
      </c>
      <c r="BF7" s="377">
        <v>41214</v>
      </c>
      <c r="BG7" s="377">
        <v>41244</v>
      </c>
      <c r="BH7" s="377">
        <v>41275</v>
      </c>
      <c r="BI7" s="377">
        <v>41306</v>
      </c>
      <c r="BJ7" s="377">
        <v>41334</v>
      </c>
      <c r="BK7" s="377">
        <v>41365</v>
      </c>
      <c r="BL7" s="377">
        <v>41395</v>
      </c>
      <c r="BM7" s="377">
        <v>41426</v>
      </c>
      <c r="BN7" s="377">
        <v>41456</v>
      </c>
      <c r="BO7" s="377">
        <v>41487</v>
      </c>
      <c r="BP7" s="377">
        <v>41518</v>
      </c>
      <c r="BQ7" s="377">
        <v>41548</v>
      </c>
      <c r="BR7" s="377">
        <v>41579</v>
      </c>
      <c r="BS7" s="377">
        <v>41609</v>
      </c>
      <c r="BT7" s="377">
        <v>41640</v>
      </c>
      <c r="BU7" s="377">
        <v>41671</v>
      </c>
      <c r="BV7" s="377">
        <v>41699</v>
      </c>
      <c r="BW7" s="377">
        <v>41730</v>
      </c>
      <c r="BX7" s="377">
        <v>41760</v>
      </c>
      <c r="BY7" s="377">
        <v>41791</v>
      </c>
      <c r="BZ7" s="377">
        <v>41821</v>
      </c>
      <c r="CA7" s="377">
        <v>41852</v>
      </c>
      <c r="CB7" s="377">
        <v>41883</v>
      </c>
      <c r="CC7" s="377">
        <v>41913</v>
      </c>
      <c r="CD7" s="377">
        <v>41944</v>
      </c>
      <c r="CE7" s="377">
        <v>41974</v>
      </c>
      <c r="CF7" s="377">
        <v>42005</v>
      </c>
      <c r="CG7" s="377">
        <v>42036</v>
      </c>
      <c r="CH7" s="377">
        <v>42064</v>
      </c>
      <c r="CI7" s="377">
        <v>42095</v>
      </c>
      <c r="CJ7" s="377">
        <v>42125</v>
      </c>
      <c r="CK7" s="377">
        <v>42156</v>
      </c>
      <c r="CL7" s="377">
        <v>42186</v>
      </c>
      <c r="CM7" s="377">
        <v>42217</v>
      </c>
      <c r="CN7" s="377">
        <v>42248</v>
      </c>
      <c r="CO7" s="377">
        <v>42278</v>
      </c>
      <c r="CP7" s="377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>
        <v>43070</v>
      </c>
      <c r="DP7" s="377">
        <v>43101</v>
      </c>
      <c r="DQ7" s="377">
        <v>43132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>
        <v>43313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43862</v>
      </c>
      <c r="EP7" s="377">
        <v>43891</v>
      </c>
      <c r="EQ7" s="377">
        <v>43922</v>
      </c>
      <c r="ER7" s="377">
        <v>43952</v>
      </c>
      <c r="ES7" s="377">
        <v>43983</v>
      </c>
      <c r="ET7" s="377">
        <v>44013</v>
      </c>
      <c r="EU7" s="377">
        <v>44044</v>
      </c>
      <c r="EV7" s="377">
        <v>44075</v>
      </c>
      <c r="EW7" s="377">
        <v>44105</v>
      </c>
      <c r="EX7" s="377">
        <v>44136</v>
      </c>
      <c r="EY7" s="377">
        <v>44166</v>
      </c>
      <c r="EZ7" s="377">
        <v>44197</v>
      </c>
      <c r="FA7" s="377">
        <v>44228</v>
      </c>
      <c r="FB7" s="377">
        <v>44256</v>
      </c>
      <c r="FC7" s="377">
        <v>44287</v>
      </c>
      <c r="FD7" s="377">
        <v>44317</v>
      </c>
      <c r="FE7" s="377">
        <v>44348</v>
      </c>
      <c r="FF7" s="377">
        <v>44378</v>
      </c>
      <c r="FG7" s="377">
        <v>44409</v>
      </c>
      <c r="FH7" s="377">
        <v>44440</v>
      </c>
      <c r="FI7" s="377">
        <v>44470</v>
      </c>
      <c r="FJ7" s="377">
        <v>44501</v>
      </c>
      <c r="FK7" s="377">
        <v>44531</v>
      </c>
      <c r="FL7" s="377">
        <v>44562</v>
      </c>
      <c r="FM7" s="377">
        <v>44593</v>
      </c>
      <c r="FN7" s="377">
        <v>44621</v>
      </c>
      <c r="FO7" s="377">
        <v>44652</v>
      </c>
      <c r="FP7" s="377">
        <v>44682</v>
      </c>
      <c r="FQ7" s="377">
        <v>44713</v>
      </c>
      <c r="FR7" s="377">
        <v>44743</v>
      </c>
      <c r="FS7" s="377">
        <v>44774</v>
      </c>
      <c r="FT7" s="377">
        <v>44805</v>
      </c>
      <c r="FU7" s="377">
        <v>44835</v>
      </c>
      <c r="FV7" s="377">
        <v>44866</v>
      </c>
      <c r="FW7" s="377">
        <v>44896</v>
      </c>
      <c r="FX7" s="377">
        <v>44927</v>
      </c>
      <c r="FY7" s="377">
        <v>44958</v>
      </c>
      <c r="FZ7" s="377">
        <v>44986</v>
      </c>
      <c r="GA7" s="377">
        <v>45017</v>
      </c>
      <c r="GB7" s="377">
        <v>45047</v>
      </c>
      <c r="GC7" s="377">
        <v>45078</v>
      </c>
      <c r="GD7" s="377">
        <v>45108</v>
      </c>
      <c r="GE7" s="377">
        <v>45139</v>
      </c>
      <c r="GF7" s="377">
        <v>45170</v>
      </c>
      <c r="GG7" s="377">
        <v>45200</v>
      </c>
      <c r="GH7" s="377">
        <v>45231</v>
      </c>
      <c r="GI7" s="377">
        <v>45261</v>
      </c>
      <c r="GJ7" s="377">
        <v>45292</v>
      </c>
      <c r="GK7" s="377">
        <v>45323</v>
      </c>
      <c r="GL7" s="377">
        <v>45352</v>
      </c>
      <c r="GM7" s="377">
        <v>45383</v>
      </c>
      <c r="GN7" s="377">
        <v>45413</v>
      </c>
      <c r="GO7" s="377">
        <v>45444</v>
      </c>
      <c r="GP7" s="377">
        <v>45474</v>
      </c>
      <c r="GQ7" s="377">
        <v>45505</v>
      </c>
      <c r="GR7" s="377">
        <v>45536</v>
      </c>
      <c r="GS7" s="377">
        <v>45566</v>
      </c>
      <c r="GT7" s="377">
        <v>45597</v>
      </c>
      <c r="GU7" s="377">
        <v>45627</v>
      </c>
      <c r="GV7" s="377">
        <v>45658</v>
      </c>
      <c r="GW7" s="377">
        <v>45689</v>
      </c>
      <c r="GX7" s="377">
        <v>45717</v>
      </c>
      <c r="GY7" s="377">
        <v>45748</v>
      </c>
      <c r="GZ7" s="377">
        <v>45778</v>
      </c>
      <c r="HA7" s="377">
        <v>45809</v>
      </c>
      <c r="HB7" s="377">
        <v>45839</v>
      </c>
      <c r="HC7" s="377">
        <v>45870</v>
      </c>
      <c r="HD7" s="377">
        <v>45901</v>
      </c>
      <c r="HE7" s="377">
        <v>45931</v>
      </c>
      <c r="HF7" s="13"/>
      <c r="HG7" s="378">
        <v>2009</v>
      </c>
      <c r="HH7" s="378">
        <v>2010</v>
      </c>
      <c r="HI7" s="378" t="s">
        <v>324</v>
      </c>
      <c r="HJ7" s="378" t="s">
        <v>325</v>
      </c>
      <c r="HK7" s="378" t="s">
        <v>326</v>
      </c>
      <c r="HL7" s="378" t="s">
        <v>327</v>
      </c>
      <c r="HM7" s="378" t="s">
        <v>328</v>
      </c>
      <c r="HN7" s="378" t="s">
        <v>329</v>
      </c>
      <c r="HO7" s="378" t="s">
        <v>330</v>
      </c>
      <c r="HP7" s="378" t="s">
        <v>331</v>
      </c>
      <c r="HQ7" s="378" t="s">
        <v>332</v>
      </c>
      <c r="HR7" s="378" t="s">
        <v>333</v>
      </c>
      <c r="HS7" s="378">
        <v>2021</v>
      </c>
      <c r="HT7" s="378">
        <v>2022</v>
      </c>
      <c r="HU7" s="378">
        <v>2023</v>
      </c>
      <c r="HV7" s="378">
        <v>2024</v>
      </c>
      <c r="HW7" s="378">
        <v>2025</v>
      </c>
    </row>
    <row r="8" spans="1:237" ht="13.8">
      <c r="A8" s="15"/>
      <c r="B8" s="34" t="s">
        <v>17</v>
      </c>
      <c r="C8" s="25">
        <v>17430.153750280915</v>
      </c>
      <c r="D8" s="25">
        <v>17235.074180178788</v>
      </c>
      <c r="E8" s="25">
        <v>195.07957010212704</v>
      </c>
      <c r="F8" s="26">
        <v>1.1318754306638174E-2</v>
      </c>
      <c r="G8" s="27"/>
      <c r="H8" s="25">
        <v>15914.69208257412</v>
      </c>
      <c r="I8" s="25">
        <v>1320.3820976046682</v>
      </c>
      <c r="J8" s="26">
        <v>8.2966235900374594E-2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25">
        <v>1949.8962802742903</v>
      </c>
      <c r="HC8" s="25">
        <v>2028.7915180420953</v>
      </c>
      <c r="HD8" s="25">
        <v>1932.6572009263609</v>
      </c>
      <c r="HE8" s="25">
        <v>1840.9047150398042</v>
      </c>
      <c r="HF8" s="37"/>
      <c r="HG8" s="25">
        <v>10225.76793856784</v>
      </c>
      <c r="HH8" s="25">
        <v>11091.743808709562</v>
      </c>
      <c r="HI8" s="25">
        <v>11122.742833652233</v>
      </c>
      <c r="HJ8" s="25">
        <v>11548.136464577725</v>
      </c>
      <c r="HK8" s="25">
        <v>11949.982625813313</v>
      </c>
      <c r="HL8" s="25">
        <v>12427.992697548396</v>
      </c>
      <c r="HM8" s="25">
        <v>13077.698328523471</v>
      </c>
      <c r="HN8" s="25">
        <v>13545.632313482376</v>
      </c>
      <c r="HO8" s="25">
        <v>13748.517453876153</v>
      </c>
      <c r="HP8" s="25">
        <v>14303.498556249369</v>
      </c>
      <c r="HQ8" s="25">
        <v>15150.165641226589</v>
      </c>
      <c r="HR8" s="25">
        <v>15677.369436034473</v>
      </c>
      <c r="HS8" s="25">
        <v>16602.28167538203</v>
      </c>
      <c r="HT8" s="25">
        <v>16956.594206651203</v>
      </c>
      <c r="HU8" s="25">
        <v>18977.580126136123</v>
      </c>
      <c r="HV8" s="25">
        <v>20390.675091133558</v>
      </c>
      <c r="HW8" s="25">
        <f>+C8</f>
        <v>17430.153750280915</v>
      </c>
      <c r="HX8" s="97"/>
      <c r="HY8" s="97"/>
      <c r="HZ8" s="97"/>
      <c r="IA8" s="97"/>
      <c r="IB8" s="97"/>
      <c r="IC8" s="97"/>
    </row>
    <row r="9" spans="1:237" ht="13.8">
      <c r="A9" s="15"/>
      <c r="B9" s="18" t="s">
        <v>18</v>
      </c>
      <c r="C9" s="19">
        <v>5155.3070811599955</v>
      </c>
      <c r="D9" s="19">
        <v>5071.4598168181401</v>
      </c>
      <c r="E9" s="19">
        <v>83.847264341855407</v>
      </c>
      <c r="F9" s="20">
        <v>1.6533161529506433E-2</v>
      </c>
      <c r="G9" s="22"/>
      <c r="H9" s="19">
        <v>4725.5918384900697</v>
      </c>
      <c r="I9" s="19">
        <v>345.86797832807042</v>
      </c>
      <c r="J9" s="20">
        <v>7.3190404535357176E-2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19">
        <v>583.92168038999898</v>
      </c>
      <c r="HC9" s="19">
        <v>599.70800223000003</v>
      </c>
      <c r="HD9" s="19">
        <v>568.51694089999899</v>
      </c>
      <c r="HE9" s="19">
        <v>549.67571064999902</v>
      </c>
      <c r="HF9" s="37"/>
      <c r="HG9" s="19">
        <v>3203.0999089999996</v>
      </c>
      <c r="HH9" s="19">
        <v>3388.15923954444</v>
      </c>
      <c r="HI9" s="19">
        <v>3419.0892499410606</v>
      </c>
      <c r="HJ9" s="19">
        <v>3542.8174388292086</v>
      </c>
      <c r="HK9" s="19">
        <v>3692.5957628929964</v>
      </c>
      <c r="HL9" s="19">
        <v>3789.2694130703007</v>
      </c>
      <c r="HM9" s="19">
        <v>3964.2544930701938</v>
      </c>
      <c r="HN9" s="19">
        <v>4069.9521991127331</v>
      </c>
      <c r="HO9" s="19">
        <v>4074.2175204788459</v>
      </c>
      <c r="HP9" s="19">
        <v>4230.9031395887951</v>
      </c>
      <c r="HQ9" s="19">
        <v>4432.629708849995</v>
      </c>
      <c r="HR9" s="19">
        <v>4640.5165426304629</v>
      </c>
      <c r="HS9" s="19">
        <v>4986.4566563735407</v>
      </c>
      <c r="HT9" s="19">
        <v>5133.0515069737594</v>
      </c>
      <c r="HU9" s="19">
        <v>5631.5487891300681</v>
      </c>
      <c r="HV9" s="19">
        <v>6001.2430523081375</v>
      </c>
      <c r="HW9" s="19">
        <f>+C9</f>
        <v>5155.3070811599955</v>
      </c>
      <c r="HX9" s="97"/>
      <c r="HY9" s="97"/>
      <c r="HZ9" s="97"/>
      <c r="IA9" s="97"/>
      <c r="IB9" s="97"/>
      <c r="IC9" s="97"/>
    </row>
    <row r="10" spans="1:237" ht="13.8">
      <c r="A10" s="15"/>
      <c r="B10" s="18" t="s">
        <v>19</v>
      </c>
      <c r="C10" s="19">
        <v>6000.2830669564664</v>
      </c>
      <c r="D10" s="19">
        <v>6073.6073866256029</v>
      </c>
      <c r="E10" s="19">
        <v>-73.324319669136457</v>
      </c>
      <c r="F10" s="20">
        <v>-1.2072614346228635E-2</v>
      </c>
      <c r="G10" s="22"/>
      <c r="H10" s="19">
        <v>5714.3002533482413</v>
      </c>
      <c r="I10" s="19">
        <v>359.30713327736157</v>
      </c>
      <c r="J10" s="20">
        <v>6.2878588339285973E-2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19">
        <v>664.86693630681111</v>
      </c>
      <c r="HC10" s="19">
        <v>692.1710948934001</v>
      </c>
      <c r="HD10" s="19">
        <v>654.69660865670005</v>
      </c>
      <c r="HE10" s="19">
        <v>617.15600444209531</v>
      </c>
      <c r="HF10" s="37"/>
      <c r="HG10" s="19">
        <v>3901.926024538001</v>
      </c>
      <c r="HH10" s="19">
        <v>4129.4870024210768</v>
      </c>
      <c r="HI10" s="19">
        <v>4155.8124988210166</v>
      </c>
      <c r="HJ10" s="19">
        <v>4264.6211838304953</v>
      </c>
      <c r="HK10" s="19">
        <v>4380.0592145348865</v>
      </c>
      <c r="HL10" s="19">
        <v>4514.5252196790707</v>
      </c>
      <c r="HM10" s="19">
        <v>4691.1901336373721</v>
      </c>
      <c r="HN10" s="19">
        <v>4974.860479572736</v>
      </c>
      <c r="HO10" s="19">
        <v>5006.507931388237</v>
      </c>
      <c r="HP10" s="19">
        <v>5053.225517312826</v>
      </c>
      <c r="HQ10" s="19">
        <v>5456.3866770179302</v>
      </c>
      <c r="HR10" s="19">
        <v>5548.5148812442912</v>
      </c>
      <c r="HS10" s="19">
        <v>5815.8048014213264</v>
      </c>
      <c r="HT10" s="19">
        <v>5934.9303430332657</v>
      </c>
      <c r="HU10" s="19">
        <v>6809.1247168973177</v>
      </c>
      <c r="HV10" s="19">
        <v>7181.157953433928</v>
      </c>
      <c r="HW10" s="19">
        <f>+C10</f>
        <v>6000.2830669564664</v>
      </c>
      <c r="HX10" s="97"/>
      <c r="HY10" s="97"/>
      <c r="HZ10" s="97"/>
      <c r="IA10" s="97"/>
      <c r="IB10" s="97"/>
      <c r="IC10" s="97"/>
    </row>
    <row r="11" spans="1:237" ht="13.8">
      <c r="A11" s="15"/>
      <c r="B11" s="18" t="s">
        <v>20</v>
      </c>
      <c r="C11" s="19">
        <v>6274.5636021644541</v>
      </c>
      <c r="D11" s="19">
        <v>6090.0069767350451</v>
      </c>
      <c r="E11" s="19">
        <v>184.556625429409</v>
      </c>
      <c r="F11" s="20">
        <v>3.0304829885162612E-2</v>
      </c>
      <c r="G11" s="22"/>
      <c r="H11" s="19">
        <v>5474.7999907358062</v>
      </c>
      <c r="I11" s="19">
        <v>615.2069859992389</v>
      </c>
      <c r="J11" s="20">
        <v>0.11237067784033437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19">
        <v>701.10766357748014</v>
      </c>
      <c r="HC11" s="19">
        <v>736.91242091869503</v>
      </c>
      <c r="HD11" s="19">
        <v>709.44365136966201</v>
      </c>
      <c r="HE11" s="19">
        <v>674.07299994770995</v>
      </c>
      <c r="HF11" s="37"/>
      <c r="HG11" s="19">
        <v>3120.7420050298401</v>
      </c>
      <c r="HH11" s="19">
        <v>3574.0975667440443</v>
      </c>
      <c r="HI11" s="19">
        <v>3547.8410848901567</v>
      </c>
      <c r="HJ11" s="19">
        <v>3740.6978419180205</v>
      </c>
      <c r="HK11" s="19">
        <v>3877.3276483854293</v>
      </c>
      <c r="HL11" s="19">
        <v>4124.198064799024</v>
      </c>
      <c r="HM11" s="19">
        <v>4422.2537018159055</v>
      </c>
      <c r="HN11" s="19">
        <v>4500.8196347969069</v>
      </c>
      <c r="HO11" s="19">
        <v>4667.7920020090696</v>
      </c>
      <c r="HP11" s="19">
        <v>5019.3698993477483</v>
      </c>
      <c r="HQ11" s="19">
        <v>5261.1492553586631</v>
      </c>
      <c r="HR11" s="19">
        <v>5488.3380121597183</v>
      </c>
      <c r="HS11" s="19">
        <v>5800.0202175871618</v>
      </c>
      <c r="HT11" s="19">
        <v>5888.6123566441784</v>
      </c>
      <c r="HU11" s="19">
        <v>6536.906620108738</v>
      </c>
      <c r="HV11" s="19">
        <v>7208.2740853914929</v>
      </c>
      <c r="HW11" s="19">
        <f>+C11</f>
        <v>6274.5636021644541</v>
      </c>
      <c r="HX11" s="97"/>
      <c r="HY11" s="97"/>
      <c r="HZ11" s="97"/>
      <c r="IA11" s="97"/>
      <c r="IB11" s="97"/>
      <c r="IC11" s="97"/>
    </row>
    <row r="12" spans="1:237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37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97"/>
      <c r="HY12" s="97"/>
      <c r="HZ12" s="97"/>
      <c r="IA12" s="97"/>
      <c r="IB12" s="97"/>
      <c r="IC12" s="97"/>
    </row>
    <row r="13" spans="1:237" ht="13.8">
      <c r="A13" s="15"/>
      <c r="B13" s="34" t="s">
        <v>404</v>
      </c>
      <c r="C13" s="31">
        <v>14.959708186322535</v>
      </c>
      <c r="D13" s="31">
        <v>15.126799446989747</v>
      </c>
      <c r="E13" s="31">
        <v>-0.16709126066721147</v>
      </c>
      <c r="F13" s="26">
        <v>-1.1046041910766713E-2</v>
      </c>
      <c r="G13" s="27"/>
      <c r="H13" s="31">
        <v>16.101259629113841</v>
      </c>
      <c r="I13" s="31">
        <v>-0.97446018212409413</v>
      </c>
      <c r="J13" s="26">
        <v>-6.0520742138838811E-2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1">
        <v>14.650211429821427</v>
      </c>
      <c r="HC13" s="31">
        <v>14.899328355597829</v>
      </c>
      <c r="HD13" s="31">
        <v>14.629833863821871</v>
      </c>
      <c r="HE13" s="31">
        <v>14.54202006241157</v>
      </c>
      <c r="HF13" s="37"/>
      <c r="HG13" s="31">
        <v>12.816450679601788</v>
      </c>
      <c r="HH13" s="31">
        <v>14.283681131817039</v>
      </c>
      <c r="HI13" s="31">
        <v>17.94627133575618</v>
      </c>
      <c r="HJ13" s="31">
        <v>17.697531745495162</v>
      </c>
      <c r="HK13" s="31">
        <v>16.497003313742454</v>
      </c>
      <c r="HL13" s="31">
        <v>16.373913682844368</v>
      </c>
      <c r="HM13" s="31">
        <v>12.300884171495015</v>
      </c>
      <c r="HN13" s="31">
        <v>10.385400846819378</v>
      </c>
      <c r="HO13" s="31">
        <v>11.581268938830942</v>
      </c>
      <c r="HP13" s="31">
        <v>13.335628821083304</v>
      </c>
      <c r="HQ13" s="31">
        <v>12.88526263526688</v>
      </c>
      <c r="HR13" s="31">
        <v>10.940195100867394</v>
      </c>
      <c r="HS13" s="31">
        <v>12.552007935407719</v>
      </c>
      <c r="HT13" s="31">
        <v>17.091595106541245</v>
      </c>
      <c r="HU13" s="31">
        <v>16.041456207735216</v>
      </c>
      <c r="HV13" s="31">
        <v>15.104901643077959</v>
      </c>
      <c r="HW13" s="31">
        <f>+C13</f>
        <v>14.959708186322535</v>
      </c>
      <c r="HX13" s="97"/>
      <c r="HY13" s="97"/>
      <c r="HZ13" s="97"/>
      <c r="IA13" s="97"/>
      <c r="IB13" s="97"/>
      <c r="IC13" s="97"/>
    </row>
    <row r="14" spans="1:237" ht="13.8">
      <c r="A14" s="15"/>
      <c r="B14" s="18" t="s">
        <v>18</v>
      </c>
      <c r="C14" s="22">
        <v>15.691176832054346</v>
      </c>
      <c r="D14" s="22">
        <v>15.689432653507584</v>
      </c>
      <c r="E14" s="22">
        <v>1.7441785467617876E-3</v>
      </c>
      <c r="F14" s="20">
        <v>1.111690005165262E-4</v>
      </c>
      <c r="G14" s="22"/>
      <c r="H14" s="22">
        <v>16.513537680315554</v>
      </c>
      <c r="I14" s="22">
        <v>-0.82410502680797038</v>
      </c>
      <c r="J14" s="20">
        <v>-4.9904814023606761E-2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22">
        <v>15.23878552896516</v>
      </c>
      <c r="HC14" s="22">
        <v>15.578533908299613</v>
      </c>
      <c r="HD14" s="22">
        <v>15.445574600257734</v>
      </c>
      <c r="HE14" s="22">
        <v>15.185303618254981</v>
      </c>
      <c r="HF14" s="37"/>
      <c r="HG14" s="22">
        <v>13.374010791960817</v>
      </c>
      <c r="HH14" s="22">
        <v>15.273750095902841</v>
      </c>
      <c r="HI14" s="22">
        <v>19.933406488383206</v>
      </c>
      <c r="HJ14" s="22">
        <v>20.193520086411979</v>
      </c>
      <c r="HK14" s="22">
        <v>18.236614426687048</v>
      </c>
      <c r="HL14" s="22">
        <v>18.108798244181763</v>
      </c>
      <c r="HM14" s="22">
        <v>13.497026440240456</v>
      </c>
      <c r="HN14" s="22">
        <v>10.98710285157823</v>
      </c>
      <c r="HO14" s="22">
        <v>12.188787697467536</v>
      </c>
      <c r="HP14" s="22">
        <v>13.668423046467018</v>
      </c>
      <c r="HQ14" s="22">
        <v>13.296175515174665</v>
      </c>
      <c r="HR14" s="22">
        <v>11.648634082390055</v>
      </c>
      <c r="HS14" s="22">
        <v>12.702146627659683</v>
      </c>
      <c r="HT14" s="22">
        <v>17.676452640673112</v>
      </c>
      <c r="HU14" s="22">
        <v>16.484874590361471</v>
      </c>
      <c r="HV14" s="22">
        <v>15.690448381423804</v>
      </c>
      <c r="HW14" s="22">
        <f>+C14</f>
        <v>15.691176832054346</v>
      </c>
      <c r="HX14" s="97"/>
      <c r="HY14" s="97"/>
      <c r="HZ14" s="97"/>
      <c r="IA14" s="97"/>
      <c r="IB14" s="97"/>
      <c r="IC14" s="97"/>
    </row>
    <row r="15" spans="1:237" ht="13.8">
      <c r="A15" s="15"/>
      <c r="B15" s="18" t="s">
        <v>19</v>
      </c>
      <c r="C15" s="22">
        <v>14.87999377970344</v>
      </c>
      <c r="D15" s="22">
        <v>15.408359215369208</v>
      </c>
      <c r="E15" s="22">
        <v>-0.52836543566576744</v>
      </c>
      <c r="F15" s="20">
        <v>-3.4290830599194785E-2</v>
      </c>
      <c r="G15" s="22"/>
      <c r="H15" s="22">
        <v>16.306236831600661</v>
      </c>
      <c r="I15" s="22">
        <v>-0.89787761623145279</v>
      </c>
      <c r="J15" s="20">
        <v>-5.5063447532628221E-2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22">
        <v>14.687336292703494</v>
      </c>
      <c r="HC15" s="22">
        <v>15.041454927257329</v>
      </c>
      <c r="HD15" s="22">
        <v>14.509161912080987</v>
      </c>
      <c r="HE15" s="22">
        <v>14.460848727904255</v>
      </c>
      <c r="HF15" s="37"/>
      <c r="HG15" s="22">
        <v>13.479947897655089</v>
      </c>
      <c r="HH15" s="22">
        <v>15.213365377401564</v>
      </c>
      <c r="HI15" s="22">
        <v>19.443462336571173</v>
      </c>
      <c r="HJ15" s="22">
        <v>19.862842441547542</v>
      </c>
      <c r="HK15" s="22">
        <v>17.967029519686601</v>
      </c>
      <c r="HL15" s="22">
        <v>17.698238512879037</v>
      </c>
      <c r="HM15" s="22">
        <v>13.002244854834128</v>
      </c>
      <c r="HN15" s="22">
        <v>10.855550885044494</v>
      </c>
      <c r="HO15" s="22">
        <v>11.710473430295162</v>
      </c>
      <c r="HP15" s="22">
        <v>12.888382226297217</v>
      </c>
      <c r="HQ15" s="22">
        <v>12.337920037805826</v>
      </c>
      <c r="HR15" s="22">
        <v>11.07081732340691</v>
      </c>
      <c r="HS15" s="22">
        <v>12.773984110735917</v>
      </c>
      <c r="HT15" s="22">
        <v>16.905597439388039</v>
      </c>
      <c r="HU15" s="22">
        <v>16.209137840240476</v>
      </c>
      <c r="HV15" s="22">
        <v>15.348724644872046</v>
      </c>
      <c r="HW15" s="22">
        <f>+C15</f>
        <v>14.87999377970344</v>
      </c>
      <c r="HX15" s="97"/>
      <c r="HY15" s="97"/>
      <c r="HZ15" s="97"/>
      <c r="IA15" s="97"/>
      <c r="IB15" s="97"/>
      <c r="IC15" s="97"/>
    </row>
    <row r="16" spans="1:237" ht="13.8">
      <c r="A16" s="15"/>
      <c r="B16" s="18" t="s">
        <v>20</v>
      </c>
      <c r="C16" s="22">
        <v>14.434948745901394</v>
      </c>
      <c r="D16" s="22">
        <v>14.377464478261114</v>
      </c>
      <c r="E16" s="22">
        <v>5.7484267640280251E-2</v>
      </c>
      <c r="F16" s="20">
        <v>3.9982201122595084E-3</v>
      </c>
      <c r="G16" s="22"/>
      <c r="H16" s="22">
        <v>15.531456334139204</v>
      </c>
      <c r="I16" s="22">
        <v>-1.1539918558780897</v>
      </c>
      <c r="J16" s="20">
        <v>-7.4300299408596782E-2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22">
        <v>14.124808143011485</v>
      </c>
      <c r="HC16" s="22">
        <v>14.213085465020878</v>
      </c>
      <c r="HD16" s="22">
        <v>14.087494934241668</v>
      </c>
      <c r="HE16" s="22">
        <v>14.091769170814572</v>
      </c>
      <c r="HF16" s="37"/>
      <c r="HG16" s="22">
        <v>11.414592467535922</v>
      </c>
      <c r="HH16" s="22">
        <v>12.270968780625195</v>
      </c>
      <c r="HI16" s="22">
        <v>14.277494408776267</v>
      </c>
      <c r="HJ16" s="22">
        <v>12.864994703154069</v>
      </c>
      <c r="HK16" s="22">
        <v>13.179645684951316</v>
      </c>
      <c r="HL16" s="22">
        <v>13.330257037238027</v>
      </c>
      <c r="HM16" s="22">
        <v>10.484609207955788</v>
      </c>
      <c r="HN16" s="22">
        <v>9.3216325489078731</v>
      </c>
      <c r="HO16" s="22">
        <v>10.912424465812519</v>
      </c>
      <c r="HP16" s="22">
        <v>13.505374783101775</v>
      </c>
      <c r="HQ16" s="22">
        <v>13.106713911551404</v>
      </c>
      <c r="HR16" s="22">
        <v>10.209139150980109</v>
      </c>
      <c r="HS16" s="22">
        <v>12.200348784039729</v>
      </c>
      <c r="HT16" s="22">
        <v>16.769240613928432</v>
      </c>
      <c r="HU16" s="22">
        <v>15.484786575492917</v>
      </c>
      <c r="HV16" s="22">
        <v>14.374499369039365</v>
      </c>
      <c r="HW16" s="22">
        <f>+C16</f>
        <v>14.434948745901394</v>
      </c>
      <c r="HX16" s="97"/>
      <c r="HY16" s="97"/>
      <c r="HZ16" s="97"/>
      <c r="IA16" s="97"/>
      <c r="IB16" s="97"/>
      <c r="IC16" s="97"/>
    </row>
    <row r="17" spans="1:237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37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97"/>
      <c r="HY17" s="97"/>
      <c r="HZ17" s="97"/>
      <c r="IA17" s="97"/>
      <c r="IB17" s="97"/>
      <c r="IC17" s="97"/>
    </row>
    <row r="18" spans="1:237" ht="13.8">
      <c r="A18" s="15"/>
      <c r="B18" s="34" t="s">
        <v>387</v>
      </c>
      <c r="C18" s="25">
        <v>2607.5001374693784</v>
      </c>
      <c r="D18" s="25">
        <v>2607.1151057755574</v>
      </c>
      <c r="E18" s="25">
        <v>0.38503169382101987</v>
      </c>
      <c r="F18" s="373">
        <v>1.4768496142270699E-4</v>
      </c>
      <c r="G18" s="27"/>
      <c r="H18" s="25">
        <v>2562.4658913892836</v>
      </c>
      <c r="I18" s="25">
        <v>44.649214386273798</v>
      </c>
      <c r="J18" s="26">
        <v>1.7424315592379058E-2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25">
        <v>285.66392772240692</v>
      </c>
      <c r="HC18" s="25">
        <v>302.27630992360957</v>
      </c>
      <c r="HD18" s="25">
        <v>282.74453765271664</v>
      </c>
      <c r="HE18" s="25">
        <v>267.70473299096886</v>
      </c>
      <c r="HF18" s="37"/>
      <c r="HG18" s="25">
        <v>1310.5805044570798</v>
      </c>
      <c r="HH18" s="25">
        <v>1584.3093175941322</v>
      </c>
      <c r="HI18" s="25">
        <v>1996.1176089056053</v>
      </c>
      <c r="HJ18" s="25">
        <v>2043.7351168317455</v>
      </c>
      <c r="HK18" s="25">
        <v>1971.3890297720695</v>
      </c>
      <c r="HL18" s="25">
        <v>2034.9487968067756</v>
      </c>
      <c r="HM18" s="25">
        <v>1608.6725236892119</v>
      </c>
      <c r="HN18" s="25">
        <v>1406.7682129914378</v>
      </c>
      <c r="HO18" s="25">
        <v>1592.2527814355096</v>
      </c>
      <c r="HP18" s="25">
        <v>1907.4614758904252</v>
      </c>
      <c r="HQ18" s="25">
        <v>1952.1386325500107</v>
      </c>
      <c r="HR18" s="25">
        <v>1715.1348029859255</v>
      </c>
      <c r="HS18" s="25">
        <v>2083.9197133526941</v>
      </c>
      <c r="HT18" s="25">
        <v>2898.1524256600533</v>
      </c>
      <c r="HU18" s="25">
        <v>3044.2802052219877</v>
      </c>
      <c r="HV18" s="25">
        <v>3079.9914168753212</v>
      </c>
      <c r="HW18" s="25">
        <f>+C18</f>
        <v>2607.5001374693784</v>
      </c>
      <c r="HX18" s="97"/>
      <c r="HY18" s="97"/>
      <c r="HZ18" s="97"/>
      <c r="IA18" s="97"/>
      <c r="IB18" s="97"/>
      <c r="IC18" s="97"/>
    </row>
    <row r="19" spans="1:237" ht="13.8">
      <c r="A19" s="15"/>
      <c r="B19" s="18" t="s">
        <v>18</v>
      </c>
      <c r="C19" s="19">
        <v>808.92835034023437</v>
      </c>
      <c r="D19" s="19">
        <v>795.68327250938114</v>
      </c>
      <c r="E19" s="19">
        <v>13.245077830853234</v>
      </c>
      <c r="F19" s="20">
        <v>1.6646168505065655E-2</v>
      </c>
      <c r="G19" s="22"/>
      <c r="H19" s="19">
        <v>780.36238886697424</v>
      </c>
      <c r="I19" s="19">
        <v>15.320883642406898</v>
      </c>
      <c r="J19" s="20">
        <v>1.9633036985100775E-2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19">
        <v>88.982572531761363</v>
      </c>
      <c r="HC19" s="19">
        <v>93.425714478186762</v>
      </c>
      <c r="HD19" s="19">
        <v>87.810708221812519</v>
      </c>
      <c r="HE19" s="19">
        <v>83.469925578003085</v>
      </c>
      <c r="HF19" s="37"/>
      <c r="HG19" s="19">
        <v>428.38292750694706</v>
      </c>
      <c r="HH19" s="19">
        <v>517.49897509925984</v>
      </c>
      <c r="HI19" s="19">
        <v>681.54095839136403</v>
      </c>
      <c r="HJ19" s="19">
        <v>715.41955113488268</v>
      </c>
      <c r="HK19" s="19">
        <v>673.40445161497883</v>
      </c>
      <c r="HL19" s="19">
        <v>686.19115294139112</v>
      </c>
      <c r="HM19" s="19">
        <v>535.05647708810432</v>
      </c>
      <c r="HN19" s="19">
        <v>447.16983412658595</v>
      </c>
      <c r="HO19" s="19">
        <v>496.59772390419243</v>
      </c>
      <c r="HP19" s="19">
        <v>578.29773980525147</v>
      </c>
      <c r="HQ19" s="19">
        <v>589.37022602647107</v>
      </c>
      <c r="HR19" s="19">
        <v>540.55679158380076</v>
      </c>
      <c r="HS19" s="19">
        <v>633.38703601726354</v>
      </c>
      <c r="HT19" s="19">
        <v>907.34141865157403</v>
      </c>
      <c r="HU19" s="19">
        <v>928.35375538311177</v>
      </c>
      <c r="HV19" s="19">
        <v>941.62194336619064</v>
      </c>
      <c r="HW19" s="19">
        <f>+C19</f>
        <v>808.92835034023437</v>
      </c>
      <c r="HX19" s="97"/>
      <c r="HY19" s="97"/>
      <c r="HZ19" s="97"/>
      <c r="IA19" s="97"/>
      <c r="IB19" s="97"/>
      <c r="IC19" s="97"/>
    </row>
    <row r="20" spans="1:237" ht="13.8">
      <c r="A20" s="15"/>
      <c r="B20" s="18" t="s">
        <v>19</v>
      </c>
      <c r="C20" s="19">
        <v>892.84174712772096</v>
      </c>
      <c r="D20" s="19">
        <v>935.84324346247092</v>
      </c>
      <c r="E20" s="19">
        <v>-43.001496334749959</v>
      </c>
      <c r="F20" s="20">
        <v>-4.5949464971987479E-2</v>
      </c>
      <c r="G20" s="22"/>
      <c r="H20" s="19">
        <v>931.78733257972078</v>
      </c>
      <c r="I20" s="19">
        <v>4.0559108827501404</v>
      </c>
      <c r="J20" s="20">
        <v>4.3528289567116747E-3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19">
        <v>97.651242834376092</v>
      </c>
      <c r="HC20" s="19">
        <v>104.11260325789432</v>
      </c>
      <c r="HD20" s="19">
        <v>94.990990982903838</v>
      </c>
      <c r="HE20" s="19">
        <v>89.245996217549461</v>
      </c>
      <c r="HF20" s="37"/>
      <c r="HG20" s="19">
        <v>525.97759511276706</v>
      </c>
      <c r="HH20" s="19">
        <v>628.23394589062582</v>
      </c>
      <c r="HI20" s="19">
        <v>808.03383798678169</v>
      </c>
      <c r="HJ20" s="19">
        <v>847.07498647311093</v>
      </c>
      <c r="HK20" s="19">
        <v>786.96653205523603</v>
      </c>
      <c r="HL20" s="19">
        <v>798.99144110287818</v>
      </c>
      <c r="HM20" s="19">
        <v>609.96002778135141</v>
      </c>
      <c r="HN20" s="19">
        <v>540.04851081998686</v>
      </c>
      <c r="HO20" s="19">
        <v>586.28578109083946</v>
      </c>
      <c r="HP20" s="19">
        <v>651.27901942806193</v>
      </c>
      <c r="HQ20" s="19">
        <v>673.20462516396265</v>
      </c>
      <c r="HR20" s="19">
        <v>614.26594666460335</v>
      </c>
      <c r="HS20" s="19">
        <v>742.90998124497673</v>
      </c>
      <c r="HT20" s="19">
        <v>1003.3354321012956</v>
      </c>
      <c r="HU20" s="19">
        <v>1103.7004110757703</v>
      </c>
      <c r="HV20" s="19">
        <v>1102.2161605859023</v>
      </c>
      <c r="HW20" s="19">
        <f>+C20</f>
        <v>892.84174712772096</v>
      </c>
      <c r="HX20" s="97"/>
      <c r="HY20" s="97"/>
      <c r="HZ20" s="97"/>
      <c r="IA20" s="97"/>
      <c r="IB20" s="97"/>
      <c r="IC20" s="97"/>
    </row>
    <row r="21" spans="1:237" ht="13.8">
      <c r="A21" s="15"/>
      <c r="B21" s="18" t="s">
        <v>20</v>
      </c>
      <c r="C21" s="19">
        <v>905.73004000142316</v>
      </c>
      <c r="D21" s="19">
        <v>875.58858980370474</v>
      </c>
      <c r="E21" s="19">
        <v>30.141450197718427</v>
      </c>
      <c r="F21" s="20">
        <v>3.4424215377767471E-2</v>
      </c>
      <c r="G21" s="22"/>
      <c r="H21" s="19">
        <v>850.31616994258889</v>
      </c>
      <c r="I21" s="19">
        <v>25.27241986111585</v>
      </c>
      <c r="J21" s="20">
        <v>2.9721203423453864E-2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19">
        <v>99.030112356269484</v>
      </c>
      <c r="HC21" s="19">
        <v>104.73799218752852</v>
      </c>
      <c r="HD21" s="19">
        <v>99.942838448000259</v>
      </c>
      <c r="HE21" s="19">
        <v>94.988811195416318</v>
      </c>
      <c r="HF21" s="37"/>
      <c r="HG21" s="19">
        <v>356.21998183736565</v>
      </c>
      <c r="HH21" s="19">
        <v>438.57639660424644</v>
      </c>
      <c r="HI21" s="19">
        <v>506.54281252745943</v>
      </c>
      <c r="HJ21" s="19">
        <v>481.24057922375198</v>
      </c>
      <c r="HK21" s="19">
        <v>511.01804610185457</v>
      </c>
      <c r="HL21" s="19">
        <v>549.7662027625064</v>
      </c>
      <c r="HM21" s="19">
        <v>463.65601881975618</v>
      </c>
      <c r="HN21" s="19">
        <v>419.54986804486498</v>
      </c>
      <c r="HO21" s="19">
        <v>509.36927644047768</v>
      </c>
      <c r="HP21" s="19">
        <v>677.88471665711177</v>
      </c>
      <c r="HQ21" s="19">
        <v>689.56378135957698</v>
      </c>
      <c r="HR21" s="19">
        <v>560.31206473752127</v>
      </c>
      <c r="HS21" s="19">
        <v>707.6226960904537</v>
      </c>
      <c r="HT21" s="19">
        <v>987.47557490718373</v>
      </c>
      <c r="HU21" s="19">
        <v>1012.2260387631057</v>
      </c>
      <c r="HV21" s="19">
        <v>1036.1533129232282</v>
      </c>
      <c r="HW21" s="19">
        <f>+C21</f>
        <v>905.73004000142316</v>
      </c>
      <c r="HX21" s="97"/>
      <c r="HY21" s="97"/>
      <c r="HZ21" s="97"/>
      <c r="IA21" s="97"/>
      <c r="IB21" s="97"/>
      <c r="IC21" s="97"/>
    </row>
    <row r="22" spans="1:237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37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97"/>
      <c r="HY22" s="97"/>
      <c r="HZ22" s="97"/>
      <c r="IA22" s="97"/>
      <c r="IB22" s="97"/>
      <c r="IC22" s="97"/>
    </row>
    <row r="23" spans="1:237" ht="13.8">
      <c r="A23" s="33"/>
      <c r="B23" s="34" t="s">
        <v>21</v>
      </c>
      <c r="C23" s="25">
        <v>14405.555528000627</v>
      </c>
      <c r="D23" s="25">
        <v>13264.372385553914</v>
      </c>
      <c r="E23" s="25">
        <v>1141.1831424467127</v>
      </c>
      <c r="F23" s="26">
        <v>8.603370813756428E-2</v>
      </c>
      <c r="G23" s="27"/>
      <c r="H23" s="25">
        <v>11465.502018521627</v>
      </c>
      <c r="I23" s="25">
        <v>1798.8703670322866</v>
      </c>
      <c r="J23" s="26">
        <v>0.15689416513348925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25">
        <v>1650.9087081535827</v>
      </c>
      <c r="HC23" s="25">
        <v>1609.5300422887426</v>
      </c>
      <c r="HD23" s="25">
        <v>1652.6865750312618</v>
      </c>
      <c r="HE23" s="25">
        <v>1599.3979729751995</v>
      </c>
      <c r="HF23" s="37"/>
      <c r="HG23" s="25">
        <v>10225.76793856784</v>
      </c>
      <c r="HH23" s="25">
        <v>10236.360127687789</v>
      </c>
      <c r="HI23" s="25">
        <v>9885.4654741125287</v>
      </c>
      <c r="HJ23" s="25">
        <v>10190.302829846314</v>
      </c>
      <c r="HK23" s="25">
        <v>10940.576132615335</v>
      </c>
      <c r="HL23" s="25">
        <v>10055.774634001968</v>
      </c>
      <c r="HM23" s="25">
        <v>9419.7001674219446</v>
      </c>
      <c r="HN23" s="25">
        <v>8962.2019575501163</v>
      </c>
      <c r="HO23" s="25">
        <v>7462.5729950376444</v>
      </c>
      <c r="HP23" s="25">
        <v>7982.3813135656892</v>
      </c>
      <c r="HQ23" s="25">
        <v>9226.8143193458127</v>
      </c>
      <c r="HR23" s="25">
        <v>13157.543446698102</v>
      </c>
      <c r="HS23" s="25">
        <v>15388.7957167526</v>
      </c>
      <c r="HT23" s="25">
        <v>15389.225738045741</v>
      </c>
      <c r="HU23" s="25">
        <v>14039.424199141162</v>
      </c>
      <c r="HV23" s="25">
        <v>15840.33642598808</v>
      </c>
      <c r="HW23" s="25">
        <f>+C23</f>
        <v>14405.555528000627</v>
      </c>
      <c r="HX23" s="97"/>
      <c r="HY23" s="97"/>
      <c r="HZ23" s="97"/>
      <c r="IA23" s="97"/>
      <c r="IB23" s="97"/>
      <c r="IC23" s="97"/>
    </row>
    <row r="24" spans="1:237" ht="13.8">
      <c r="A24" s="33"/>
      <c r="B24" s="18" t="s">
        <v>18</v>
      </c>
      <c r="C24" s="19">
        <v>4701.004022380177</v>
      </c>
      <c r="D24" s="19">
        <v>4392.2536708575226</v>
      </c>
      <c r="E24" s="19">
        <v>308.75035152265446</v>
      </c>
      <c r="F24" s="20">
        <v>7.0294289596979379E-2</v>
      </c>
      <c r="G24" s="22"/>
      <c r="H24" s="19">
        <v>4224.842935066833</v>
      </c>
      <c r="I24" s="19">
        <v>167.41073579068961</v>
      </c>
      <c r="J24" s="20">
        <v>3.9625315867048046E-2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19">
        <v>550.89135973999987</v>
      </c>
      <c r="HC24" s="19">
        <v>528.34553553999967</v>
      </c>
      <c r="HD24" s="19">
        <v>511.5615887999997</v>
      </c>
      <c r="HE24" s="19">
        <v>504.165228869999</v>
      </c>
      <c r="HF24" s="37"/>
      <c r="HG24" s="19">
        <v>3203.0999089999996</v>
      </c>
      <c r="HH24" s="19">
        <v>3291.7990120802929</v>
      </c>
      <c r="HI24" s="19">
        <v>3186.1597411203779</v>
      </c>
      <c r="HJ24" s="19">
        <v>3271.6096217655131</v>
      </c>
      <c r="HK24" s="19">
        <v>3185.0219025748356</v>
      </c>
      <c r="HL24" s="19">
        <v>2767.1746887172581</v>
      </c>
      <c r="HM24" s="19">
        <v>2383.9739980018489</v>
      </c>
      <c r="HN24" s="19">
        <v>2079.6845155497463</v>
      </c>
      <c r="HO24" s="19">
        <v>2411.84570492488</v>
      </c>
      <c r="HP24" s="19">
        <v>2842.3411212374299</v>
      </c>
      <c r="HQ24" s="19">
        <v>3386.0864685901333</v>
      </c>
      <c r="HR24" s="19">
        <v>4309.1026449918072</v>
      </c>
      <c r="HS24" s="19">
        <v>4945.0540769017198</v>
      </c>
      <c r="HT24" s="19">
        <v>5818.3191478436047</v>
      </c>
      <c r="HU24" s="19">
        <v>5118.9874946268319</v>
      </c>
      <c r="HV24" s="19">
        <v>5239.0162354375216</v>
      </c>
      <c r="HW24" s="19">
        <f>+C24</f>
        <v>4701.004022380177</v>
      </c>
      <c r="HX24" s="97"/>
      <c r="HY24" s="97"/>
      <c r="HZ24" s="97"/>
      <c r="IA24" s="97"/>
      <c r="IB24" s="97"/>
      <c r="IC24" s="97"/>
    </row>
    <row r="25" spans="1:237" ht="13.8">
      <c r="A25" s="33"/>
      <c r="B25" s="18" t="s">
        <v>19</v>
      </c>
      <c r="C25" s="19">
        <v>4234.1236991344276</v>
      </c>
      <c r="D25" s="19">
        <v>3817.8805289076622</v>
      </c>
      <c r="E25" s="19">
        <v>416.24317022676541</v>
      </c>
      <c r="F25" s="20">
        <v>0.10902467143094632</v>
      </c>
      <c r="G25" s="22"/>
      <c r="H25" s="19">
        <v>3467.2071881603356</v>
      </c>
      <c r="I25" s="19">
        <v>350.67334074732662</v>
      </c>
      <c r="J25" s="20">
        <v>0.10114000165458537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19">
        <v>466.64405248608517</v>
      </c>
      <c r="HC25" s="19">
        <v>444.35121424605512</v>
      </c>
      <c r="HD25" s="19">
        <v>531.85391854936802</v>
      </c>
      <c r="HE25" s="19">
        <v>508.79871397800321</v>
      </c>
      <c r="HF25" s="37"/>
      <c r="HG25" s="19">
        <v>3901.926024538001</v>
      </c>
      <c r="HH25" s="19">
        <v>4040.9540211848398</v>
      </c>
      <c r="HI25" s="19">
        <v>3744.7731151844246</v>
      </c>
      <c r="HJ25" s="19">
        <v>3537.654304097342</v>
      </c>
      <c r="HK25" s="19">
        <v>4075.4352037333142</v>
      </c>
      <c r="HL25" s="19">
        <v>3625.30524810818</v>
      </c>
      <c r="HM25" s="19">
        <v>3286.1237194170994</v>
      </c>
      <c r="HN25" s="19">
        <v>3569.9443053987511</v>
      </c>
      <c r="HO25" s="19">
        <v>2770.6538502927415</v>
      </c>
      <c r="HP25" s="19">
        <v>3440.1676325529011</v>
      </c>
      <c r="HQ25" s="19">
        <v>4026.2843794290966</v>
      </c>
      <c r="HR25" s="19">
        <v>4930.3153381982929</v>
      </c>
      <c r="HS25" s="19">
        <v>5631.8089652196968</v>
      </c>
      <c r="HT25" s="19">
        <v>5363.7992986986383</v>
      </c>
      <c r="HU25" s="19">
        <v>4225.8394319988001</v>
      </c>
      <c r="HV25" s="19">
        <v>4556.8507102530675</v>
      </c>
      <c r="HW25" s="19">
        <f>+C25</f>
        <v>4234.1236991344276</v>
      </c>
      <c r="HX25" s="97"/>
      <c r="HY25" s="97"/>
      <c r="HZ25" s="97"/>
      <c r="IA25" s="97"/>
      <c r="IB25" s="97"/>
      <c r="IC25" s="97"/>
    </row>
    <row r="26" spans="1:237" ht="13.8">
      <c r="A26" s="33"/>
      <c r="B26" s="18" t="s">
        <v>20</v>
      </c>
      <c r="C26" s="19">
        <v>5470.4278064860209</v>
      </c>
      <c r="D26" s="19">
        <v>5054.2381857887303</v>
      </c>
      <c r="E26" s="19">
        <v>416.18962069729059</v>
      </c>
      <c r="F26" s="20">
        <v>8.2344678940441118E-2</v>
      </c>
      <c r="G26" s="22"/>
      <c r="H26" s="19">
        <v>3773.4518952944568</v>
      </c>
      <c r="I26" s="19">
        <v>1280.7862904942735</v>
      </c>
      <c r="J26" s="20">
        <v>0.33942033078291806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19">
        <v>633.37329592749757</v>
      </c>
      <c r="HC26" s="19">
        <v>636.83329250268775</v>
      </c>
      <c r="HD26" s="19">
        <v>609.27106768189412</v>
      </c>
      <c r="HE26" s="19">
        <v>586.43403012719739</v>
      </c>
      <c r="HF26" s="37"/>
      <c r="HG26" s="19">
        <v>3120.7420050298401</v>
      </c>
      <c r="HH26" s="19">
        <v>2903.6070944226567</v>
      </c>
      <c r="HI26" s="19">
        <v>2954.5326178077266</v>
      </c>
      <c r="HJ26" s="19">
        <v>3381.0389039834586</v>
      </c>
      <c r="HK26" s="19">
        <v>3680.1190263071853</v>
      </c>
      <c r="HL26" s="19">
        <v>3663.29469717653</v>
      </c>
      <c r="HM26" s="19">
        <v>3749.6024500029962</v>
      </c>
      <c r="HN26" s="19">
        <v>3312.5731366016194</v>
      </c>
      <c r="HO26" s="19">
        <v>2280.0734398200234</v>
      </c>
      <c r="HP26" s="19">
        <v>1699.8725597753578</v>
      </c>
      <c r="HQ26" s="19">
        <v>1814.4434713265828</v>
      </c>
      <c r="HR26" s="19">
        <v>3918.1254635080031</v>
      </c>
      <c r="HS26" s="19">
        <v>4811.9326746311835</v>
      </c>
      <c r="HT26" s="19">
        <v>4207.1072915034993</v>
      </c>
      <c r="HU26" s="19">
        <v>4694.5972725155298</v>
      </c>
      <c r="HV26" s="19">
        <v>6044.4694802974927</v>
      </c>
      <c r="HW26" s="19">
        <f>+C26</f>
        <v>5470.4278064860209</v>
      </c>
      <c r="HX26" s="97"/>
      <c r="HY26" s="97"/>
      <c r="HZ26" s="97"/>
      <c r="IA26" s="97"/>
      <c r="IB26" s="97"/>
      <c r="IC26" s="97"/>
    </row>
    <row r="27" spans="1:237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37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97"/>
      <c r="HY27" s="97"/>
      <c r="HZ27" s="97"/>
      <c r="IA27" s="97"/>
      <c r="IB27" s="97"/>
      <c r="IC27" s="97"/>
    </row>
    <row r="28" spans="1:237" ht="13.8">
      <c r="A28" s="33"/>
      <c r="B28" s="34" t="s">
        <v>405</v>
      </c>
      <c r="C28" s="31">
        <v>13.514202482212772</v>
      </c>
      <c r="D28" s="31">
        <v>13.543881368394395</v>
      </c>
      <c r="E28" s="31">
        <v>-2.9678886181622843E-2</v>
      </c>
      <c r="F28" s="26">
        <v>-2.191313211800616E-3</v>
      </c>
      <c r="G28" s="27"/>
      <c r="H28" s="31">
        <v>14.403620320831372</v>
      </c>
      <c r="I28" s="31">
        <v>-0.8597389524369774</v>
      </c>
      <c r="J28" s="26">
        <v>-5.9689087415999979E-2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1">
        <v>13.225584584431083</v>
      </c>
      <c r="HC28" s="31">
        <v>13.345475218438359</v>
      </c>
      <c r="HD28" s="31">
        <v>13.075134520913039</v>
      </c>
      <c r="HE28" s="31">
        <v>13.146630785509069</v>
      </c>
      <c r="HF28" s="37"/>
      <c r="HG28" s="31">
        <v>12.816450679601788</v>
      </c>
      <c r="HH28" s="31">
        <v>13.700596600823165</v>
      </c>
      <c r="HI28" s="31">
        <v>16.907737071810509</v>
      </c>
      <c r="HJ28" s="31">
        <v>16.73524799104797</v>
      </c>
      <c r="HK28" s="31">
        <v>15.935542537094285</v>
      </c>
      <c r="HL28" s="31">
        <v>15.90997638131951</v>
      </c>
      <c r="HM28" s="31">
        <v>11.605560160522893</v>
      </c>
      <c r="HN28" s="31">
        <v>9.9945322174102991</v>
      </c>
      <c r="HO28" s="31">
        <v>10.577582974151754</v>
      </c>
      <c r="HP28" s="31">
        <v>11.106642690420813</v>
      </c>
      <c r="HQ28" s="31">
        <v>10.599124847354355</v>
      </c>
      <c r="HR28" s="31">
        <v>9.5732726426087265</v>
      </c>
      <c r="HS28" s="31">
        <v>10.847740208067254</v>
      </c>
      <c r="HT28" s="31">
        <v>15.443975105400751</v>
      </c>
      <c r="HU28" s="31">
        <v>14.420542621306778</v>
      </c>
      <c r="HV28" s="31">
        <v>13.555027241181444</v>
      </c>
      <c r="HW28" s="31">
        <f>+C28</f>
        <v>13.514202482212772</v>
      </c>
      <c r="HX28" s="97"/>
      <c r="HY28" s="97"/>
      <c r="HZ28" s="97"/>
      <c r="IA28" s="97"/>
      <c r="IB28" s="97"/>
      <c r="IC28" s="97"/>
    </row>
    <row r="29" spans="1:237" ht="13.8">
      <c r="A29" s="33"/>
      <c r="B29" s="18" t="s">
        <v>18</v>
      </c>
      <c r="C29" s="22">
        <v>13.718330596733061</v>
      </c>
      <c r="D29" s="22">
        <v>13.666694287500528</v>
      </c>
      <c r="E29" s="22">
        <v>5.1636309232533151E-2</v>
      </c>
      <c r="F29" s="20">
        <v>3.7782588932101448E-3</v>
      </c>
      <c r="G29" s="22"/>
      <c r="H29" s="22">
        <v>14.189937983530193</v>
      </c>
      <c r="I29" s="22">
        <v>-0.52324369602966492</v>
      </c>
      <c r="J29" s="20">
        <v>-3.6874276451171042E-2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22">
        <v>13.413005190403327</v>
      </c>
      <c r="HC29" s="22">
        <v>13.660700301437087</v>
      </c>
      <c r="HD29" s="22">
        <v>13.395858774315414</v>
      </c>
      <c r="HE29" s="22">
        <v>13.126386690820176</v>
      </c>
      <c r="HF29" s="37"/>
      <c r="HG29" s="22">
        <v>13.374010791960817</v>
      </c>
      <c r="HH29" s="22">
        <v>14.72357236020542</v>
      </c>
      <c r="HI29" s="22">
        <v>19.262222017041015</v>
      </c>
      <c r="HJ29" s="22">
        <v>19.599548248796602</v>
      </c>
      <c r="HK29" s="22">
        <v>17.789224559494919</v>
      </c>
      <c r="HL29" s="22">
        <v>17.601568550114287</v>
      </c>
      <c r="HM29" s="22">
        <v>12.993527007958663</v>
      </c>
      <c r="HN29" s="22">
        <v>10.999568638993805</v>
      </c>
      <c r="HO29" s="22">
        <v>11.013411547260432</v>
      </c>
      <c r="HP29" s="22">
        <v>11.668935451824332</v>
      </c>
      <c r="HQ29" s="22">
        <v>11.076389890945345</v>
      </c>
      <c r="HR29" s="22">
        <v>9.8650334508453827</v>
      </c>
      <c r="HS29" s="22">
        <v>10.880918399301628</v>
      </c>
      <c r="HT29" s="22">
        <v>15.138251735613037</v>
      </c>
      <c r="HU29" s="22">
        <v>14.219977008633251</v>
      </c>
      <c r="HV29" s="22">
        <v>13.675276902839684</v>
      </c>
      <c r="HW29" s="22">
        <f>+C29</f>
        <v>13.718330596733061</v>
      </c>
      <c r="HX29" s="97"/>
      <c r="HY29" s="97"/>
      <c r="HZ29" s="97"/>
      <c r="IA29" s="97"/>
      <c r="IB29" s="97"/>
      <c r="IC29" s="97"/>
    </row>
    <row r="30" spans="1:237" ht="13.8">
      <c r="A30" s="33"/>
      <c r="B30" s="18" t="s">
        <v>19</v>
      </c>
      <c r="C30" s="22">
        <v>13.867066300061051</v>
      </c>
      <c r="D30" s="22">
        <v>14.246412739463295</v>
      </c>
      <c r="E30" s="22">
        <v>-0.37934643940224433</v>
      </c>
      <c r="F30" s="20">
        <v>-2.6627505909009305E-2</v>
      </c>
      <c r="G30" s="22"/>
      <c r="H30" s="22">
        <v>15.112980243668995</v>
      </c>
      <c r="I30" s="22">
        <v>-0.86656750420569928</v>
      </c>
      <c r="J30" s="20">
        <v>-5.7339286509602537E-2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22">
        <v>13.574151069009895</v>
      </c>
      <c r="HC30" s="22">
        <v>13.781974550839482</v>
      </c>
      <c r="HD30" s="22">
        <v>13.271044080940285</v>
      </c>
      <c r="HE30" s="22">
        <v>13.480599541835309</v>
      </c>
      <c r="HF30" s="37"/>
      <c r="HG30" s="22">
        <v>13.479947897655089</v>
      </c>
      <c r="HH30" s="22">
        <v>14.913995341559133</v>
      </c>
      <c r="HI30" s="22">
        <v>18.569886517095412</v>
      </c>
      <c r="HJ30" s="22">
        <v>19.044913469429702</v>
      </c>
      <c r="HK30" s="22">
        <v>17.560425312320106</v>
      </c>
      <c r="HL30" s="22">
        <v>17.704673357502941</v>
      </c>
      <c r="HM30" s="22">
        <v>12.541863360348938</v>
      </c>
      <c r="HN30" s="22">
        <v>10.469340667815493</v>
      </c>
      <c r="HO30" s="22">
        <v>11.011647568945437</v>
      </c>
      <c r="HP30" s="22">
        <v>11.374979056393705</v>
      </c>
      <c r="HQ30" s="22">
        <v>10.780832206808862</v>
      </c>
      <c r="HR30" s="22">
        <v>9.8537521059587831</v>
      </c>
      <c r="HS30" s="22">
        <v>11.094015633668851</v>
      </c>
      <c r="HT30" s="22">
        <v>15.574374346592382</v>
      </c>
      <c r="HU30" s="22">
        <v>15.125036960914418</v>
      </c>
      <c r="HV30" s="22">
        <v>14.237972355202116</v>
      </c>
      <c r="HW30" s="22">
        <f>+C30</f>
        <v>13.867066300061051</v>
      </c>
      <c r="HX30" s="97"/>
      <c r="HY30" s="97"/>
      <c r="HZ30" s="97"/>
      <c r="IA30" s="97"/>
      <c r="IB30" s="97"/>
      <c r="IC30" s="97"/>
    </row>
    <row r="31" spans="1:237" ht="13.8">
      <c r="A31" s="33"/>
      <c r="B31" s="18" t="s">
        <v>20</v>
      </c>
      <c r="C31" s="22">
        <v>13.065667883465307</v>
      </c>
      <c r="D31" s="22">
        <v>12.906474459796025</v>
      </c>
      <c r="E31" s="22">
        <v>0.15919342366928291</v>
      </c>
      <c r="F31" s="20">
        <v>1.2334384898461172E-2</v>
      </c>
      <c r="G31" s="22"/>
      <c r="H31" s="22">
        <v>13.991074049259383</v>
      </c>
      <c r="I31" s="22">
        <v>-1.0845995894633589</v>
      </c>
      <c r="J31" s="20">
        <v>-7.7520824037149036E-2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22">
        <v>12.805761281014657</v>
      </c>
      <c r="HC31" s="22">
        <v>12.779382368226527</v>
      </c>
      <c r="HD31" s="22">
        <v>12.634828899903233</v>
      </c>
      <c r="HE31" s="22">
        <v>12.874278744375156</v>
      </c>
      <c r="HF31" s="37"/>
      <c r="HG31" s="22">
        <v>11.414592467535922</v>
      </c>
      <c r="HH31" s="22">
        <v>10.852167441560914</v>
      </c>
      <c r="HI31" s="22">
        <v>12.261947204080469</v>
      </c>
      <c r="HJ31" s="22">
        <v>11.546999407800124</v>
      </c>
      <c r="HK31" s="22">
        <v>12.531815044502901</v>
      </c>
      <c r="HL31" s="22">
        <v>12.856098294944024</v>
      </c>
      <c r="HM31" s="22">
        <v>9.9025302758787568</v>
      </c>
      <c r="HN31" s="22">
        <v>8.8518560405778004</v>
      </c>
      <c r="HO31" s="22">
        <v>9.5891086673090413</v>
      </c>
      <c r="HP31" s="22">
        <v>9.6233844871697638</v>
      </c>
      <c r="HQ31" s="22">
        <v>9.3052481043566448</v>
      </c>
      <c r="HR31" s="22">
        <v>8.8994607661717176</v>
      </c>
      <c r="HS31" s="22">
        <v>10.525407331753062</v>
      </c>
      <c r="HT31" s="22">
        <v>15.700531618733422</v>
      </c>
      <c r="HU31" s="22">
        <v>14.005089072559485</v>
      </c>
      <c r="HV31" s="22">
        <v>12.935937531187877</v>
      </c>
      <c r="HW31" s="22">
        <f>+C31</f>
        <v>13.065667883465307</v>
      </c>
      <c r="HX31" s="97"/>
      <c r="HY31" s="97"/>
      <c r="HZ31" s="97"/>
      <c r="IA31" s="97"/>
      <c r="IB31" s="97"/>
      <c r="IC31" s="97"/>
    </row>
    <row r="32" spans="1:237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37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97"/>
      <c r="HY32" s="97"/>
      <c r="HZ32" s="97"/>
      <c r="IA32" s="97"/>
      <c r="IB32" s="97"/>
      <c r="IC32" s="97"/>
    </row>
    <row r="33" spans="1:237" ht="13.8">
      <c r="A33" s="33"/>
      <c r="B33" s="34" t="s">
        <v>388</v>
      </c>
      <c r="C33" s="25">
        <v>1946.7959427415999</v>
      </c>
      <c r="D33" s="25">
        <v>1796.5108601614875</v>
      </c>
      <c r="E33" s="25">
        <v>150.28508258011243</v>
      </c>
      <c r="F33" s="26">
        <v>8.3653868124461753E-2</v>
      </c>
      <c r="G33" s="27"/>
      <c r="H33" s="25">
        <v>1651.4473786251124</v>
      </c>
      <c r="I33" s="25">
        <v>145.06348153637509</v>
      </c>
      <c r="J33" s="26">
        <v>8.7840208179775919E-2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25">
        <v>218.34232760859055</v>
      </c>
      <c r="HC33" s="25">
        <v>214.79943292696458</v>
      </c>
      <c r="HD33" s="25">
        <v>216.09099289440792</v>
      </c>
      <c r="HE33" s="25">
        <v>210.26694629796563</v>
      </c>
      <c r="HF33" s="37"/>
      <c r="HG33" s="25">
        <v>1310.5805044570798</v>
      </c>
      <c r="HH33" s="25">
        <v>1402.442407702011</v>
      </c>
      <c r="HI33" s="25">
        <v>1671.4085106875525</v>
      </c>
      <c r="HJ33" s="25">
        <v>1705.3724496135596</v>
      </c>
      <c r="HK33" s="25">
        <v>1743.4401634161018</v>
      </c>
      <c r="HL33" s="25">
        <v>1599.8713692284314</v>
      </c>
      <c r="HM33" s="25">
        <v>1093.2089698710295</v>
      </c>
      <c r="HN33" s="25">
        <v>895.73016203672285</v>
      </c>
      <c r="HO33" s="25">
        <v>789.35985055674848</v>
      </c>
      <c r="HP33" s="25">
        <v>886.57457068466056</v>
      </c>
      <c r="HQ33" s="25">
        <v>977.96156914103176</v>
      </c>
      <c r="HR33" s="25">
        <v>1259.6075072221067</v>
      </c>
      <c r="HS33" s="25">
        <v>1669.3365805035032</v>
      </c>
      <c r="HT33" s="25">
        <v>2376.7081918977092</v>
      </c>
      <c r="HU33" s="25">
        <v>2024.561150423209</v>
      </c>
      <c r="HV33" s="25">
        <v>2147.1619176374716</v>
      </c>
      <c r="HW33" s="25">
        <f>+C33</f>
        <v>1946.7959427415999</v>
      </c>
      <c r="HX33" s="97"/>
      <c r="HY33" s="97"/>
      <c r="HZ33" s="97"/>
      <c r="IA33" s="97"/>
      <c r="IB33" s="97"/>
      <c r="IC33" s="97"/>
    </row>
    <row r="34" spans="1:237" ht="13.8">
      <c r="A34" s="33"/>
      <c r="B34" s="18" t="s">
        <v>18</v>
      </c>
      <c r="C34" s="19">
        <v>644.89927315583168</v>
      </c>
      <c r="D34" s="19">
        <v>600.27588152761723</v>
      </c>
      <c r="E34" s="19">
        <v>44.623391628214449</v>
      </c>
      <c r="F34" s="20">
        <v>7.4338138515001179E-2</v>
      </c>
      <c r="G34" s="22"/>
      <c r="H34" s="19">
        <v>599.5025923875404</v>
      </c>
      <c r="I34" s="19">
        <v>0.7732891400768267</v>
      </c>
      <c r="J34" s="20">
        <v>1.2898845641303655E-3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19">
        <v>73.891086675409639</v>
      </c>
      <c r="HC34" s="19">
        <v>72.175700166142121</v>
      </c>
      <c r="HD34" s="19">
        <v>68.528067979292103</v>
      </c>
      <c r="HE34" s="19">
        <v>66.178677502134633</v>
      </c>
      <c r="HF34" s="37"/>
      <c r="HG34" s="19">
        <v>428.38292750694706</v>
      </c>
      <c r="HH34" s="19">
        <v>484.6704094961691</v>
      </c>
      <c r="HI34" s="19">
        <v>613.72516315218638</v>
      </c>
      <c r="HJ34" s="19">
        <v>641.22070633020371</v>
      </c>
      <c r="HK34" s="19">
        <v>566.59069851813501</v>
      </c>
      <c r="HL34" s="19">
        <v>487.06614973597988</v>
      </c>
      <c r="HM34" s="19">
        <v>309.76230529308219</v>
      </c>
      <c r="HN34" s="19">
        <v>228.75632576242012</v>
      </c>
      <c r="HO34" s="19">
        <v>265.62649336830151</v>
      </c>
      <c r="HP34" s="19">
        <v>331.67095075785568</v>
      </c>
      <c r="HQ34" s="19">
        <v>375.05613930558576</v>
      </c>
      <c r="HR34" s="19">
        <v>425.09441735970495</v>
      </c>
      <c r="HS34" s="19">
        <v>538.06729890901443</v>
      </c>
      <c r="HT34" s="19">
        <v>880.79179938194011</v>
      </c>
      <c r="HU34" s="19">
        <v>727.91884481074669</v>
      </c>
      <c r="HV34" s="19">
        <v>716.44997718080845</v>
      </c>
      <c r="HW34" s="19">
        <f>+C34</f>
        <v>644.89927315583168</v>
      </c>
      <c r="HX34" s="97"/>
      <c r="HY34" s="97"/>
      <c r="HZ34" s="97"/>
      <c r="IA34" s="97"/>
      <c r="IB34" s="97"/>
      <c r="IC34" s="97"/>
    </row>
    <row r="35" spans="1:237" ht="13.8">
      <c r="A35" s="33"/>
      <c r="B35" s="18" t="s">
        <v>19</v>
      </c>
      <c r="C35" s="19">
        <v>587.14874058556859</v>
      </c>
      <c r="D35" s="19">
        <v>543.91101804778987</v>
      </c>
      <c r="E35" s="19">
        <v>43.237722537778723</v>
      </c>
      <c r="F35" s="20">
        <v>7.9494110439181628E-2</v>
      </c>
      <c r="G35" s="22"/>
      <c r="H35" s="19">
        <v>523.99833735374273</v>
      </c>
      <c r="I35" s="19">
        <v>19.91268069404714</v>
      </c>
      <c r="J35" s="20">
        <v>3.8001419612529064E-2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19">
        <v>63.342968639011026</v>
      </c>
      <c r="HC35" s="19">
        <v>61.240371263737543</v>
      </c>
      <c r="HD35" s="19">
        <v>70.582567976894879</v>
      </c>
      <c r="HE35" s="19">
        <v>68.589117105382641</v>
      </c>
      <c r="HF35" s="37"/>
      <c r="HG35" s="19">
        <v>525.97759511276706</v>
      </c>
      <c r="HH35" s="19">
        <v>602.66769447405352</v>
      </c>
      <c r="HI35" s="19">
        <v>695.4001178124463</v>
      </c>
      <c r="HJ35" s="19">
        <v>673.74320106289429</v>
      </c>
      <c r="HK35" s="19">
        <v>715.66375510358932</v>
      </c>
      <c r="HL35" s="19">
        <v>641.84845238996479</v>
      </c>
      <c r="HM35" s="19">
        <v>412.14114674130894</v>
      </c>
      <c r="HN35" s="19">
        <v>373.74963098347473</v>
      </c>
      <c r="HO35" s="19">
        <v>305.09463734965379</v>
      </c>
      <c r="HP35" s="19">
        <v>391.31834770772764</v>
      </c>
      <c r="HQ35" s="19">
        <v>434.06696311520636</v>
      </c>
      <c r="HR35" s="19">
        <v>485.82105146812324</v>
      </c>
      <c r="HS35" s="19">
        <v>624.79376705983714</v>
      </c>
      <c r="HT35" s="19">
        <v>835.37818197922286</v>
      </c>
      <c r="HU35" s="19">
        <v>639.15977599871439</v>
      </c>
      <c r="HV35" s="19">
        <v>648.80314439366305</v>
      </c>
      <c r="HW35" s="19">
        <f>+C35</f>
        <v>587.14874058556859</v>
      </c>
      <c r="HX35" s="97"/>
      <c r="HY35" s="97"/>
      <c r="HZ35" s="97"/>
      <c r="IA35" s="97"/>
      <c r="IB35" s="97"/>
      <c r="IC35" s="97"/>
    </row>
    <row r="36" spans="1:237" ht="13.8">
      <c r="A36" s="33"/>
      <c r="B36" s="18" t="s">
        <v>20</v>
      </c>
      <c r="C36" s="19">
        <v>714.74792900019975</v>
      </c>
      <c r="D36" s="19">
        <v>652.32396058608037</v>
      </c>
      <c r="E36" s="19">
        <v>62.423968414119372</v>
      </c>
      <c r="F36" s="20">
        <v>9.5694734803294004E-2</v>
      </c>
      <c r="G36" s="22"/>
      <c r="H36" s="19">
        <v>527.94644888382913</v>
      </c>
      <c r="I36" s="19">
        <v>124.37751170225124</v>
      </c>
      <c r="J36" s="20">
        <v>0.23558736300851535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19">
        <v>81.108272294169879</v>
      </c>
      <c r="HC36" s="19">
        <v>81.383361497084948</v>
      </c>
      <c r="HD36" s="19">
        <v>76.98035693822095</v>
      </c>
      <c r="HE36" s="19">
        <v>75.499151690448372</v>
      </c>
      <c r="HF36" s="37"/>
      <c r="HG36" s="19">
        <v>356.21998183736565</v>
      </c>
      <c r="HH36" s="19">
        <v>315.10430373178838</v>
      </c>
      <c r="HI36" s="19">
        <v>362.28322972292</v>
      </c>
      <c r="HJ36" s="19">
        <v>390.40854222046175</v>
      </c>
      <c r="HK36" s="19">
        <v>461.18570979437749</v>
      </c>
      <c r="HL36" s="19">
        <v>470.95676710248671</v>
      </c>
      <c r="HM36" s="19">
        <v>371.30551783663833</v>
      </c>
      <c r="HN36" s="19">
        <v>293.22420529082797</v>
      </c>
      <c r="HO36" s="19">
        <v>218.63871983879326</v>
      </c>
      <c r="HP36" s="19">
        <v>163.58527221907735</v>
      </c>
      <c r="HQ36" s="19">
        <v>168.83846672023975</v>
      </c>
      <c r="HR36" s="19">
        <v>348.69203839427854</v>
      </c>
      <c r="HS36" s="19">
        <v>506.47551453465178</v>
      </c>
      <c r="HT36" s="19">
        <v>660.5382105365461</v>
      </c>
      <c r="HU36" s="19">
        <v>657.48252961374806</v>
      </c>
      <c r="HV36" s="19">
        <v>781.90879606300018</v>
      </c>
      <c r="HW36" s="19">
        <f>+C36</f>
        <v>714.74792900019975</v>
      </c>
      <c r="HX36" s="97"/>
      <c r="HY36" s="97"/>
      <c r="HZ36" s="97"/>
      <c r="IA36" s="97"/>
      <c r="IB36" s="97"/>
      <c r="IC36" s="97"/>
    </row>
    <row r="37" spans="1:237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37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97"/>
      <c r="HY37" s="97"/>
      <c r="HZ37" s="97"/>
      <c r="IA37" s="97"/>
      <c r="IB37" s="97"/>
      <c r="IC37" s="97"/>
    </row>
    <row r="38" spans="1:237" ht="13.8">
      <c r="A38" s="33"/>
      <c r="B38" s="34" t="s">
        <v>22</v>
      </c>
      <c r="C38" s="25">
        <v>3024.5982222802913</v>
      </c>
      <c r="D38" s="25">
        <v>3970.7017946248729</v>
      </c>
      <c r="E38" s="25">
        <v>-946.10357234458161</v>
      </c>
      <c r="F38" s="26">
        <v>-0.23827112215410362</v>
      </c>
      <c r="G38" s="27"/>
      <c r="H38" s="25">
        <v>4449.1900640524918</v>
      </c>
      <c r="I38" s="25">
        <v>-478.48826942761889</v>
      </c>
      <c r="J38" s="26">
        <v>-0.10754502786778984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25">
        <v>298.98757212070763</v>
      </c>
      <c r="HC38" s="25">
        <v>419.26147575335273</v>
      </c>
      <c r="HD38" s="25">
        <v>279.9706258950992</v>
      </c>
      <c r="HE38" s="25">
        <v>241.50674206460468</v>
      </c>
      <c r="HF38" s="37"/>
      <c r="HG38" s="25">
        <v>0</v>
      </c>
      <c r="HH38" s="25">
        <v>855.38368102177242</v>
      </c>
      <c r="HI38" s="25">
        <v>1237.2773595397045</v>
      </c>
      <c r="HJ38" s="25">
        <v>1357.8336347314105</v>
      </c>
      <c r="HK38" s="25">
        <v>1009.4064931979793</v>
      </c>
      <c r="HL38" s="25">
        <v>2372.2180635464288</v>
      </c>
      <c r="HM38" s="25">
        <v>3657.9981611015278</v>
      </c>
      <c r="HN38" s="25">
        <v>4583.4303559322598</v>
      </c>
      <c r="HO38" s="25">
        <v>6285.9444588385086</v>
      </c>
      <c r="HP38" s="25">
        <v>6321.117242683682</v>
      </c>
      <c r="HQ38" s="25">
        <v>5923.3513218807757</v>
      </c>
      <c r="HR38" s="25">
        <v>2519.825989336372</v>
      </c>
      <c r="HS38" s="25">
        <v>1213.4859586294269</v>
      </c>
      <c r="HT38" s="25">
        <v>1567.3684686054617</v>
      </c>
      <c r="HU38" s="25">
        <v>4938.155926994963</v>
      </c>
      <c r="HV38" s="25">
        <v>4550.3386651454784</v>
      </c>
      <c r="HW38" s="25">
        <f>+C38</f>
        <v>3024.5982222802913</v>
      </c>
      <c r="HX38" s="97"/>
      <c r="HY38" s="97"/>
      <c r="HZ38" s="97"/>
      <c r="IA38" s="97"/>
      <c r="IB38" s="97"/>
      <c r="IC38" s="97"/>
    </row>
    <row r="39" spans="1:237" ht="13.8">
      <c r="A39" s="33"/>
      <c r="B39" s="18" t="s">
        <v>18</v>
      </c>
      <c r="C39" s="19">
        <v>454.30305877981766</v>
      </c>
      <c r="D39" s="19">
        <v>679.20614596061728</v>
      </c>
      <c r="E39" s="19">
        <v>-224.90308718079962</v>
      </c>
      <c r="F39" s="20">
        <v>-0.33112640178294306</v>
      </c>
      <c r="G39" s="22"/>
      <c r="H39" s="19">
        <v>500.74890342323738</v>
      </c>
      <c r="I39" s="19">
        <v>178.4572425373799</v>
      </c>
      <c r="J39" s="20">
        <v>0.35638069562889541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19">
        <v>33.03032064999914</v>
      </c>
      <c r="HC39" s="19">
        <v>71.36246669000036</v>
      </c>
      <c r="HD39" s="19">
        <v>56.95535209999931</v>
      </c>
      <c r="HE39" s="19">
        <v>45.510481780000028</v>
      </c>
      <c r="HF39" s="37"/>
      <c r="HG39" s="19">
        <v>0</v>
      </c>
      <c r="HH39" s="19">
        <v>96.360227464147385</v>
      </c>
      <c r="HI39" s="19">
        <v>232.92950882068203</v>
      </c>
      <c r="HJ39" s="19">
        <v>271.20781706369536</v>
      </c>
      <c r="HK39" s="19">
        <v>507.57386031816202</v>
      </c>
      <c r="HL39" s="19">
        <v>1022.0947243530427</v>
      </c>
      <c r="HM39" s="19">
        <v>1580.2804950683449</v>
      </c>
      <c r="HN39" s="19">
        <v>1990.267683562987</v>
      </c>
      <c r="HO39" s="19">
        <v>1662.3718155539664</v>
      </c>
      <c r="HP39" s="19">
        <v>1388.5620183513654</v>
      </c>
      <c r="HQ39" s="19">
        <v>1046.5432402598619</v>
      </c>
      <c r="HR39" s="19">
        <v>331.41389763865686</v>
      </c>
      <c r="HS39" s="19">
        <v>41.402579471820786</v>
      </c>
      <c r="HT39" s="19">
        <v>-685.26764086984474</v>
      </c>
      <c r="HU39" s="19">
        <v>512.5612945032367</v>
      </c>
      <c r="HV39" s="19">
        <v>762.22681687061572</v>
      </c>
      <c r="HW39" s="19">
        <f>+C39</f>
        <v>454.30305877981766</v>
      </c>
      <c r="HX39" s="97"/>
      <c r="HY39" s="97"/>
      <c r="HZ39" s="97"/>
      <c r="IA39" s="97"/>
      <c r="IB39" s="97"/>
      <c r="IC39" s="97"/>
    </row>
    <row r="40" spans="1:237" ht="13.8">
      <c r="A40" s="33"/>
      <c r="B40" s="18" t="s">
        <v>19</v>
      </c>
      <c r="C40" s="19">
        <v>1766.1593678220388</v>
      </c>
      <c r="D40" s="19">
        <v>2255.7268577179411</v>
      </c>
      <c r="E40" s="19">
        <v>-489.56748989590233</v>
      </c>
      <c r="F40" s="20">
        <v>-0.21703314309569588</v>
      </c>
      <c r="G40" s="22"/>
      <c r="H40" s="19">
        <v>2247.0930651879048</v>
      </c>
      <c r="I40" s="19">
        <v>8.6337925300363167</v>
      </c>
      <c r="J40" s="20">
        <v>3.8422051421863777E-3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19">
        <v>198.22288382072594</v>
      </c>
      <c r="HC40" s="19">
        <v>247.819880647345</v>
      </c>
      <c r="HD40" s="19">
        <v>122.84269010733202</v>
      </c>
      <c r="HE40" s="19">
        <v>108.35729046409205</v>
      </c>
      <c r="HF40" s="37"/>
      <c r="HG40" s="19">
        <v>0</v>
      </c>
      <c r="HH40" s="19">
        <v>88.532981236236751</v>
      </c>
      <c r="HI40" s="19">
        <v>411.03938363659199</v>
      </c>
      <c r="HJ40" s="19">
        <v>726.96687973315409</v>
      </c>
      <c r="HK40" s="19">
        <v>304.62401080157269</v>
      </c>
      <c r="HL40" s="19">
        <v>889.21997157089106</v>
      </c>
      <c r="HM40" s="19">
        <v>1405.0664142202734</v>
      </c>
      <c r="HN40" s="19">
        <v>1404.9161741739854</v>
      </c>
      <c r="HO40" s="19">
        <v>2235.8540810954955</v>
      </c>
      <c r="HP40" s="19">
        <v>1613.0578847599254</v>
      </c>
      <c r="HQ40" s="19">
        <v>1430.1022975888336</v>
      </c>
      <c r="HR40" s="19">
        <v>618.19954304599878</v>
      </c>
      <c r="HS40" s="19">
        <v>183.99583620162892</v>
      </c>
      <c r="HT40" s="19">
        <v>571.1310443346274</v>
      </c>
      <c r="HU40" s="19">
        <v>2583.2852848985167</v>
      </c>
      <c r="HV40" s="19">
        <v>2624.3072431808614</v>
      </c>
      <c r="HW40" s="19">
        <f>+C40</f>
        <v>1766.1593678220388</v>
      </c>
      <c r="HX40" s="97"/>
      <c r="HY40" s="97"/>
      <c r="HZ40" s="97"/>
      <c r="IA40" s="97"/>
      <c r="IB40" s="97"/>
      <c r="IC40" s="97"/>
    </row>
    <row r="41" spans="1:237" ht="13.8">
      <c r="A41" s="33"/>
      <c r="B41" s="18" t="s">
        <v>20</v>
      </c>
      <c r="C41" s="19">
        <v>804.13579567843431</v>
      </c>
      <c r="D41" s="19">
        <v>1035.7687909463154</v>
      </c>
      <c r="E41" s="19">
        <v>-231.63299526788114</v>
      </c>
      <c r="F41" s="20">
        <v>-0.22363388170467363</v>
      </c>
      <c r="G41" s="22"/>
      <c r="H41" s="19">
        <v>1701.3480954413494</v>
      </c>
      <c r="I41" s="19">
        <v>-665.57930449503397</v>
      </c>
      <c r="J41" s="20">
        <v>-0.39120701182692125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19">
        <v>67.734367649982559</v>
      </c>
      <c r="HC41" s="19">
        <v>100.07912841600734</v>
      </c>
      <c r="HD41" s="19">
        <v>100.17258368776787</v>
      </c>
      <c r="HE41" s="19">
        <v>87.6389698205126</v>
      </c>
      <c r="HF41" s="37"/>
      <c r="HG41" s="19">
        <v>0</v>
      </c>
      <c r="HH41" s="19">
        <v>670.49047232138821</v>
      </c>
      <c r="HI41" s="19">
        <v>593.30846708243052</v>
      </c>
      <c r="HJ41" s="19">
        <v>359.65893793456092</v>
      </c>
      <c r="HK41" s="19">
        <v>197.20862207824462</v>
      </c>
      <c r="HL41" s="19">
        <v>460.90336762249484</v>
      </c>
      <c r="HM41" s="19">
        <v>672.65125181290989</v>
      </c>
      <c r="HN41" s="19">
        <v>1188.2464981952876</v>
      </c>
      <c r="HO41" s="19">
        <v>2387.7185621890467</v>
      </c>
      <c r="HP41" s="19">
        <v>3319.4973395723905</v>
      </c>
      <c r="HQ41" s="19">
        <v>3446.7057840320804</v>
      </c>
      <c r="HR41" s="19">
        <v>1570.2125486517164</v>
      </c>
      <c r="HS41" s="19">
        <v>988.08754295597714</v>
      </c>
      <c r="HT41" s="19">
        <v>1681.5050651406789</v>
      </c>
      <c r="HU41" s="19">
        <v>1842.3093475932092</v>
      </c>
      <c r="HV41" s="19">
        <v>1163.8046050940015</v>
      </c>
      <c r="HW41" s="19">
        <f>+C41</f>
        <v>804.13579567843431</v>
      </c>
      <c r="HX41" s="97"/>
      <c r="HY41" s="97"/>
      <c r="HZ41" s="97"/>
      <c r="IA41" s="97"/>
      <c r="IB41" s="97"/>
      <c r="IC41" s="97"/>
    </row>
    <row r="42" spans="1:237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37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97"/>
      <c r="HY42" s="97"/>
      <c r="HZ42" s="97"/>
      <c r="IA42" s="97"/>
      <c r="IB42" s="97"/>
      <c r="IC42" s="97"/>
    </row>
    <row r="43" spans="1:237" ht="13.8">
      <c r="A43" s="33"/>
      <c r="B43" s="34" t="s">
        <v>406</v>
      </c>
      <c r="C43" s="31">
        <v>21.844362330864005</v>
      </c>
      <c r="D43" s="31">
        <v>20.41463417654235</v>
      </c>
      <c r="E43" s="31">
        <v>1.4297281543216549</v>
      </c>
      <c r="F43" s="26">
        <v>7.0034473405577807E-2</v>
      </c>
      <c r="G43" s="27"/>
      <c r="H43" s="31">
        <v>20.476052936573833</v>
      </c>
      <c r="I43" s="31">
        <v>-6.1418760031482833E-2</v>
      </c>
      <c r="J43" s="26">
        <v>-2.999540986816757E-3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1">
        <v>22.516521217355894</v>
      </c>
      <c r="HC43" s="31">
        <v>20.864515834530607</v>
      </c>
      <c r="HD43" s="31">
        <v>23.807334982092996</v>
      </c>
      <c r="HE43" s="31">
        <v>23.783098642288927</v>
      </c>
      <c r="HF43" s="37"/>
      <c r="HG43" s="31">
        <v>0</v>
      </c>
      <c r="HH43" s="31">
        <v>21.261442546446251</v>
      </c>
      <c r="HI43" s="31">
        <v>26.243840616210086</v>
      </c>
      <c r="HJ43" s="31">
        <v>24.91930222991688</v>
      </c>
      <c r="HK43" s="31">
        <v>22.582464833744538</v>
      </c>
      <c r="HL43" s="31">
        <v>18.340532612246864</v>
      </c>
      <c r="HM43" s="31">
        <v>14.091410960768815</v>
      </c>
      <c r="HN43" s="31">
        <v>11.149685088882972</v>
      </c>
      <c r="HO43" s="31">
        <v>12.772828906399791</v>
      </c>
      <c r="HP43" s="31">
        <v>16.150418763192224</v>
      </c>
      <c r="HQ43" s="31">
        <v>16.446383313621507</v>
      </c>
      <c r="HR43" s="31">
        <v>18.0777282912217</v>
      </c>
      <c r="HS43" s="31">
        <v>34.164641947521346</v>
      </c>
      <c r="HT43" s="31">
        <v>33.268771460375881</v>
      </c>
      <c r="HU43" s="31">
        <v>20.64979457664295</v>
      </c>
      <c r="HV43" s="31">
        <v>20.500221365567878</v>
      </c>
      <c r="HW43" s="31">
        <f>+C43</f>
        <v>21.844362330864005</v>
      </c>
      <c r="HX43" s="97"/>
      <c r="HY43" s="97"/>
      <c r="HZ43" s="97"/>
      <c r="IA43" s="97"/>
      <c r="IB43" s="97"/>
      <c r="IC43" s="97"/>
    </row>
    <row r="44" spans="1:237" ht="13.8">
      <c r="A44" s="33"/>
      <c r="B44" s="18" t="s">
        <v>18</v>
      </c>
      <c r="C44" s="22">
        <v>36.10565106582321</v>
      </c>
      <c r="D44" s="22">
        <v>28.769968019855707</v>
      </c>
      <c r="E44" s="22">
        <v>7.3356830459675031</v>
      </c>
      <c r="F44" s="20">
        <v>0.25497710115300626</v>
      </c>
      <c r="G44" s="22"/>
      <c r="H44" s="22">
        <v>36.117861715329497</v>
      </c>
      <c r="I44" s="22">
        <v>-7.3478936954737897</v>
      </c>
      <c r="J44" s="20">
        <v>-0.20344210167777249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22">
        <v>45.689795192321611</v>
      </c>
      <c r="HC44" s="22">
        <v>29.777578183157583</v>
      </c>
      <c r="HD44" s="22">
        <v>33.855712468715723</v>
      </c>
      <c r="HE44" s="22">
        <v>37.99399039424636</v>
      </c>
      <c r="HF44" s="37"/>
      <c r="HG44" s="22">
        <v>0</v>
      </c>
      <c r="HH44" s="22">
        <v>34.068584588289013</v>
      </c>
      <c r="HI44" s="22">
        <v>29.114299679129523</v>
      </c>
      <c r="HJ44" s="22">
        <v>27.358667463206881</v>
      </c>
      <c r="HK44" s="22">
        <v>21.043982255092867</v>
      </c>
      <c r="HL44" s="22">
        <v>19.48204980036969</v>
      </c>
      <c r="HM44" s="22">
        <v>14.256593845086876</v>
      </c>
      <c r="HN44" s="22">
        <v>10.974077013256879</v>
      </c>
      <c r="HO44" s="22">
        <v>13.894077629012406</v>
      </c>
      <c r="HP44" s="22">
        <v>17.761308878390238</v>
      </c>
      <c r="HQ44" s="22">
        <v>20.478283025139994</v>
      </c>
      <c r="HR44" s="22">
        <v>34.839327815390916</v>
      </c>
      <c r="HS44" s="22">
        <v>230.22656637402326</v>
      </c>
      <c r="HT44" s="22">
        <v>-3.8743430575436411</v>
      </c>
      <c r="HU44" s="22">
        <v>39.104573974244815</v>
      </c>
      <c r="HV44" s="22">
        <v>29.541333524559548</v>
      </c>
      <c r="HW44" s="22">
        <f>+C44</f>
        <v>36.10565106582321</v>
      </c>
      <c r="HX44" s="97"/>
      <c r="HY44" s="97"/>
      <c r="HZ44" s="97"/>
      <c r="IA44" s="97"/>
      <c r="IB44" s="97"/>
      <c r="IC44" s="97"/>
    </row>
    <row r="45" spans="1:237" ht="13.8">
      <c r="A45" s="33"/>
      <c r="B45" s="18" t="s">
        <v>19</v>
      </c>
      <c r="C45" s="22">
        <v>17.308347825888525</v>
      </c>
      <c r="D45" s="22">
        <v>17.374985986166276</v>
      </c>
      <c r="E45" s="22">
        <v>-6.6638160277751268E-2</v>
      </c>
      <c r="F45" s="20">
        <v>-3.8352928935198941E-3</v>
      </c>
      <c r="G45" s="22"/>
      <c r="H45" s="22">
        <v>18.147401260030954</v>
      </c>
      <c r="I45" s="22">
        <v>-0.77241527386467723</v>
      </c>
      <c r="J45" s="20">
        <v>-4.256340964730284E-2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22">
        <v>17.307928092900561</v>
      </c>
      <c r="HC45" s="22">
        <v>17.299754919648773</v>
      </c>
      <c r="HD45" s="22">
        <v>19.869658491427089</v>
      </c>
      <c r="HE45" s="22">
        <v>19.063672618329448</v>
      </c>
      <c r="HF45" s="37"/>
      <c r="HG45" s="22">
        <v>0</v>
      </c>
      <c r="HH45" s="22">
        <v>28.877657862161783</v>
      </c>
      <c r="HI45" s="22">
        <v>27.402172312013061</v>
      </c>
      <c r="HJ45" s="22">
        <v>23.843147499902763</v>
      </c>
      <c r="HK45" s="22">
        <v>23.406814441193948</v>
      </c>
      <c r="HL45" s="22">
        <v>17.67200397392169</v>
      </c>
      <c r="HM45" s="22">
        <v>14.078970149593955</v>
      </c>
      <c r="HN45" s="22">
        <v>11.836925426122789</v>
      </c>
      <c r="HO45" s="22">
        <v>12.576453272094176</v>
      </c>
      <c r="HP45" s="22">
        <v>16.116016305206848</v>
      </c>
      <c r="HQ45" s="22">
        <v>16.721717212254301</v>
      </c>
      <c r="HR45" s="22">
        <v>20.777254956159471</v>
      </c>
      <c r="HS45" s="22">
        <v>64.195047357323816</v>
      </c>
      <c r="HT45" s="22">
        <v>29.407830617532692</v>
      </c>
      <c r="HU45" s="22">
        <v>17.982552596598133</v>
      </c>
      <c r="HV45" s="22">
        <v>17.277436449958806</v>
      </c>
      <c r="HW45" s="22">
        <f>+C45</f>
        <v>17.308347825888525</v>
      </c>
      <c r="HX45" s="97"/>
      <c r="HY45" s="97"/>
      <c r="HZ45" s="97"/>
      <c r="IA45" s="97"/>
      <c r="IB45" s="97"/>
      <c r="IC45" s="97"/>
    </row>
    <row r="46" spans="1:237" ht="13.8">
      <c r="A46" s="33"/>
      <c r="B46" s="18" t="s">
        <v>20</v>
      </c>
      <c r="C46" s="22">
        <v>23.749982531258322</v>
      </c>
      <c r="D46" s="22">
        <v>21.555450518415594</v>
      </c>
      <c r="E46" s="22">
        <v>2.1945320128427284</v>
      </c>
      <c r="F46" s="20">
        <v>0.10180868226195788</v>
      </c>
      <c r="G46" s="22"/>
      <c r="H46" s="22">
        <v>18.947899134958231</v>
      </c>
      <c r="I46" s="22">
        <v>2.6075513834573627</v>
      </c>
      <c r="J46" s="20">
        <v>0.1376169128242043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22">
        <v>26.459005500296001</v>
      </c>
      <c r="HC46" s="22">
        <v>23.336165152601456</v>
      </c>
      <c r="HD46" s="22">
        <v>22.922920288601151</v>
      </c>
      <c r="HE46" s="22">
        <v>22.238576679853022</v>
      </c>
      <c r="HF46" s="37"/>
      <c r="HG46" s="22">
        <v>0</v>
      </c>
      <c r="HH46" s="22">
        <v>18.415189770701748</v>
      </c>
      <c r="HI46" s="22">
        <v>24.314431835758207</v>
      </c>
      <c r="HJ46" s="22">
        <v>25.255047886455408</v>
      </c>
      <c r="HK46" s="22">
        <v>25.268842600454626</v>
      </c>
      <c r="HL46" s="22">
        <v>17.098906451160666</v>
      </c>
      <c r="HM46" s="22">
        <v>13.729328643069859</v>
      </c>
      <c r="HN46" s="22">
        <v>10.631267413445004</v>
      </c>
      <c r="HO46" s="22">
        <v>12.176081436295588</v>
      </c>
      <c r="HP46" s="22">
        <v>15.493292864162539</v>
      </c>
      <c r="HQ46" s="22">
        <v>15.107913099277484</v>
      </c>
      <c r="HR46" s="22">
        <v>13.477158014369007</v>
      </c>
      <c r="HS46" s="22">
        <v>20.35722269648771</v>
      </c>
      <c r="HT46" s="22">
        <v>19.443138837246686</v>
      </c>
      <c r="HU46" s="22">
        <v>19.255371504942644</v>
      </c>
      <c r="HV46" s="22">
        <v>21.845979621269198</v>
      </c>
      <c r="HW46" s="22">
        <f>+C46</f>
        <v>23.749982531258322</v>
      </c>
      <c r="HX46" s="97"/>
      <c r="HY46" s="97"/>
      <c r="HZ46" s="97"/>
      <c r="IA46" s="97"/>
      <c r="IB46" s="97"/>
      <c r="IC46" s="97"/>
    </row>
    <row r="47" spans="1:237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37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97"/>
      <c r="HY47" s="97"/>
      <c r="HZ47" s="97"/>
      <c r="IA47" s="97"/>
      <c r="IB47" s="97"/>
      <c r="IC47" s="97"/>
    </row>
    <row r="48" spans="1:237" ht="13.8">
      <c r="A48" s="33"/>
      <c r="B48" s="34" t="s">
        <v>389</v>
      </c>
      <c r="C48" s="25">
        <v>660.70419472777837</v>
      </c>
      <c r="D48" s="25">
        <v>810.60424561406978</v>
      </c>
      <c r="E48" s="25">
        <v>-149.90005088629141</v>
      </c>
      <c r="F48" s="26">
        <v>-0.18492384131634454</v>
      </c>
      <c r="G48" s="27"/>
      <c r="H48" s="25">
        <v>911.01851276417142</v>
      </c>
      <c r="I48" s="25">
        <v>-100.41426715010164</v>
      </c>
      <c r="J48" s="26">
        <v>-0.11022198313558874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25">
        <v>67.321600113816388</v>
      </c>
      <c r="HC48" s="25">
        <v>87.47687699664499</v>
      </c>
      <c r="HD48" s="25">
        <v>66.653544758308669</v>
      </c>
      <c r="HE48" s="25">
        <v>57.437786693003218</v>
      </c>
      <c r="HF48" s="37"/>
      <c r="HG48" s="25">
        <v>0</v>
      </c>
      <c r="HH48" s="25">
        <v>181.86690989212121</v>
      </c>
      <c r="HI48" s="25">
        <v>324.70909821805265</v>
      </c>
      <c r="HJ48" s="25">
        <v>338.36266721818578</v>
      </c>
      <c r="HK48" s="25">
        <v>227.94886635596765</v>
      </c>
      <c r="HL48" s="25">
        <v>435.07742757834382</v>
      </c>
      <c r="HM48" s="25">
        <v>515.46355381818239</v>
      </c>
      <c r="HN48" s="25">
        <v>511.03805095471495</v>
      </c>
      <c r="HO48" s="25">
        <v>802.89293087876104</v>
      </c>
      <c r="HP48" s="25">
        <v>1020.8869052057645</v>
      </c>
      <c r="HQ48" s="25">
        <v>974.17706340897894</v>
      </c>
      <c r="HR48" s="25">
        <v>455.52729576381836</v>
      </c>
      <c r="HS48" s="25">
        <v>414.58313284919075</v>
      </c>
      <c r="HT48" s="25">
        <v>521.44423376234431</v>
      </c>
      <c r="HU48" s="25">
        <v>1019.7190547987782</v>
      </c>
      <c r="HV48" s="25">
        <v>932.82949923784952</v>
      </c>
      <c r="HW48" s="25">
        <f>+C48</f>
        <v>660.70419472777837</v>
      </c>
      <c r="HX48" s="97"/>
      <c r="HY48" s="97"/>
      <c r="HZ48" s="97"/>
      <c r="IA48" s="97"/>
      <c r="IB48" s="97"/>
      <c r="IC48" s="97"/>
    </row>
    <row r="49" spans="1:237" ht="13.8">
      <c r="A49" s="33"/>
      <c r="B49" s="18" t="s">
        <v>18</v>
      </c>
      <c r="C49" s="19">
        <v>164.02907718440269</v>
      </c>
      <c r="D49" s="19">
        <v>195.40739098176408</v>
      </c>
      <c r="E49" s="19">
        <v>-31.378313797361386</v>
      </c>
      <c r="F49" s="20">
        <v>-0.16057895067177724</v>
      </c>
      <c r="G49" s="22"/>
      <c r="H49" s="19">
        <v>180.85979647943373</v>
      </c>
      <c r="I49" s="19">
        <v>14.547594502330355</v>
      </c>
      <c r="J49" s="20">
        <v>8.0435756234993994E-2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19">
        <v>15.091485856351721</v>
      </c>
      <c r="HC49" s="19">
        <v>21.250014312044645</v>
      </c>
      <c r="HD49" s="19">
        <v>19.282640242520408</v>
      </c>
      <c r="HE49" s="19">
        <v>17.291248075868449</v>
      </c>
      <c r="HF49" s="37"/>
      <c r="HG49" s="19">
        <v>0</v>
      </c>
      <c r="HH49" s="19">
        <v>32.828565603090752</v>
      </c>
      <c r="HI49" s="19">
        <v>67.815795239177803</v>
      </c>
      <c r="HJ49" s="19">
        <v>74.198844804678856</v>
      </c>
      <c r="HK49" s="19">
        <v>106.81375309684387</v>
      </c>
      <c r="HL49" s="19">
        <v>199.1250032054111</v>
      </c>
      <c r="HM49" s="19">
        <v>225.29417179502207</v>
      </c>
      <c r="HN49" s="19">
        <v>218.41350836416592</v>
      </c>
      <c r="HO49" s="19">
        <v>230.97123053589098</v>
      </c>
      <c r="HP49" s="19">
        <v>246.62678904739576</v>
      </c>
      <c r="HQ49" s="19">
        <v>214.31408672088537</v>
      </c>
      <c r="HR49" s="19">
        <v>115.46237422409577</v>
      </c>
      <c r="HS49" s="19">
        <v>95.319737108249214</v>
      </c>
      <c r="HT49" s="19">
        <v>26.549619269633919</v>
      </c>
      <c r="HU49" s="19">
        <v>200.43491057236503</v>
      </c>
      <c r="HV49" s="19">
        <v>225.17196618538233</v>
      </c>
      <c r="HW49" s="19">
        <f>+C49</f>
        <v>164.02907718440269</v>
      </c>
      <c r="HX49" s="97"/>
      <c r="HY49" s="97"/>
      <c r="HZ49" s="97"/>
      <c r="IA49" s="97"/>
      <c r="IB49" s="97"/>
      <c r="IC49" s="97"/>
    </row>
    <row r="50" spans="1:237" ht="13.8">
      <c r="A50" s="33"/>
      <c r="B50" s="18" t="s">
        <v>19</v>
      </c>
      <c r="C50" s="19">
        <v>305.69300654215238</v>
      </c>
      <c r="D50" s="19">
        <v>391.93222541468117</v>
      </c>
      <c r="E50" s="19">
        <v>-86.239218872528795</v>
      </c>
      <c r="F50" s="20">
        <v>-0.22003605031784254</v>
      </c>
      <c r="G50" s="22"/>
      <c r="H50" s="19">
        <v>407.788995225978</v>
      </c>
      <c r="I50" s="19">
        <v>-15.856769811296829</v>
      </c>
      <c r="J50" s="20">
        <v>-3.8884741856532283E-2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19">
        <v>34.308274195365065</v>
      </c>
      <c r="HC50" s="19">
        <v>42.872231994156778</v>
      </c>
      <c r="HD50" s="19">
        <v>24.40842300600896</v>
      </c>
      <c r="HE50" s="19">
        <v>20.656879112166823</v>
      </c>
      <c r="HF50" s="37"/>
      <c r="HG50" s="19">
        <v>0</v>
      </c>
      <c r="HH50" s="19">
        <v>25.566251416572335</v>
      </c>
      <c r="HI50" s="19">
        <v>112.63372017433535</v>
      </c>
      <c r="HJ50" s="19">
        <v>173.33178541021664</v>
      </c>
      <c r="HK50" s="19">
        <v>71.302776951646734</v>
      </c>
      <c r="HL50" s="19">
        <v>157.14298871291319</v>
      </c>
      <c r="HM50" s="19">
        <v>197.81888104004244</v>
      </c>
      <c r="HN50" s="19">
        <v>166.29887983651201</v>
      </c>
      <c r="HO50" s="19">
        <v>281.19114374118561</v>
      </c>
      <c r="HP50" s="19">
        <v>259.96067172033429</v>
      </c>
      <c r="HQ50" s="19">
        <v>239.13766204875623</v>
      </c>
      <c r="HR50" s="19">
        <v>128.44489519647999</v>
      </c>
      <c r="HS50" s="19">
        <v>118.11621418513963</v>
      </c>
      <c r="HT50" s="19">
        <v>167.95725012207276</v>
      </c>
      <c r="HU50" s="19">
        <v>464.5406350770557</v>
      </c>
      <c r="HV50" s="19">
        <v>453.41301619223918</v>
      </c>
      <c r="HW50" s="19">
        <f>+C50</f>
        <v>305.69300654215238</v>
      </c>
      <c r="HX50" s="97"/>
      <c r="HY50" s="97"/>
      <c r="HZ50" s="97"/>
      <c r="IA50" s="97"/>
      <c r="IB50" s="97"/>
      <c r="IC50" s="97"/>
    </row>
    <row r="51" spans="1:237" ht="13.8">
      <c r="A51" s="33"/>
      <c r="B51" s="18" t="s">
        <v>20</v>
      </c>
      <c r="C51" s="19">
        <v>190.98211100122325</v>
      </c>
      <c r="D51" s="19">
        <v>223.26462921762447</v>
      </c>
      <c r="E51" s="19">
        <v>-32.282518216401229</v>
      </c>
      <c r="F51" s="20">
        <v>-0.1445930702481952</v>
      </c>
      <c r="G51" s="22"/>
      <c r="H51" s="19">
        <v>322.36972105875975</v>
      </c>
      <c r="I51" s="19">
        <v>-99.105091841135277</v>
      </c>
      <c r="J51" s="20">
        <v>-0.30742680024551983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19">
        <v>17.921840062099601</v>
      </c>
      <c r="HC51" s="19">
        <v>23.354630690443567</v>
      </c>
      <c r="HD51" s="19">
        <v>22.962481509779309</v>
      </c>
      <c r="HE51" s="19">
        <v>19.489659504967943</v>
      </c>
      <c r="HF51" s="37"/>
      <c r="HG51" s="19">
        <v>0</v>
      </c>
      <c r="HH51" s="19">
        <v>123.47209287245812</v>
      </c>
      <c r="HI51" s="19">
        <v>144.25958280453949</v>
      </c>
      <c r="HJ51" s="19">
        <v>90.832037003290296</v>
      </c>
      <c r="HK51" s="19">
        <v>49.83233630747705</v>
      </c>
      <c r="HL51" s="19">
        <v>78.809435660019531</v>
      </c>
      <c r="HM51" s="19">
        <v>92.350500983117811</v>
      </c>
      <c r="HN51" s="19">
        <v>126.325662754037</v>
      </c>
      <c r="HO51" s="19">
        <v>290.73055660168444</v>
      </c>
      <c r="HP51" s="19">
        <v>514.29944443803447</v>
      </c>
      <c r="HQ51" s="19">
        <v>520.7253146393374</v>
      </c>
      <c r="HR51" s="19">
        <v>211.62002634324261</v>
      </c>
      <c r="HS51" s="19">
        <v>201.14718155580192</v>
      </c>
      <c r="HT51" s="19">
        <v>326.93736437063757</v>
      </c>
      <c r="HU51" s="19">
        <v>354.74350914935752</v>
      </c>
      <c r="HV51" s="19">
        <v>254.24451686022806</v>
      </c>
      <c r="HW51" s="19">
        <f>+C51</f>
        <v>190.98211100122325</v>
      </c>
      <c r="HX51" s="97"/>
      <c r="HY51" s="97"/>
      <c r="HZ51" s="97"/>
      <c r="IA51" s="97"/>
      <c r="IB51" s="97"/>
      <c r="IC51" s="97"/>
    </row>
    <row r="52" spans="1:237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37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97"/>
      <c r="HY52" s="97"/>
      <c r="HZ52" s="97"/>
      <c r="IA52" s="97"/>
      <c r="IB52" s="97"/>
      <c r="IC52" s="97"/>
    </row>
    <row r="53" spans="1:237" ht="13.8">
      <c r="A53" s="9"/>
      <c r="B53" s="34" t="s">
        <v>23</v>
      </c>
      <c r="C53" s="25">
        <v>10605.021451549999</v>
      </c>
      <c r="D53" s="25">
        <v>10623.357107850003</v>
      </c>
      <c r="E53" s="25">
        <v>-18.335656300003393</v>
      </c>
      <c r="F53" s="26">
        <v>-1.7259757074771099E-3</v>
      </c>
      <c r="G53" s="27"/>
      <c r="H53" s="25">
        <v>10093.0285587</v>
      </c>
      <c r="I53" s="25">
        <v>530.3285491500028</v>
      </c>
      <c r="J53" s="26">
        <v>5.2544045235349071E-2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25">
        <v>1105.2785156</v>
      </c>
      <c r="HC53" s="25">
        <v>1171.2223635999999</v>
      </c>
      <c r="HD53" s="25">
        <v>1206.7082845</v>
      </c>
      <c r="HE53" s="25">
        <v>1150.1410098000001</v>
      </c>
      <c r="HF53" s="37"/>
      <c r="HG53" s="25">
        <v>6520.8314140319999</v>
      </c>
      <c r="HH53" s="25">
        <v>7187.3447178600009</v>
      </c>
      <c r="HI53" s="25">
        <v>7464.0384794519996</v>
      </c>
      <c r="HJ53" s="25">
        <v>7443.9917538340014</v>
      </c>
      <c r="HK53" s="25">
        <v>7988.9403433000007</v>
      </c>
      <c r="HL53" s="25">
        <v>8442.8357020000003</v>
      </c>
      <c r="HM53" s="25">
        <v>9006.4057659000009</v>
      </c>
      <c r="HN53" s="25">
        <v>9278.4542139999994</v>
      </c>
      <c r="HO53" s="25">
        <v>9644.2191131999989</v>
      </c>
      <c r="HP53" s="25">
        <v>10239.8587515</v>
      </c>
      <c r="HQ53" s="25">
        <v>11059.390734004064</v>
      </c>
      <c r="HR53" s="25">
        <v>10484.15862271</v>
      </c>
      <c r="HS53" s="25">
        <v>11186.093523349999</v>
      </c>
      <c r="HT53" s="25">
        <v>11463.760774620001</v>
      </c>
      <c r="HU53" s="25">
        <v>12152.380763399999</v>
      </c>
      <c r="HV53" s="25">
        <v>12716.487929949999</v>
      </c>
      <c r="HW53" s="25">
        <f>+C53</f>
        <v>10605.021451549999</v>
      </c>
      <c r="HX53" s="97"/>
      <c r="HY53" s="97"/>
      <c r="HZ53" s="97"/>
      <c r="IA53" s="97"/>
      <c r="IB53" s="97"/>
      <c r="IC53" s="97"/>
    </row>
    <row r="54" spans="1:237" ht="13.8">
      <c r="A54" s="9"/>
      <c r="B54" s="18" t="s">
        <v>18</v>
      </c>
      <c r="C54" s="19">
        <v>3803.8966659999996</v>
      </c>
      <c r="D54" s="19">
        <v>3730.7851500000002</v>
      </c>
      <c r="E54" s="19">
        <v>73.111515999999483</v>
      </c>
      <c r="F54" s="20">
        <v>1.9596817576053523E-2</v>
      </c>
      <c r="G54" s="22"/>
      <c r="H54" s="19">
        <v>3502.4917540000001</v>
      </c>
      <c r="I54" s="19">
        <v>228.29339600000003</v>
      </c>
      <c r="J54" s="20">
        <v>6.5180280792746736E-2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19">
        <v>393.87426799999997</v>
      </c>
      <c r="HC54" s="19">
        <v>425.23375700000003</v>
      </c>
      <c r="HD54" s="19">
        <v>436.61155899999994</v>
      </c>
      <c r="HE54" s="19">
        <v>414.03521900000004</v>
      </c>
      <c r="HF54" s="37"/>
      <c r="HG54" s="19">
        <v>2207.9786030320001</v>
      </c>
      <c r="HH54" s="19">
        <v>2294.0000968600002</v>
      </c>
      <c r="HI54" s="19">
        <v>2293.1176294520001</v>
      </c>
      <c r="HJ54" s="19">
        <v>2181.4891698340002</v>
      </c>
      <c r="HK54" s="19">
        <v>2402.4180310000002</v>
      </c>
      <c r="HL54" s="19">
        <v>2586.6914760000004</v>
      </c>
      <c r="HM54" s="19">
        <v>2750.3419290000002</v>
      </c>
      <c r="HN54" s="19">
        <v>2900.6510060000001</v>
      </c>
      <c r="HO54" s="19">
        <v>3036.1533399999998</v>
      </c>
      <c r="HP54" s="19">
        <v>3255.5976020000003</v>
      </c>
      <c r="HQ54" s="19">
        <v>3524.5989410000002</v>
      </c>
      <c r="HR54" s="19">
        <v>3589.1794920000002</v>
      </c>
      <c r="HS54" s="19">
        <v>3894.7803309999999</v>
      </c>
      <c r="HT54" s="19">
        <v>4016.2274070000003</v>
      </c>
      <c r="HU54" s="19">
        <v>4211.7550470000006</v>
      </c>
      <c r="HV54" s="19">
        <v>4467.8694420000002</v>
      </c>
      <c r="HW54" s="19">
        <f>+C54</f>
        <v>3803.8966659999996</v>
      </c>
      <c r="HX54" s="97"/>
      <c r="HY54" s="97"/>
      <c r="HZ54" s="97"/>
      <c r="IA54" s="97"/>
      <c r="IB54" s="97"/>
      <c r="IC54" s="97"/>
    </row>
    <row r="55" spans="1:237" ht="13.8">
      <c r="A55" s="9"/>
      <c r="B55" s="18" t="s">
        <v>19</v>
      </c>
      <c r="C55" s="19">
        <v>4059.6613900000002</v>
      </c>
      <c r="D55" s="19">
        <v>4149.8366499999993</v>
      </c>
      <c r="E55" s="19">
        <v>-90.175259999999071</v>
      </c>
      <c r="F55" s="20">
        <v>-2.1729833630921132E-2</v>
      </c>
      <c r="G55" s="22"/>
      <c r="H55" s="19">
        <v>4055.2791949999996</v>
      </c>
      <c r="I55" s="19">
        <v>94.557454999999663</v>
      </c>
      <c r="J55" s="20">
        <v>2.3317125764506005E-2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19">
        <v>418.13273200000003</v>
      </c>
      <c r="HC55" s="19">
        <v>443.398191</v>
      </c>
      <c r="HD55" s="19">
        <v>463.19993999999997</v>
      </c>
      <c r="HE55" s="19">
        <v>436.54145799999998</v>
      </c>
      <c r="HF55" s="37"/>
      <c r="HG55" s="19">
        <v>2575.5784929999995</v>
      </c>
      <c r="HH55" s="19">
        <v>2744.3833850000001</v>
      </c>
      <c r="HI55" s="19">
        <v>2900.7897099999996</v>
      </c>
      <c r="HJ55" s="19">
        <v>2977.7967950000007</v>
      </c>
      <c r="HK55" s="19">
        <v>3117.3791200000001</v>
      </c>
      <c r="HL55" s="19">
        <v>3217.902787</v>
      </c>
      <c r="HM55" s="19">
        <v>3373.8663179999999</v>
      </c>
      <c r="HN55" s="19">
        <v>3550.5212270000002</v>
      </c>
      <c r="HO55" s="19">
        <v>3678.688866</v>
      </c>
      <c r="HP55" s="19">
        <v>3847.182456</v>
      </c>
      <c r="HQ55" s="19">
        <v>4289.7039089999989</v>
      </c>
      <c r="HR55" s="19">
        <v>4156.0043420000002</v>
      </c>
      <c r="HS55" s="19">
        <v>4297.616814</v>
      </c>
      <c r="HT55" s="19">
        <v>4364.725101</v>
      </c>
      <c r="HU55" s="19">
        <v>4902.3739579999992</v>
      </c>
      <c r="HV55" s="19">
        <v>4975.3332039999987</v>
      </c>
      <c r="HW55" s="19">
        <f>+C55</f>
        <v>4059.6613900000002</v>
      </c>
      <c r="HX55" s="97"/>
      <c r="HY55" s="97"/>
      <c r="HZ55" s="97"/>
      <c r="IA55" s="97"/>
      <c r="IB55" s="97"/>
      <c r="IC55" s="97"/>
    </row>
    <row r="56" spans="1:237" ht="13.8">
      <c r="A56" s="9"/>
      <c r="B56" s="18" t="s">
        <v>20</v>
      </c>
      <c r="C56" s="19">
        <v>2741.4633955500003</v>
      </c>
      <c r="D56" s="19">
        <v>2742.73530785</v>
      </c>
      <c r="E56" s="19">
        <v>-1.2719122999997126</v>
      </c>
      <c r="F56" s="20">
        <v>-4.6373862485357751E-4</v>
      </c>
      <c r="G56" s="22"/>
      <c r="H56" s="19">
        <v>2535.2576097000006</v>
      </c>
      <c r="I56" s="19">
        <v>207.47769814999947</v>
      </c>
      <c r="J56" s="20">
        <v>8.1836929452920759E-2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19">
        <v>293.27151560000004</v>
      </c>
      <c r="HC56" s="19">
        <v>302.59041560000003</v>
      </c>
      <c r="HD56" s="19">
        <v>306.89678550000002</v>
      </c>
      <c r="HE56" s="19">
        <v>299.56433280000005</v>
      </c>
      <c r="HF56" s="37"/>
      <c r="HG56" s="19">
        <v>1737.274318</v>
      </c>
      <c r="HH56" s="19">
        <v>2148.9612360000001</v>
      </c>
      <c r="HI56" s="19">
        <v>2270.13114</v>
      </c>
      <c r="HJ56" s="19">
        <v>2284.7057890000001</v>
      </c>
      <c r="HK56" s="19">
        <v>2469.1431923</v>
      </c>
      <c r="HL56" s="19">
        <v>2638.2414389999999</v>
      </c>
      <c r="HM56" s="19">
        <v>2882.1975189</v>
      </c>
      <c r="HN56" s="19">
        <v>2827.2819809999996</v>
      </c>
      <c r="HO56" s="19">
        <v>2929.3769072</v>
      </c>
      <c r="HP56" s="19">
        <v>3137.0786935000001</v>
      </c>
      <c r="HQ56" s="19">
        <v>3245.0878840040641</v>
      </c>
      <c r="HR56" s="19">
        <v>2738.9747887099998</v>
      </c>
      <c r="HS56" s="19">
        <v>2993.6963783499996</v>
      </c>
      <c r="HT56" s="19">
        <v>3082.8082666200007</v>
      </c>
      <c r="HU56" s="19">
        <v>3038.2517584000002</v>
      </c>
      <c r="HV56" s="19">
        <v>3273.2852839500001</v>
      </c>
      <c r="HW56" s="19">
        <f>+C56</f>
        <v>2741.4633955500003</v>
      </c>
      <c r="HX56" s="97"/>
      <c r="HY56" s="97"/>
      <c r="HZ56" s="97"/>
      <c r="IA56" s="97"/>
      <c r="IB56" s="97"/>
      <c r="IC56" s="97"/>
    </row>
    <row r="57" spans="1:237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37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97"/>
      <c r="HY57" s="97"/>
      <c r="HZ57" s="97"/>
      <c r="IA57" s="97"/>
      <c r="IB57" s="97"/>
      <c r="IC57" s="97"/>
    </row>
    <row r="58" spans="1:237" ht="13.8">
      <c r="A58" s="9"/>
      <c r="B58" s="34" t="s">
        <v>407</v>
      </c>
      <c r="C58" s="31">
        <v>16.517939166966631</v>
      </c>
      <c r="D58" s="31">
        <v>16.860501365212365</v>
      </c>
      <c r="E58" s="31">
        <v>-0.34256219824573364</v>
      </c>
      <c r="F58" s="26">
        <v>-2.0317438421643221E-2</v>
      </c>
      <c r="G58" s="27"/>
      <c r="H58" s="31">
        <v>17.719742959642975</v>
      </c>
      <c r="I58" s="31">
        <v>-0.85924159443061043</v>
      </c>
      <c r="J58" s="26">
        <v>-4.8490635354448891E-2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1">
        <v>16.694111241485963</v>
      </c>
      <c r="HC58" s="31">
        <v>16.448128343348856</v>
      </c>
      <c r="HD58" s="31">
        <v>16.429107485950571</v>
      </c>
      <c r="HE58" s="31">
        <v>16.155450263186687</v>
      </c>
      <c r="HF58" s="37"/>
      <c r="HG58" s="31">
        <v>18.340304591921374</v>
      </c>
      <c r="HH58" s="31">
        <v>18.675417319436445</v>
      </c>
      <c r="HI58" s="31">
        <v>20.485831345997365</v>
      </c>
      <c r="HJ58" s="31">
        <v>20.729394045992937</v>
      </c>
      <c r="HK58" s="31">
        <v>19.332977528817981</v>
      </c>
      <c r="HL58" s="31">
        <v>18.50895607722827</v>
      </c>
      <c r="HM58" s="31">
        <v>17.54395866279134</v>
      </c>
      <c r="HN58" s="31">
        <v>16.902914673615406</v>
      </c>
      <c r="HO58" s="31">
        <v>16.577116914306874</v>
      </c>
      <c r="HP58" s="31">
        <v>16.070246499035509</v>
      </c>
      <c r="HQ58" s="31">
        <v>15.451582341060172</v>
      </c>
      <c r="HR58" s="31">
        <v>14.235516372011306</v>
      </c>
      <c r="HS58" s="31">
        <v>14.073132761692248</v>
      </c>
      <c r="HT58" s="31">
        <v>17.684177912624719</v>
      </c>
      <c r="HU58" s="31">
        <v>17.659360168010313</v>
      </c>
      <c r="HV58" s="31">
        <v>16.81161370948951</v>
      </c>
      <c r="HW58" s="31">
        <f>+C58</f>
        <v>16.517939166966631</v>
      </c>
      <c r="HX58" s="97"/>
      <c r="HY58" s="97"/>
      <c r="HZ58" s="97"/>
      <c r="IA58" s="97"/>
      <c r="IB58" s="97"/>
      <c r="IC58" s="97"/>
    </row>
    <row r="59" spans="1:237" ht="13.8">
      <c r="A59" s="9"/>
      <c r="B59" s="18" t="s">
        <v>18</v>
      </c>
      <c r="C59" s="22">
        <v>16.458629695032357</v>
      </c>
      <c r="D59" s="22">
        <v>16.950771696171195</v>
      </c>
      <c r="E59" s="22">
        <v>-0.49214200113883777</v>
      </c>
      <c r="F59" s="20">
        <v>-2.9033604484803591E-2</v>
      </c>
      <c r="G59" s="22"/>
      <c r="H59" s="22">
        <v>17.921129807642291</v>
      </c>
      <c r="I59" s="22">
        <v>-0.97035811147109641</v>
      </c>
      <c r="J59" s="20">
        <v>-5.4146034423415458E-2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22">
        <v>16.818114544175309</v>
      </c>
      <c r="HC59" s="22">
        <v>16.55785765186387</v>
      </c>
      <c r="HD59" s="22">
        <v>16.472311294665701</v>
      </c>
      <c r="HE59" s="22">
        <v>16.040428141006807</v>
      </c>
      <c r="HF59" s="37"/>
      <c r="HG59" s="22">
        <v>16.953090248398837</v>
      </c>
      <c r="HH59" s="22">
        <v>17.828337232224424</v>
      </c>
      <c r="HI59" s="22">
        <v>19.83451145638168</v>
      </c>
      <c r="HJ59" s="22">
        <v>20.108316852937016</v>
      </c>
      <c r="HK59" s="22">
        <v>18.579924621403404</v>
      </c>
      <c r="HL59" s="22">
        <v>17.855301122833236</v>
      </c>
      <c r="HM59" s="22">
        <v>17.000962754238124</v>
      </c>
      <c r="HN59" s="22">
        <v>16.364459611277606</v>
      </c>
      <c r="HO59" s="22">
        <v>16.080626779832162</v>
      </c>
      <c r="HP59" s="22">
        <v>15.628410185915198</v>
      </c>
      <c r="HQ59" s="22">
        <v>15.104024069416045</v>
      </c>
      <c r="HR59" s="22">
        <v>13.517006857617739</v>
      </c>
      <c r="HS59" s="22">
        <v>13.460155344791538</v>
      </c>
      <c r="HT59" s="22">
        <v>17.557282388035382</v>
      </c>
      <c r="HU59" s="22">
        <v>17.883886941687571</v>
      </c>
      <c r="HV59" s="22">
        <v>16.881601802518503</v>
      </c>
      <c r="HW59" s="22">
        <f>+C59</f>
        <v>16.458629695032357</v>
      </c>
      <c r="HX59" s="97"/>
      <c r="HY59" s="97"/>
      <c r="HZ59" s="97"/>
      <c r="IA59" s="97"/>
      <c r="IB59" s="97"/>
      <c r="IC59" s="97"/>
    </row>
    <row r="60" spans="1:237" ht="13.8">
      <c r="A60" s="9"/>
      <c r="B60" s="18" t="s">
        <v>19</v>
      </c>
      <c r="C60" s="22">
        <v>16.731758869924665</v>
      </c>
      <c r="D60" s="22">
        <v>16.642820967660501</v>
      </c>
      <c r="E60" s="22">
        <v>8.8937902264163426E-2</v>
      </c>
      <c r="F60" s="20">
        <v>5.3439199061855631E-3</v>
      </c>
      <c r="G60" s="22"/>
      <c r="H60" s="22">
        <v>17.381507759804975</v>
      </c>
      <c r="I60" s="22">
        <v>-0.73868679214447397</v>
      </c>
      <c r="J60" s="20">
        <v>-4.249843007593964E-2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22">
        <v>16.988705615266657</v>
      </c>
      <c r="HC60" s="22">
        <v>16.598510094920201</v>
      </c>
      <c r="HD60" s="22">
        <v>16.570117605186745</v>
      </c>
      <c r="HE60" s="22">
        <v>16.421545535729464</v>
      </c>
      <c r="HF60" s="37"/>
      <c r="HG60" s="22">
        <v>20.14857447366699</v>
      </c>
      <c r="HH60" s="22">
        <v>20.355040159319778</v>
      </c>
      <c r="HI60" s="22">
        <v>21.806007076998569</v>
      </c>
      <c r="HJ60" s="22">
        <v>21.826100076073619</v>
      </c>
      <c r="HK60" s="22">
        <v>20.323557400470964</v>
      </c>
      <c r="HL60" s="22">
        <v>19.461453420872648</v>
      </c>
      <c r="HM60" s="22">
        <v>18.292732253772531</v>
      </c>
      <c r="HN60" s="22">
        <v>17.484519134110361</v>
      </c>
      <c r="HO60" s="22">
        <v>17.58924355985528</v>
      </c>
      <c r="HP60" s="22">
        <v>17.058245663696511</v>
      </c>
      <c r="HQ60" s="22">
        <v>16.145901827452295</v>
      </c>
      <c r="HR60" s="22">
        <v>15.028163639880768</v>
      </c>
      <c r="HS60" s="22">
        <v>14.589619317553346</v>
      </c>
      <c r="HT60" s="22">
        <v>17.792913046260903</v>
      </c>
      <c r="HU60" s="22">
        <v>17.308861504345955</v>
      </c>
      <c r="HV60" s="22">
        <v>16.630370018122171</v>
      </c>
      <c r="HW60" s="22">
        <f>+C60</f>
        <v>16.731758869924665</v>
      </c>
      <c r="HX60" s="97"/>
      <c r="HY60" s="97"/>
      <c r="HZ60" s="97"/>
      <c r="IA60" s="97"/>
      <c r="IB60" s="97"/>
      <c r="IC60" s="97"/>
    </row>
    <row r="61" spans="1:237" ht="13.8">
      <c r="A61" s="9"/>
      <c r="B61" s="18" t="s">
        <v>20</v>
      </c>
      <c r="C61" s="22">
        <v>16.283601370952351</v>
      </c>
      <c r="D61" s="22">
        <v>17.067068466273483</v>
      </c>
      <c r="E61" s="22">
        <v>-0.78346709532113223</v>
      </c>
      <c r="F61" s="20">
        <v>-4.5905194372973572E-2</v>
      </c>
      <c r="G61" s="22"/>
      <c r="H61" s="22">
        <v>17.98254954461834</v>
      </c>
      <c r="I61" s="22">
        <v>-0.91548107834485748</v>
      </c>
      <c r="J61" s="20">
        <v>-5.090941504558983E-2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22">
        <v>16.107551513497505</v>
      </c>
      <c r="HC61" s="22">
        <v>16.073563925985322</v>
      </c>
      <c r="HD61" s="22">
        <v>16.154816046532943</v>
      </c>
      <c r="HE61" s="22">
        <v>15.926656641277431</v>
      </c>
      <c r="HF61" s="37"/>
      <c r="HG61" s="22">
        <v>17.422544275011642</v>
      </c>
      <c r="HH61" s="22">
        <v>17.434665663211707</v>
      </c>
      <c r="HI61" s="22">
        <v>19.456816319759916</v>
      </c>
      <c r="HJ61" s="22">
        <v>19.893008660903416</v>
      </c>
      <c r="HK61" s="22">
        <v>18.815038703114535</v>
      </c>
      <c r="HL61" s="22">
        <v>17.988063585119804</v>
      </c>
      <c r="HM61" s="22">
        <v>17.185607933156348</v>
      </c>
      <c r="HN61" s="22">
        <v>16.724959744524345</v>
      </c>
      <c r="HO61" s="22">
        <v>15.820683409129677</v>
      </c>
      <c r="HP61" s="22">
        <v>15.317134434537197</v>
      </c>
      <c r="HQ61" s="22">
        <v>14.911251366561279</v>
      </c>
      <c r="HR61" s="22">
        <v>13.974328910184171</v>
      </c>
      <c r="HS61" s="22">
        <v>14.129167529022565</v>
      </c>
      <c r="HT61" s="22">
        <v>17.695544923968988</v>
      </c>
      <c r="HU61" s="22">
        <v>17.913658958985746</v>
      </c>
      <c r="HV61" s="22">
        <v>16.991570554808096</v>
      </c>
      <c r="HW61" s="22">
        <f>+C61</f>
        <v>16.283601370952351</v>
      </c>
      <c r="HX61" s="97"/>
      <c r="HY61" s="97"/>
      <c r="HZ61" s="97"/>
      <c r="IA61" s="97"/>
      <c r="IB61" s="97"/>
      <c r="IC61" s="97"/>
    </row>
    <row r="62" spans="1:237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37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97"/>
      <c r="HY62" s="97"/>
      <c r="HZ62" s="97"/>
      <c r="IA62" s="97"/>
      <c r="IB62" s="97"/>
      <c r="IC62" s="97"/>
    </row>
    <row r="63" spans="1:237" ht="13.8">
      <c r="A63" s="9"/>
      <c r="B63" s="34" t="s">
        <v>408</v>
      </c>
      <c r="C63" s="31">
        <v>10.180078735930177</v>
      </c>
      <c r="D63" s="31">
        <v>10.012832083415244</v>
      </c>
      <c r="E63" s="31">
        <v>0.1672466525149332</v>
      </c>
      <c r="F63" s="26">
        <v>1.6703231525469424E-2</v>
      </c>
      <c r="G63" s="27"/>
      <c r="H63" s="31">
        <v>9.9160486096752738</v>
      </c>
      <c r="I63" s="31">
        <v>9.6783473739970205E-2</v>
      </c>
      <c r="J63" s="26">
        <v>9.7602863347741927E-3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1">
        <v>10.128918278214227</v>
      </c>
      <c r="HC63" s="31">
        <v>10.246312207104138</v>
      </c>
      <c r="HD63" s="31">
        <v>10.350107708644057</v>
      </c>
      <c r="HE63" s="31">
        <v>10.302185233781781</v>
      </c>
      <c r="HF63" s="37"/>
      <c r="HG63" s="31">
        <v>6.6030504112883301</v>
      </c>
      <c r="HH63" s="31">
        <v>6.8824961229840715</v>
      </c>
      <c r="HI63" s="31">
        <v>7.8100382178040197</v>
      </c>
      <c r="HJ63" s="31">
        <v>8.1514790768512633</v>
      </c>
      <c r="HK63" s="31">
        <v>8.0871055255452493</v>
      </c>
      <c r="HL63" s="31">
        <v>8.063090247187052</v>
      </c>
      <c r="HM63" s="31">
        <v>7.9046705274030504</v>
      </c>
      <c r="HN63" s="31">
        <v>7.7868790197946254</v>
      </c>
      <c r="HO63" s="31">
        <v>7.8825057984997251</v>
      </c>
      <c r="HP63" s="31">
        <v>7.9602428948746606</v>
      </c>
      <c r="HQ63" s="31">
        <v>7.927088136151637</v>
      </c>
      <c r="HR63" s="31">
        <v>8.0518421193107859</v>
      </c>
      <c r="HS63" s="31">
        <v>8.046617510949865</v>
      </c>
      <c r="HT63" s="31">
        <v>9.7321718517829225</v>
      </c>
      <c r="HU63" s="31">
        <v>9.9202531310638449</v>
      </c>
      <c r="HV63" s="31">
        <v>10.017290874132662</v>
      </c>
      <c r="HW63" s="31">
        <f>+C63</f>
        <v>10.180078735930177</v>
      </c>
      <c r="HX63" s="97"/>
      <c r="HY63" s="97"/>
      <c r="HZ63" s="97"/>
      <c r="IA63" s="97"/>
      <c r="IB63" s="97"/>
      <c r="IC63" s="97"/>
    </row>
    <row r="64" spans="1:237" ht="13.8">
      <c r="A64" s="9"/>
      <c r="B64" s="18" t="s">
        <v>18</v>
      </c>
      <c r="C64" s="22">
        <v>10.145280100155395</v>
      </c>
      <c r="D64" s="22">
        <v>10.067606177723176</v>
      </c>
      <c r="E64" s="22">
        <v>7.767392243221849E-2</v>
      </c>
      <c r="F64" s="20">
        <v>7.7152325052294319E-3</v>
      </c>
      <c r="G64" s="22"/>
      <c r="H64" s="22">
        <v>10.030318073562539</v>
      </c>
      <c r="I64" s="22">
        <v>3.7288104160637658E-2</v>
      </c>
      <c r="J64" s="20">
        <v>3.7175395523019322E-3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22">
        <v>10.20415554607475</v>
      </c>
      <c r="HC64" s="22">
        <v>10.314667750655643</v>
      </c>
      <c r="HD64" s="22">
        <v>10.377325503281266</v>
      </c>
      <c r="HE64" s="22">
        <v>10.228836661666772</v>
      </c>
      <c r="HF64" s="37"/>
      <c r="HG64" s="22">
        <v>6.1039493176667676</v>
      </c>
      <c r="HH64" s="22">
        <v>6.5706783385719749</v>
      </c>
      <c r="HI64" s="22">
        <v>7.5620695833619003</v>
      </c>
      <c r="HJ64" s="22">
        <v>7.9056477649960106</v>
      </c>
      <c r="HK64" s="22">
        <v>7.7727493927815958</v>
      </c>
      <c r="HL64" s="22">
        <v>7.7782344933463303</v>
      </c>
      <c r="HM64" s="22">
        <v>7.6601456294646137</v>
      </c>
      <c r="HN64" s="22">
        <v>7.5393937577617125</v>
      </c>
      <c r="HO64" s="22">
        <v>7.6463038077486845</v>
      </c>
      <c r="HP64" s="22">
        <v>7.7419355498370388</v>
      </c>
      <c r="HQ64" s="22">
        <v>7.7512795906724534</v>
      </c>
      <c r="HR64" s="22">
        <v>7.6490140335650043</v>
      </c>
      <c r="HS64" s="22">
        <v>7.6961406200371876</v>
      </c>
      <c r="HT64" s="22">
        <v>9.6562125387189113</v>
      </c>
      <c r="HU64" s="22">
        <v>10.047706468250571</v>
      </c>
      <c r="HV64" s="22">
        <v>10.059714524678869</v>
      </c>
      <c r="HW64" s="22">
        <f t="shared" ref="HW64:HW127" si="0">+C64</f>
        <v>10.145280100155395</v>
      </c>
      <c r="HX64" s="97"/>
      <c r="HY64" s="97"/>
      <c r="HZ64" s="97"/>
      <c r="IA64" s="97"/>
      <c r="IB64" s="97"/>
      <c r="IC64" s="97"/>
    </row>
    <row r="65" spans="1:237" ht="13.8">
      <c r="A65" s="9"/>
      <c r="B65" s="18" t="s">
        <v>19</v>
      </c>
      <c r="C65" s="22">
        <v>10.311407818613725</v>
      </c>
      <c r="D65" s="22">
        <v>9.882778384325082</v>
      </c>
      <c r="E65" s="22">
        <v>0.4286294342886432</v>
      </c>
      <c r="F65" s="20">
        <v>4.3371349393859275E-2</v>
      </c>
      <c r="G65" s="22"/>
      <c r="H65" s="22">
        <v>9.7262962599792111</v>
      </c>
      <c r="I65" s="22">
        <v>0.15648212434587094</v>
      </c>
      <c r="J65" s="20">
        <v>1.6088562404761194E-2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22">
        <v>10.307659290184429</v>
      </c>
      <c r="HC65" s="22">
        <v>10.339992068100253</v>
      </c>
      <c r="HD65" s="22">
        <v>10.438942109621177</v>
      </c>
      <c r="HE65" s="22">
        <v>10.471871794224858</v>
      </c>
      <c r="HF65" s="37"/>
      <c r="HG65" s="22">
        <v>7.2537914921935185</v>
      </c>
      <c r="HH65" s="22">
        <v>7.5006605433518887</v>
      </c>
      <c r="HI65" s="22">
        <v>8.3134001755956337</v>
      </c>
      <c r="HJ65" s="22">
        <v>8.5833443780169123</v>
      </c>
      <c r="HK65" s="22">
        <v>8.5019874182996347</v>
      </c>
      <c r="HL65" s="22">
        <v>8.4783647659896566</v>
      </c>
      <c r="HM65" s="22">
        <v>8.2421004401396107</v>
      </c>
      <c r="HN65" s="22">
        <v>8.0555746359856926</v>
      </c>
      <c r="HO65" s="22">
        <v>8.3640058735970264</v>
      </c>
      <c r="HP65" s="22">
        <v>8.4504049265710126</v>
      </c>
      <c r="HQ65" s="22">
        <v>8.2863483111929455</v>
      </c>
      <c r="HR65" s="22">
        <v>8.5019301406855963</v>
      </c>
      <c r="HS65" s="22">
        <v>8.3430060940072437</v>
      </c>
      <c r="HT65" s="22">
        <v>9.7907814568732565</v>
      </c>
      <c r="HU65" s="22">
        <v>9.7235017638815542</v>
      </c>
      <c r="HV65" s="22">
        <v>9.9092859820168187</v>
      </c>
      <c r="HW65" s="22">
        <f t="shared" si="0"/>
        <v>10.311407818613725</v>
      </c>
      <c r="HX65" s="97"/>
      <c r="HY65" s="97"/>
      <c r="HZ65" s="97"/>
      <c r="IA65" s="97"/>
      <c r="IB65" s="97"/>
      <c r="IC65" s="97"/>
    </row>
    <row r="66" spans="1:237" ht="13.8">
      <c r="A66" s="9"/>
      <c r="B66" s="18" t="s">
        <v>20</v>
      </c>
      <c r="C66" s="22">
        <v>10.033886307317033</v>
      </c>
      <c r="D66" s="22">
        <v>10.135100983496093</v>
      </c>
      <c r="E66" s="22">
        <v>-0.10121467617905999</v>
      </c>
      <c r="F66" s="20">
        <v>-9.9865483672907703E-3</v>
      </c>
      <c r="G66" s="22"/>
      <c r="H66" s="22">
        <v>10.061702802571807</v>
      </c>
      <c r="I66" s="22">
        <v>7.3398180924286294E-2</v>
      </c>
      <c r="J66" s="20">
        <v>7.2948070882719231E-3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22">
        <v>9.7730313750934208</v>
      </c>
      <c r="HC66" s="22">
        <v>10.012978427000778</v>
      </c>
      <c r="HD66" s="22">
        <v>10.177307941891103</v>
      </c>
      <c r="HE66" s="22">
        <v>10.156285600232847</v>
      </c>
      <c r="HF66" s="37"/>
      <c r="HG66" s="22">
        <v>6.2726304015770626</v>
      </c>
      <c r="HH66" s="22">
        <v>6.4259173255750088</v>
      </c>
      <c r="HI66" s="22">
        <v>7.4173182005908256</v>
      </c>
      <c r="HJ66" s="22">
        <v>7.82332795609247</v>
      </c>
      <c r="HK66" s="22">
        <v>7.8691638079851183</v>
      </c>
      <c r="HL66" s="22">
        <v>7.8358634770310696</v>
      </c>
      <c r="HM66" s="22">
        <v>7.7430173670183819</v>
      </c>
      <c r="HN66" s="22">
        <v>7.7033567124375173</v>
      </c>
      <c r="HO66" s="22">
        <v>7.5226533331122019</v>
      </c>
      <c r="HP66" s="22">
        <v>7.5856836266067997</v>
      </c>
      <c r="HQ66" s="22">
        <v>7.6431312151233373</v>
      </c>
      <c r="HR66" s="22">
        <v>7.8967675020830814</v>
      </c>
      <c r="HS66" s="22">
        <v>8.0771035494912873</v>
      </c>
      <c r="HT66" s="22">
        <v>9.7481491867928263</v>
      </c>
      <c r="HU66" s="22">
        <v>10.061040194327957</v>
      </c>
      <c r="HV66" s="22">
        <v>10.123550171405157</v>
      </c>
      <c r="HW66" s="22">
        <f t="shared" si="0"/>
        <v>10.033886307317033</v>
      </c>
      <c r="HX66" s="97"/>
      <c r="HY66" s="97"/>
      <c r="HZ66" s="97"/>
      <c r="IA66" s="97"/>
      <c r="IB66" s="97"/>
      <c r="IC66" s="97"/>
    </row>
    <row r="67" spans="1:237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37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97"/>
      <c r="HY67" s="97"/>
      <c r="HZ67" s="97"/>
      <c r="IA67" s="97"/>
      <c r="IB67" s="97"/>
      <c r="IC67" s="97"/>
    </row>
    <row r="68" spans="1:237" ht="13.8">
      <c r="A68" s="9"/>
      <c r="B68" s="34" t="s">
        <v>390</v>
      </c>
      <c r="C68" s="25">
        <v>1751.7309920107905</v>
      </c>
      <c r="D68" s="25">
        <v>1791.1512702004347</v>
      </c>
      <c r="E68" s="25">
        <v>-39.42027818964425</v>
      </c>
      <c r="F68" s="26">
        <v>-2.2008346723966545E-2</v>
      </c>
      <c r="G68" s="27"/>
      <c r="H68" s="25">
        <v>1788.458717444998</v>
      </c>
      <c r="I68" s="25">
        <v>2.6925527554367363</v>
      </c>
      <c r="J68" s="26">
        <v>1.5055157433453829E-3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25">
        <v>184.51642492250878</v>
      </c>
      <c r="HC68" s="25">
        <v>192.64415755093196</v>
      </c>
      <c r="HD68" s="25">
        <v>198.25140110237518</v>
      </c>
      <c r="HE68" s="25">
        <v>185.81045879475212</v>
      </c>
      <c r="HF68" s="37"/>
      <c r="HG68" s="25">
        <v>1195.9403432591623</v>
      </c>
      <c r="HH68" s="25">
        <v>1342.2666202468272</v>
      </c>
      <c r="HI68" s="25">
        <v>1529.0703345008828</v>
      </c>
      <c r="HJ68" s="25">
        <v>1543.0943834034708</v>
      </c>
      <c r="HK68" s="25">
        <v>1544.5000413608634</v>
      </c>
      <c r="HL68" s="25">
        <v>1562.6807517557272</v>
      </c>
      <c r="HM68" s="25">
        <v>1580.0801045727519</v>
      </c>
      <c r="HN68" s="25">
        <v>1568.329198822893</v>
      </c>
      <c r="HO68" s="25">
        <v>1598.7334778670934</v>
      </c>
      <c r="HP68" s="25">
        <v>1645.5705425191099</v>
      </c>
      <c r="HQ68" s="25">
        <v>1708.8508656842168</v>
      </c>
      <c r="HR68" s="25">
        <v>1492.4741172035169</v>
      </c>
      <c r="HS68" s="25">
        <v>1574.2337923881034</v>
      </c>
      <c r="HT68" s="25">
        <v>2027.2718508614864</v>
      </c>
      <c r="HU68" s="25">
        <v>2146.032687996807</v>
      </c>
      <c r="HV68" s="25">
        <v>2137.8468281970531</v>
      </c>
      <c r="HW68" s="25">
        <f t="shared" si="0"/>
        <v>1751.7309920107905</v>
      </c>
      <c r="HX68" s="97"/>
      <c r="HY68" s="97"/>
      <c r="HZ68" s="97"/>
      <c r="IA68" s="97"/>
      <c r="IB68" s="97"/>
      <c r="IC68" s="97"/>
    </row>
    <row r="69" spans="1:237" ht="13.8">
      <c r="A69" s="9"/>
      <c r="B69" s="18" t="s">
        <v>18</v>
      </c>
      <c r="C69" s="19">
        <v>626.06926623862171</v>
      </c>
      <c r="D69" s="19">
        <v>632.39687325115813</v>
      </c>
      <c r="E69" s="19">
        <v>-6.3276070125364186</v>
      </c>
      <c r="F69" s="20">
        <v>-1.000575315941417E-2</v>
      </c>
      <c r="G69" s="22"/>
      <c r="H69" s="19">
        <v>627.68609373630738</v>
      </c>
      <c r="I69" s="19">
        <v>4.7107795148507421</v>
      </c>
      <c r="J69" s="20">
        <v>7.5049926417993153E-3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19">
        <v>66.242225552272032</v>
      </c>
      <c r="HC69" s="19">
        <v>70.40960017173272</v>
      </c>
      <c r="HD69" s="19">
        <v>71.920015146972986</v>
      </c>
      <c r="HE69" s="19">
        <v>66.41302178215517</v>
      </c>
      <c r="HF69" s="37"/>
      <c r="HG69" s="19">
        <v>374.32060523735089</v>
      </c>
      <c r="HH69" s="19">
        <v>408.98207337575576</v>
      </c>
      <c r="HI69" s="19">
        <v>454.82867892196498</v>
      </c>
      <c r="HJ69" s="19">
        <v>438.66075438272611</v>
      </c>
      <c r="HK69" s="19">
        <v>446.3674592508039</v>
      </c>
      <c r="HL69" s="19">
        <v>461.86155215845969</v>
      </c>
      <c r="HM69" s="19">
        <v>467.58460696348442</v>
      </c>
      <c r="HN69" s="19">
        <v>474.67586234098763</v>
      </c>
      <c r="HO69" s="19">
        <v>488.23248706880855</v>
      </c>
      <c r="HP69" s="19">
        <v>508.79814724337899</v>
      </c>
      <c r="HQ69" s="19">
        <v>532.35627239902306</v>
      </c>
      <c r="HR69" s="19">
        <v>485.1496380658495</v>
      </c>
      <c r="HS69" s="19">
        <v>524.24348289098612</v>
      </c>
      <c r="HT69" s="19">
        <v>705.14038719266114</v>
      </c>
      <c r="HU69" s="19">
        <v>753.22551086630028</v>
      </c>
      <c r="HV69" s="19">
        <v>754.24792825484542</v>
      </c>
      <c r="HW69" s="19">
        <f t="shared" si="0"/>
        <v>626.06926623862171</v>
      </c>
      <c r="HX69" s="97"/>
      <c r="HY69" s="97"/>
      <c r="HZ69" s="97"/>
      <c r="IA69" s="97"/>
      <c r="IB69" s="97"/>
      <c r="IC69" s="97"/>
    </row>
    <row r="70" spans="1:237" ht="13.8">
      <c r="A70" s="9"/>
      <c r="B70" s="18" t="s">
        <v>19</v>
      </c>
      <c r="C70" s="19">
        <v>679.25275471023201</v>
      </c>
      <c r="D70" s="19">
        <v>690.64988410986007</v>
      </c>
      <c r="E70" s="19">
        <v>-11.397129399628056</v>
      </c>
      <c r="F70" s="20">
        <v>-1.6502036215233971E-2</v>
      </c>
      <c r="G70" s="22"/>
      <c r="H70" s="19">
        <v>704.86866796068171</v>
      </c>
      <c r="I70" s="19">
        <v>-14.218783850821637</v>
      </c>
      <c r="J70" s="20">
        <v>-2.0172245550308353E-2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19">
        <v>71.035338920551879</v>
      </c>
      <c r="HC70" s="19">
        <v>73.597493493828551</v>
      </c>
      <c r="HD70" s="19">
        <v>76.752774805154431</v>
      </c>
      <c r="HE70" s="19">
        <v>71.686854307807309</v>
      </c>
      <c r="HF70" s="37"/>
      <c r="HG70" s="19">
        <v>518.94235078985491</v>
      </c>
      <c r="HH70" s="19">
        <v>558.62034014244955</v>
      </c>
      <c r="HI70" s="19">
        <v>632.54640945144615</v>
      </c>
      <c r="HJ70" s="19">
        <v>649.93690853881287</v>
      </c>
      <c r="HK70" s="19">
        <v>633.56233484349661</v>
      </c>
      <c r="HL70" s="19">
        <v>626.25065202096778</v>
      </c>
      <c r="HM70" s="19">
        <v>617.1723321519537</v>
      </c>
      <c r="HN70" s="19">
        <v>620.79156329546493</v>
      </c>
      <c r="HO70" s="19">
        <v>647.05354445001819</v>
      </c>
      <c r="HP70" s="19">
        <v>656.26183447511289</v>
      </c>
      <c r="HQ70" s="19">
        <v>692.6113818355235</v>
      </c>
      <c r="HR70" s="19">
        <v>624.57113339630996</v>
      </c>
      <c r="HS70" s="19">
        <v>627.00593288976461</v>
      </c>
      <c r="HT70" s="19">
        <v>776.6117419292533</v>
      </c>
      <c r="HU70" s="19">
        <v>848.5451188153429</v>
      </c>
      <c r="HV70" s="19">
        <v>827.41632145969288</v>
      </c>
      <c r="HW70" s="19">
        <f t="shared" si="0"/>
        <v>679.25275471023201</v>
      </c>
      <c r="HX70" s="97"/>
      <c r="HY70" s="97"/>
      <c r="HZ70" s="97"/>
      <c r="IA70" s="97"/>
      <c r="IB70" s="97"/>
      <c r="IC70" s="97"/>
    </row>
    <row r="71" spans="1:237" ht="13.8">
      <c r="A71" s="9"/>
      <c r="B71" s="18" t="s">
        <v>20</v>
      </c>
      <c r="C71" s="19">
        <v>446.40897106193665</v>
      </c>
      <c r="D71" s="19">
        <v>468.10451283941632</v>
      </c>
      <c r="E71" s="19">
        <v>-21.695541777479662</v>
      </c>
      <c r="F71" s="20">
        <v>-4.6347644986115176E-2</v>
      </c>
      <c r="G71" s="22"/>
      <c r="H71" s="19">
        <v>455.90395574800925</v>
      </c>
      <c r="I71" s="19">
        <v>12.200557091407063</v>
      </c>
      <c r="J71" s="20">
        <v>2.6761244199755636E-2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19">
        <v>47.238860449684871</v>
      </c>
      <c r="HC71" s="19">
        <v>48.637063885370672</v>
      </c>
      <c r="HD71" s="19">
        <v>49.578611150247788</v>
      </c>
      <c r="HE71" s="19">
        <v>47.710582704789637</v>
      </c>
      <c r="HF71" s="37"/>
      <c r="HG71" s="19">
        <v>302.67738723195657</v>
      </c>
      <c r="HH71" s="19">
        <v>374.66420672862193</v>
      </c>
      <c r="HI71" s="19">
        <v>441.69524612747176</v>
      </c>
      <c r="HJ71" s="19">
        <v>454.49672048193173</v>
      </c>
      <c r="HK71" s="19">
        <v>464.57024726656277</v>
      </c>
      <c r="HL71" s="19">
        <v>474.56854757629969</v>
      </c>
      <c r="HM71" s="19">
        <v>495.32316545731379</v>
      </c>
      <c r="HN71" s="19">
        <v>472.86177318644042</v>
      </c>
      <c r="HO71" s="19">
        <v>463.44744634826645</v>
      </c>
      <c r="HP71" s="19">
        <v>480.51056080061812</v>
      </c>
      <c r="HQ71" s="19">
        <v>483.88321144967051</v>
      </c>
      <c r="HR71" s="19">
        <v>382.75334574135735</v>
      </c>
      <c r="HS71" s="19">
        <v>422.98437660735266</v>
      </c>
      <c r="HT71" s="19">
        <v>545.51972173957188</v>
      </c>
      <c r="HU71" s="19">
        <v>544.26205831516359</v>
      </c>
      <c r="HV71" s="19">
        <v>556.18257848251483</v>
      </c>
      <c r="HW71" s="19">
        <f t="shared" si="0"/>
        <v>446.40897106193665</v>
      </c>
      <c r="HX71" s="97"/>
      <c r="HY71" s="97"/>
      <c r="HZ71" s="97"/>
      <c r="IA71" s="97"/>
      <c r="IB71" s="97"/>
      <c r="IC71" s="97"/>
    </row>
    <row r="72" spans="1:237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37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97"/>
      <c r="HY72" s="97"/>
      <c r="HZ72" s="97"/>
      <c r="IA72" s="97"/>
      <c r="IB72" s="97"/>
      <c r="IC72" s="97"/>
    </row>
    <row r="73" spans="1:237" ht="13.8">
      <c r="A73" s="9"/>
      <c r="B73" s="34" t="s">
        <v>409</v>
      </c>
      <c r="C73" s="25">
        <v>107959.95337300753</v>
      </c>
      <c r="D73" s="25">
        <v>106369.89088305789</v>
      </c>
      <c r="E73" s="25">
        <v>1590.062489949647</v>
      </c>
      <c r="F73" s="26">
        <v>1.4948426446142993E-2</v>
      </c>
      <c r="G73" s="27"/>
      <c r="H73" s="25">
        <v>100082.96180690997</v>
      </c>
      <c r="I73" s="25">
        <v>6286.9290761479206</v>
      </c>
      <c r="J73" s="26">
        <v>6.2817176496807625E-2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25">
        <v>11195.275759178328</v>
      </c>
      <c r="HC73" s="25">
        <v>12000.710001388039</v>
      </c>
      <c r="HD73" s="25">
        <v>12489.560717488095</v>
      </c>
      <c r="HE73" s="25">
        <v>11848.965727928427</v>
      </c>
      <c r="HF73" s="37"/>
      <c r="HG73" s="25">
        <v>43057.378550365858</v>
      </c>
      <c r="HH73" s="25">
        <v>49466.872155221499</v>
      </c>
      <c r="HI73" s="25">
        <v>58294.425783679922</v>
      </c>
      <c r="HJ73" s="25">
        <v>60679.543029631204</v>
      </c>
      <c r="HK73" s="25">
        <v>64607.403593552794</v>
      </c>
      <c r="HL73" s="25">
        <v>68075.346207398848</v>
      </c>
      <c r="HM73" s="25">
        <v>71192.670215542632</v>
      </c>
      <c r="HN73" s="25">
        <v>72250.200455121623</v>
      </c>
      <c r="HO73" s="25">
        <v>76020.613081800868</v>
      </c>
      <c r="HP73" s="25">
        <v>81511.762871147992</v>
      </c>
      <c r="HQ73" s="25">
        <v>87668.765080588957</v>
      </c>
      <c r="HR73" s="25">
        <v>84416.789983871728</v>
      </c>
      <c r="HS73" s="25">
        <v>90010.216024110967</v>
      </c>
      <c r="HT73" s="25">
        <v>111567.28992632996</v>
      </c>
      <c r="HU73" s="25">
        <v>120554.69331799887</v>
      </c>
      <c r="HV73" s="25">
        <v>127384.75849170628</v>
      </c>
      <c r="HW73" s="25">
        <f t="shared" si="0"/>
        <v>107959.95337300753</v>
      </c>
      <c r="HX73" s="97"/>
      <c r="HY73" s="97"/>
      <c r="HZ73" s="97"/>
      <c r="IA73" s="97"/>
      <c r="IB73" s="97"/>
      <c r="IC73" s="97"/>
    </row>
    <row r="74" spans="1:237" ht="13.8">
      <c r="A74" s="9"/>
      <c r="B74" s="18" t="s">
        <v>18</v>
      </c>
      <c r="C74" s="19">
        <v>38591.597148617249</v>
      </c>
      <c r="D74" s="19">
        <v>37560.075623897887</v>
      </c>
      <c r="E74" s="19">
        <v>1031.5215247193628</v>
      </c>
      <c r="F74" s="20">
        <v>2.7463244085244847E-2</v>
      </c>
      <c r="G74" s="22"/>
      <c r="H74" s="19">
        <v>35131.10634264996</v>
      </c>
      <c r="I74" s="19">
        <v>2428.9692812479261</v>
      </c>
      <c r="J74" s="20">
        <v>6.9140130616925727E-2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19">
        <v>4019.154296268332</v>
      </c>
      <c r="HC74" s="19">
        <v>4386.144919818038</v>
      </c>
      <c r="HD74" s="19">
        <v>4530.8602662380927</v>
      </c>
      <c r="HE74" s="19">
        <v>4235.0986273284316</v>
      </c>
      <c r="HF74" s="37"/>
      <c r="HG74" s="19">
        <v>13477.3894874</v>
      </c>
      <c r="HH74" s="19">
        <v>15073.136745120015</v>
      </c>
      <c r="HI74" s="19">
        <v>17340.715076749915</v>
      </c>
      <c r="HJ74" s="19">
        <v>17246.084979861167</v>
      </c>
      <c r="HK74" s="19">
        <v>18673.393291662807</v>
      </c>
      <c r="HL74" s="19">
        <v>20119.892862268134</v>
      </c>
      <c r="HM74" s="19">
        <v>21068.019706962627</v>
      </c>
      <c r="HN74" s="19">
        <v>21869.150088081631</v>
      </c>
      <c r="HO74" s="19">
        <v>23215.350844550885</v>
      </c>
      <c r="HP74" s="19">
        <v>25204.626810888018</v>
      </c>
      <c r="HQ74" s="19">
        <v>27320.151836679044</v>
      </c>
      <c r="HR74" s="19">
        <v>27453.684303291713</v>
      </c>
      <c r="HS74" s="19">
        <v>29974.777111530981</v>
      </c>
      <c r="HT74" s="19">
        <v>38781.545445819946</v>
      </c>
      <c r="HU74" s="19">
        <v>42318.478428428891</v>
      </c>
      <c r="HV74" s="19">
        <v>44945.491120056278</v>
      </c>
      <c r="HW74" s="19">
        <f t="shared" si="0"/>
        <v>38591.597148617249</v>
      </c>
      <c r="HX74" s="97"/>
      <c r="HY74" s="97"/>
      <c r="HZ74" s="97"/>
      <c r="IA74" s="97"/>
      <c r="IB74" s="97"/>
      <c r="IC74" s="97"/>
    </row>
    <row r="75" spans="1:237" ht="13.8">
      <c r="A75" s="9"/>
      <c r="B75" s="18" t="s">
        <v>19</v>
      </c>
      <c r="C75" s="19">
        <v>41860.824197770264</v>
      </c>
      <c r="D75" s="19">
        <v>41011.915943100001</v>
      </c>
      <c r="E75" s="19">
        <v>848.90825467026298</v>
      </c>
      <c r="F75" s="20">
        <v>2.0699063556261055E-2</v>
      </c>
      <c r="G75" s="22"/>
      <c r="H75" s="19">
        <v>39442.846867500004</v>
      </c>
      <c r="I75" s="19">
        <v>1569.0690755999967</v>
      </c>
      <c r="J75" s="20">
        <v>3.9780827202228988E-2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19">
        <v>4309.9697395299963</v>
      </c>
      <c r="HC75" s="19">
        <v>4584.7337779500012</v>
      </c>
      <c r="HD75" s="19">
        <v>4835.3173588400023</v>
      </c>
      <c r="HE75" s="19">
        <v>4571.4061810399953</v>
      </c>
      <c r="HF75" s="37"/>
      <c r="HG75" s="19">
        <v>18682.709360000001</v>
      </c>
      <c r="HH75" s="19">
        <v>20584.688171699996</v>
      </c>
      <c r="HI75" s="19">
        <v>24115.425684480004</v>
      </c>
      <c r="HJ75" s="19">
        <v>25559.455379240037</v>
      </c>
      <c r="HK75" s="19">
        <v>26503.918056309987</v>
      </c>
      <c r="HL75" s="19">
        <v>27282.553609680719</v>
      </c>
      <c r="HM75" s="19">
        <v>27807.745064560004</v>
      </c>
      <c r="HN75" s="19">
        <v>28601.488740749999</v>
      </c>
      <c r="HO75" s="19">
        <v>30768.575282359987</v>
      </c>
      <c r="HP75" s="19">
        <v>32510.249579599968</v>
      </c>
      <c r="HQ75" s="19">
        <v>35545.980741859916</v>
      </c>
      <c r="HR75" s="19">
        <v>35334.058580070014</v>
      </c>
      <c r="HS75" s="19">
        <v>35855.043268909998</v>
      </c>
      <c r="HT75" s="19">
        <v>42734.069583220051</v>
      </c>
      <c r="HU75" s="19">
        <v>47668.241827819991</v>
      </c>
      <c r="HV75" s="19">
        <v>49301.999574260008</v>
      </c>
      <c r="HW75" s="19">
        <f t="shared" si="0"/>
        <v>41860.824197770264</v>
      </c>
      <c r="HX75" s="97"/>
      <c r="HY75" s="97"/>
      <c r="HZ75" s="97"/>
      <c r="IA75" s="97"/>
      <c r="IB75" s="97"/>
      <c r="IC75" s="97"/>
    </row>
    <row r="76" spans="1:237" ht="13.8">
      <c r="A76" s="9"/>
      <c r="B76" s="18" t="s">
        <v>20</v>
      </c>
      <c r="C76" s="19">
        <v>27507.532026620007</v>
      </c>
      <c r="D76" s="19">
        <v>27797.899316059997</v>
      </c>
      <c r="E76" s="19">
        <v>-290.36728943998969</v>
      </c>
      <c r="F76" s="20">
        <v>-1.0445655843937548E-2</v>
      </c>
      <c r="G76" s="22"/>
      <c r="H76" s="19">
        <v>25509.008596759995</v>
      </c>
      <c r="I76" s="19">
        <v>2288.8907193000014</v>
      </c>
      <c r="J76" s="20">
        <v>8.9728721154248334E-2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19">
        <v>2866.15172338</v>
      </c>
      <c r="HC76" s="19">
        <v>3029.8313036200002</v>
      </c>
      <c r="HD76" s="19">
        <v>3123.3830924100002</v>
      </c>
      <c r="HE76" s="19">
        <v>3042.460919560001</v>
      </c>
      <c r="HF76" s="37"/>
      <c r="HG76" s="19">
        <v>10897.279702965858</v>
      </c>
      <c r="HH76" s="19">
        <v>13809.047238401487</v>
      </c>
      <c r="HI76" s="19">
        <v>16838.28502245</v>
      </c>
      <c r="HJ76" s="19">
        <v>17874.002670530004</v>
      </c>
      <c r="HK76" s="19">
        <v>19430.092245579999</v>
      </c>
      <c r="HL76" s="19">
        <v>20672.899735449992</v>
      </c>
      <c r="HM76" s="19">
        <v>22316.905444019991</v>
      </c>
      <c r="HN76" s="19">
        <v>21779.561626289989</v>
      </c>
      <c r="HO76" s="19">
        <v>22036.686954889992</v>
      </c>
      <c r="HP76" s="19">
        <v>23796.886480660003</v>
      </c>
      <c r="HQ76" s="19">
        <v>24802.632502050001</v>
      </c>
      <c r="HR76" s="19">
        <v>21629.047100510001</v>
      </c>
      <c r="HS76" s="19">
        <v>24180.395643669995</v>
      </c>
      <c r="HT76" s="19">
        <v>30051.674897289962</v>
      </c>
      <c r="HU76" s="19">
        <v>30567.973061749995</v>
      </c>
      <c r="HV76" s="19">
        <v>33137.267797389999</v>
      </c>
      <c r="HW76" s="19">
        <f t="shared" si="0"/>
        <v>27507.532026620007</v>
      </c>
      <c r="HX76" s="97"/>
      <c r="HY76" s="97"/>
      <c r="HZ76" s="97"/>
      <c r="IA76" s="97"/>
      <c r="IB76" s="97"/>
      <c r="IC76" s="97"/>
    </row>
    <row r="77" spans="1:237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37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97"/>
      <c r="HY77" s="97"/>
      <c r="HZ77" s="97"/>
      <c r="IA77" s="97"/>
      <c r="IB77" s="97"/>
      <c r="IC77" s="97"/>
    </row>
    <row r="78" spans="1:237" ht="13.8">
      <c r="A78" s="9"/>
      <c r="B78" s="34" t="s">
        <v>24</v>
      </c>
      <c r="C78" s="25">
        <v>10147.219393188048</v>
      </c>
      <c r="D78" s="25">
        <v>10002.611548339013</v>
      </c>
      <c r="E78" s="25">
        <v>144.60784484903525</v>
      </c>
      <c r="F78" s="26">
        <v>1.4457008967128005E-2</v>
      </c>
      <c r="G78" s="27"/>
      <c r="H78" s="25">
        <v>9490.1628739808039</v>
      </c>
      <c r="I78" s="25">
        <v>512.44867435820925</v>
      </c>
      <c r="J78" s="26">
        <v>5.3997879821766882E-2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25">
        <v>1082.4658021281289</v>
      </c>
      <c r="HC78" s="25">
        <v>1088.6797552773116</v>
      </c>
      <c r="HD78" s="25">
        <v>1121.7822876815121</v>
      </c>
      <c r="HE78" s="25">
        <v>1157.7244382866322</v>
      </c>
      <c r="HF78" s="37"/>
      <c r="HG78" s="25">
        <v>6155.3771597710293</v>
      </c>
      <c r="HH78" s="25">
        <v>6494.4272658093423</v>
      </c>
      <c r="HI78" s="25">
        <v>6574.1833367169411</v>
      </c>
      <c r="HJ78" s="25">
        <v>7041.0159474308266</v>
      </c>
      <c r="HK78" s="25">
        <v>7663.1340519061396</v>
      </c>
      <c r="HL78" s="25">
        <v>8131.4358118788332</v>
      </c>
      <c r="HM78" s="25">
        <v>8736.4337677044205</v>
      </c>
      <c r="HN78" s="25">
        <v>9000.3263717112222</v>
      </c>
      <c r="HO78" s="25">
        <v>9355.3321516507513</v>
      </c>
      <c r="HP78" s="25">
        <v>9853.9979584123794</v>
      </c>
      <c r="HQ78" s="25">
        <v>10665.574469064686</v>
      </c>
      <c r="HR78" s="25">
        <v>10018.511787522486</v>
      </c>
      <c r="HS78" s="25">
        <v>10704.25067582574</v>
      </c>
      <c r="HT78" s="25">
        <v>10713.85966174438</v>
      </c>
      <c r="HU78" s="25">
        <v>11579.799065921514</v>
      </c>
      <c r="HV78" s="25">
        <v>12132.423876060582</v>
      </c>
      <c r="HW78" s="25">
        <f t="shared" si="0"/>
        <v>10147.219393188048</v>
      </c>
      <c r="HX78" s="97"/>
      <c r="HY78" s="97"/>
      <c r="HZ78" s="97"/>
      <c r="IA78" s="97"/>
      <c r="IB78" s="97"/>
      <c r="IC78" s="97"/>
    </row>
    <row r="79" spans="1:237" ht="13.8">
      <c r="A79" s="9"/>
      <c r="B79" s="18" t="s">
        <v>18</v>
      </c>
      <c r="C79" s="19">
        <v>3647.4694449999993</v>
      </c>
      <c r="D79" s="19">
        <v>3549.4830737421712</v>
      </c>
      <c r="E79" s="19">
        <v>97.986371257828068</v>
      </c>
      <c r="F79" s="20">
        <v>2.7605814486818325E-2</v>
      </c>
      <c r="G79" s="22"/>
      <c r="H79" s="19">
        <v>3289.606112314937</v>
      </c>
      <c r="I79" s="19">
        <v>259.87696142723416</v>
      </c>
      <c r="J79" s="20">
        <v>7.8999415904038278E-2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19">
        <v>386.53052000000002</v>
      </c>
      <c r="HC79" s="19">
        <v>385.77873499999998</v>
      </c>
      <c r="HD79" s="19">
        <v>408.90338200000002</v>
      </c>
      <c r="HE79" s="19">
        <v>420.05620499999998</v>
      </c>
      <c r="HF79" s="37"/>
      <c r="HG79" s="19">
        <v>2000.9800000000005</v>
      </c>
      <c r="HH79" s="19">
        <v>1964.96</v>
      </c>
      <c r="HI79" s="19">
        <v>1929.62</v>
      </c>
      <c r="HJ79" s="19">
        <v>2018.69</v>
      </c>
      <c r="HK79" s="19">
        <v>2306.2782574394842</v>
      </c>
      <c r="HL79" s="19">
        <v>2487.5294282154368</v>
      </c>
      <c r="HM79" s="19">
        <v>2701.6187806623257</v>
      </c>
      <c r="HN79" s="19">
        <v>2886.5309402287917</v>
      </c>
      <c r="HO79" s="19">
        <v>2984.4452767177991</v>
      </c>
      <c r="HP79" s="19">
        <v>3173.1149517605263</v>
      </c>
      <c r="HQ79" s="19">
        <v>3431.2693325959399</v>
      </c>
      <c r="HR79" s="19">
        <v>3490.3789559142197</v>
      </c>
      <c r="HS79" s="19">
        <v>3786.1305530020527</v>
      </c>
      <c r="HT79" s="19">
        <v>3819.7792902325109</v>
      </c>
      <c r="HU79" s="19">
        <v>4012.1017828025292</v>
      </c>
      <c r="HV79" s="19">
        <v>4325.2465068006759</v>
      </c>
      <c r="HW79" s="19">
        <f t="shared" si="0"/>
        <v>3647.4694449999993</v>
      </c>
      <c r="HX79" s="97"/>
      <c r="HY79" s="97"/>
      <c r="HZ79" s="97"/>
      <c r="IA79" s="97"/>
      <c r="IB79" s="97"/>
      <c r="IC79" s="97"/>
    </row>
    <row r="80" spans="1:237" ht="13.8">
      <c r="A80" s="9"/>
      <c r="B80" s="18" t="s">
        <v>19</v>
      </c>
      <c r="C80" s="19">
        <v>3946.7494269999997</v>
      </c>
      <c r="D80" s="19">
        <v>3995.1026580000002</v>
      </c>
      <c r="E80" s="19">
        <v>-48.353231000000505</v>
      </c>
      <c r="F80" s="20">
        <v>-1.2103126036868037E-2</v>
      </c>
      <c r="G80" s="22"/>
      <c r="H80" s="19">
        <v>3914.057605</v>
      </c>
      <c r="I80" s="19">
        <v>81.04505300000028</v>
      </c>
      <c r="J80" s="20">
        <v>2.0706147220845586E-2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19">
        <v>414.85150599999997</v>
      </c>
      <c r="HC80" s="19">
        <v>436.769702</v>
      </c>
      <c r="HD80" s="19">
        <v>428.71963699999998</v>
      </c>
      <c r="HE80" s="19">
        <v>444.78671800000001</v>
      </c>
      <c r="HF80" s="37"/>
      <c r="HG80" s="19">
        <v>2443.663</v>
      </c>
      <c r="HH80" s="19">
        <v>2567.0860000000002</v>
      </c>
      <c r="HI80" s="19">
        <v>2636.7179999999998</v>
      </c>
      <c r="HJ80" s="19">
        <v>2878.02</v>
      </c>
      <c r="HK80" s="19">
        <v>2979.7055660000001</v>
      </c>
      <c r="HL80" s="19">
        <v>3159.6641019999997</v>
      </c>
      <c r="HM80" s="19">
        <v>3241.4290780000001</v>
      </c>
      <c r="HN80" s="19">
        <v>3386.3999859999999</v>
      </c>
      <c r="HO80" s="19">
        <v>3544.0609490000002</v>
      </c>
      <c r="HP80" s="19">
        <v>3699.2912919999994</v>
      </c>
      <c r="HQ80" s="19">
        <v>4067.8249289999999</v>
      </c>
      <c r="HR80" s="19">
        <v>3972.8265000000006</v>
      </c>
      <c r="HS80" s="19">
        <v>4211.1122500000001</v>
      </c>
      <c r="HT80" s="19">
        <v>4251.0323159999998</v>
      </c>
      <c r="HU80" s="19">
        <v>4776.3203269999995</v>
      </c>
      <c r="HV80" s="19">
        <v>4826.2475350000004</v>
      </c>
      <c r="HW80" s="19">
        <f t="shared" si="0"/>
        <v>3946.7494269999997</v>
      </c>
      <c r="HX80" s="97"/>
      <c r="HY80" s="97"/>
      <c r="HZ80" s="97"/>
      <c r="IA80" s="97"/>
      <c r="IB80" s="97"/>
      <c r="IC80" s="97"/>
    </row>
    <row r="81" spans="1:237" ht="13.8">
      <c r="A81" s="9"/>
      <c r="B81" s="18" t="s">
        <v>20</v>
      </c>
      <c r="C81" s="19">
        <v>2553.0005211880498</v>
      </c>
      <c r="D81" s="19">
        <v>2458.0258165968394</v>
      </c>
      <c r="E81" s="19">
        <v>94.974704591210411</v>
      </c>
      <c r="F81" s="20">
        <v>3.8638611502748089E-2</v>
      </c>
      <c r="G81" s="22"/>
      <c r="H81" s="19">
        <v>2286.4991566658664</v>
      </c>
      <c r="I81" s="19">
        <v>171.52665993097298</v>
      </c>
      <c r="J81" s="20">
        <v>7.5017154251257281E-2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19">
        <v>281.08377612812893</v>
      </c>
      <c r="HC81" s="19">
        <v>266.13131827731166</v>
      </c>
      <c r="HD81" s="19">
        <v>284.15926868151206</v>
      </c>
      <c r="HE81" s="19">
        <v>292.88151528663235</v>
      </c>
      <c r="HF81" s="37"/>
      <c r="HG81" s="19">
        <v>1710.7341597710295</v>
      </c>
      <c r="HH81" s="19">
        <v>1962.381265809342</v>
      </c>
      <c r="HI81" s="19">
        <v>2007.8453367169416</v>
      </c>
      <c r="HJ81" s="19">
        <v>2144.3059474308266</v>
      </c>
      <c r="HK81" s="19">
        <v>2377.1502284666544</v>
      </c>
      <c r="HL81" s="19">
        <v>2484.2422816633975</v>
      </c>
      <c r="HM81" s="19">
        <v>2793.3859090420938</v>
      </c>
      <c r="HN81" s="19">
        <v>2727.3954454824307</v>
      </c>
      <c r="HO81" s="19">
        <v>2826.8259259329511</v>
      </c>
      <c r="HP81" s="19">
        <v>2981.5917146518532</v>
      </c>
      <c r="HQ81" s="19">
        <v>3166.4802074687477</v>
      </c>
      <c r="HR81" s="19">
        <v>2555.3063316082671</v>
      </c>
      <c r="HS81" s="19">
        <v>2707.0078728236876</v>
      </c>
      <c r="HT81" s="19">
        <v>2643.0480555118688</v>
      </c>
      <c r="HU81" s="19">
        <v>2791.3769561189852</v>
      </c>
      <c r="HV81" s="19">
        <v>2980.9298342599045</v>
      </c>
      <c r="HW81" s="19">
        <f t="shared" si="0"/>
        <v>2553.0005211880498</v>
      </c>
      <c r="HX81" s="97"/>
      <c r="HY81" s="97"/>
      <c r="HZ81" s="97"/>
      <c r="IA81" s="97"/>
      <c r="IB81" s="97"/>
      <c r="IC81" s="97"/>
    </row>
    <row r="82" spans="1:237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37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97"/>
      <c r="HY82" s="97"/>
      <c r="HZ82" s="97"/>
      <c r="IA82" s="97"/>
      <c r="IB82" s="97"/>
      <c r="IC82" s="97"/>
    </row>
    <row r="83" spans="1:237" ht="13.8">
      <c r="A83" s="9"/>
      <c r="B83" s="34" t="s">
        <v>391</v>
      </c>
      <c r="C83" s="25">
        <v>1674.4296866651405</v>
      </c>
      <c r="D83" s="25">
        <v>1683.2655621591744</v>
      </c>
      <c r="E83" s="25">
        <v>-8.8358754940338713</v>
      </c>
      <c r="F83" s="26">
        <v>-5.2492462821492249E-3</v>
      </c>
      <c r="G83" s="27"/>
      <c r="H83" s="25">
        <v>1675.90965645335</v>
      </c>
      <c r="I83" s="25">
        <v>7.355905705824398</v>
      </c>
      <c r="J83" s="26">
        <v>4.3892018149661845E-3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25">
        <v>181.57851705172467</v>
      </c>
      <c r="HC83" s="25">
        <v>176.43586837884334</v>
      </c>
      <c r="HD83" s="25">
        <v>184.77764206330949</v>
      </c>
      <c r="HE83" s="25">
        <v>188.70260666816483</v>
      </c>
      <c r="HF83" s="37"/>
      <c r="HG83" s="25">
        <v>1095.8884688221433</v>
      </c>
      <c r="HH83" s="25">
        <v>1216.1970546141833</v>
      </c>
      <c r="HI83" s="25">
        <v>1365.0636999610501</v>
      </c>
      <c r="HJ83" s="25">
        <v>1466.0875168173238</v>
      </c>
      <c r="HK83" s="25">
        <v>1473.9908453477676</v>
      </c>
      <c r="HL83" s="25">
        <v>1494.884319092153</v>
      </c>
      <c r="HM83" s="25">
        <v>1523.7371134225809</v>
      </c>
      <c r="HN83" s="25">
        <v>1512.3970183109104</v>
      </c>
      <c r="HO83" s="25">
        <v>1536.8172901942589</v>
      </c>
      <c r="HP83" s="25">
        <v>1574.3126168621695</v>
      </c>
      <c r="HQ83" s="25">
        <v>1648.6731588352714</v>
      </c>
      <c r="HR83" s="25">
        <v>1409.2156953654701</v>
      </c>
      <c r="HS83" s="25">
        <v>1497.7413569557946</v>
      </c>
      <c r="HT83" s="25">
        <v>1889.4318970140603</v>
      </c>
      <c r="HU83" s="25">
        <v>2040.0184211075007</v>
      </c>
      <c r="HV83" s="25">
        <v>2037.8478535351182</v>
      </c>
      <c r="HW83" s="25">
        <f t="shared" si="0"/>
        <v>1674.4296866651405</v>
      </c>
      <c r="HX83" s="97"/>
      <c r="HY83" s="97"/>
      <c r="HZ83" s="97"/>
      <c r="IA83" s="97"/>
      <c r="IB83" s="97"/>
      <c r="IC83" s="97"/>
    </row>
    <row r="84" spans="1:237" ht="13.8">
      <c r="A84" s="9"/>
      <c r="B84" s="18" t="s">
        <v>18</v>
      </c>
      <c r="C84" s="19">
        <v>600.75626913540179</v>
      </c>
      <c r="D84" s="19">
        <v>601.91596755363389</v>
      </c>
      <c r="E84" s="19">
        <v>-1.1596984182320966</v>
      </c>
      <c r="F84" s="20">
        <v>-1.9266782752839354E-3</v>
      </c>
      <c r="G84" s="22"/>
      <c r="H84" s="19">
        <v>590.33327836904971</v>
      </c>
      <c r="I84" s="19">
        <v>11.582689184584183</v>
      </c>
      <c r="J84" s="20">
        <v>1.9620593330913674E-2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19">
        <v>64.991654845924387</v>
      </c>
      <c r="HC84" s="19">
        <v>63.979158941765021</v>
      </c>
      <c r="HD84" s="19">
        <v>67.788019603760333</v>
      </c>
      <c r="HE84" s="19">
        <v>68.331157754611439</v>
      </c>
      <c r="HF84" s="37"/>
      <c r="HG84" s="19">
        <v>334.9428833306971</v>
      </c>
      <c r="HH84" s="19">
        <v>364.98795570034252</v>
      </c>
      <c r="HI84" s="19">
        <v>395.23410362094472</v>
      </c>
      <c r="HJ84" s="19">
        <v>418.731872704875</v>
      </c>
      <c r="HK84" s="19">
        <v>429.60476280680211</v>
      </c>
      <c r="HL84" s="19">
        <v>444.67145623172127</v>
      </c>
      <c r="HM84" s="19">
        <v>459.00154887984331</v>
      </c>
      <c r="HN84" s="19">
        <v>469.95013817005218</v>
      </c>
      <c r="HO84" s="19">
        <v>478.86842735700981</v>
      </c>
      <c r="HP84" s="19">
        <v>494.65142089930782</v>
      </c>
      <c r="HQ84" s="19">
        <v>518.29111196077531</v>
      </c>
      <c r="HR84" s="19">
        <v>468.36374326704464</v>
      </c>
      <c r="HS84" s="19">
        <v>504.93798029753344</v>
      </c>
      <c r="HT84" s="19">
        <v>670.35049890880748</v>
      </c>
      <c r="HU84" s="19">
        <v>718.24239961559567</v>
      </c>
      <c r="HV84" s="19">
        <v>730.10623528683993</v>
      </c>
      <c r="HW84" s="19">
        <f t="shared" si="0"/>
        <v>600.75626913540179</v>
      </c>
      <c r="HX84" s="97"/>
      <c r="HY84" s="97"/>
      <c r="HZ84" s="97"/>
      <c r="IA84" s="97"/>
      <c r="IB84" s="97"/>
      <c r="IC84" s="97"/>
    </row>
    <row r="85" spans="1:237" ht="13.8">
      <c r="A85" s="9"/>
      <c r="B85" s="18" t="s">
        <v>19</v>
      </c>
      <c r="C85" s="19">
        <v>658.06974392211646</v>
      </c>
      <c r="D85" s="19">
        <v>662.06156796563403</v>
      </c>
      <c r="E85" s="19">
        <v>-3.9918240435175676</v>
      </c>
      <c r="F85" s="20">
        <v>-6.0293849343702934E-3</v>
      </c>
      <c r="G85" s="22"/>
      <c r="H85" s="19">
        <v>674.46124485150585</v>
      </c>
      <c r="I85" s="19">
        <v>-12.399676885871827</v>
      </c>
      <c r="J85" s="20">
        <v>-1.8384565429851833E-2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19">
        <v>71.31114816987693</v>
      </c>
      <c r="HC85" s="19">
        <v>69.679921866707161</v>
      </c>
      <c r="HD85" s="19">
        <v>71.083350615412925</v>
      </c>
      <c r="HE85" s="19">
        <v>73.725215608081015</v>
      </c>
      <c r="HF85" s="37"/>
      <c r="HG85" s="19">
        <v>474.07473405180315</v>
      </c>
      <c r="HH85" s="19">
        <v>509.06323756847081</v>
      </c>
      <c r="HI85" s="19">
        <v>577.2827848802192</v>
      </c>
      <c r="HJ85" s="19">
        <v>620.84368373034238</v>
      </c>
      <c r="HK85" s="19">
        <v>604.43133690888635</v>
      </c>
      <c r="HL85" s="19">
        <v>604.49305097314254</v>
      </c>
      <c r="HM85" s="19">
        <v>592.9968155520852</v>
      </c>
      <c r="HN85" s="19">
        <v>595.38658080274695</v>
      </c>
      <c r="HO85" s="19">
        <v>621.0931446297717</v>
      </c>
      <c r="HP85" s="19">
        <v>628.76083517636209</v>
      </c>
      <c r="HQ85" s="19">
        <v>657.28054578389401</v>
      </c>
      <c r="HR85" s="19">
        <v>586.52731449598559</v>
      </c>
      <c r="HS85" s="19">
        <v>610.52073225609695</v>
      </c>
      <c r="HT85" s="19">
        <v>748.29291147997026</v>
      </c>
      <c r="HU85" s="19">
        <v>821.97916890883027</v>
      </c>
      <c r="HV85" s="19">
        <v>801.64376791323446</v>
      </c>
      <c r="HW85" s="19">
        <f t="shared" si="0"/>
        <v>658.06974392211646</v>
      </c>
      <c r="HX85" s="97"/>
      <c r="HY85" s="97"/>
      <c r="HZ85" s="97"/>
      <c r="IA85" s="97"/>
      <c r="IB85" s="97"/>
      <c r="IC85" s="97"/>
    </row>
    <row r="86" spans="1:237" ht="13.8">
      <c r="A86" s="9"/>
      <c r="B86" s="18" t="s">
        <v>20</v>
      </c>
      <c r="C86" s="19">
        <v>415.6036736076224</v>
      </c>
      <c r="D86" s="19">
        <v>419.28802663990655</v>
      </c>
      <c r="E86" s="19">
        <v>-3.6843530322841502</v>
      </c>
      <c r="F86" s="20">
        <v>-8.7871649038248137E-3</v>
      </c>
      <c r="G86" s="22"/>
      <c r="H86" s="19">
        <v>411.11513323279434</v>
      </c>
      <c r="I86" s="19">
        <v>8.1728934071122126</v>
      </c>
      <c r="J86" s="20">
        <v>1.9879816495308393E-2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19">
        <v>45.275714035923365</v>
      </c>
      <c r="HC86" s="19">
        <v>42.776787570371155</v>
      </c>
      <c r="HD86" s="19">
        <v>45.906271844136221</v>
      </c>
      <c r="HE86" s="19">
        <v>46.646233305472393</v>
      </c>
      <c r="HF86" s="37"/>
      <c r="HG86" s="19">
        <v>286.87085143964316</v>
      </c>
      <c r="HH86" s="19">
        <v>342.14586134537012</v>
      </c>
      <c r="HI86" s="19">
        <v>392.54681145988604</v>
      </c>
      <c r="HJ86" s="19">
        <v>426.51196038210645</v>
      </c>
      <c r="HK86" s="19">
        <v>439.95474563207898</v>
      </c>
      <c r="HL86" s="19">
        <v>445.7198118872891</v>
      </c>
      <c r="HM86" s="19">
        <v>471.73874899065231</v>
      </c>
      <c r="HN86" s="19">
        <v>447.06029933811118</v>
      </c>
      <c r="HO86" s="19">
        <v>436.85571820747737</v>
      </c>
      <c r="HP86" s="19">
        <v>450.90036078649956</v>
      </c>
      <c r="HQ86" s="19">
        <v>473.10150109060214</v>
      </c>
      <c r="HR86" s="19">
        <v>354.32463760243996</v>
      </c>
      <c r="HS86" s="19">
        <v>382.28264440216412</v>
      </c>
      <c r="HT86" s="19">
        <v>470.78848662528264</v>
      </c>
      <c r="HU86" s="19">
        <v>499.79685258307461</v>
      </c>
      <c r="HV86" s="19">
        <v>506.09785033504374</v>
      </c>
      <c r="HW86" s="19">
        <f t="shared" si="0"/>
        <v>415.6036736076224</v>
      </c>
      <c r="HX86" s="97"/>
      <c r="HY86" s="97"/>
      <c r="HZ86" s="97"/>
      <c r="IA86" s="97"/>
      <c r="IB86" s="97"/>
      <c r="IC86" s="97"/>
    </row>
    <row r="87" spans="1:237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37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97"/>
      <c r="HY87" s="97"/>
      <c r="HZ87" s="97"/>
      <c r="IA87" s="97"/>
      <c r="IB87" s="97"/>
      <c r="IC87" s="97"/>
    </row>
    <row r="88" spans="1:237" ht="13.8">
      <c r="A88" s="9"/>
      <c r="B88" s="34" t="s">
        <v>410</v>
      </c>
      <c r="C88" s="25">
        <v>103225.58077990125</v>
      </c>
      <c r="D88" s="25">
        <v>99959.811935417441</v>
      </c>
      <c r="E88" s="25">
        <v>3265.7688444838132</v>
      </c>
      <c r="F88" s="26">
        <v>3.2670818214361769E-2</v>
      </c>
      <c r="G88" s="27"/>
      <c r="H88" s="25">
        <v>93793.802834739443</v>
      </c>
      <c r="I88" s="25">
        <v>6166.0091006779985</v>
      </c>
      <c r="J88" s="26">
        <v>6.5740048002342275E-2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25">
        <v>11017.022312189523</v>
      </c>
      <c r="HC88" s="25">
        <v>10991.019489899532</v>
      </c>
      <c r="HD88" s="25">
        <v>11640.732761289608</v>
      </c>
      <c r="HE88" s="25">
        <v>12033.395394882873</v>
      </c>
      <c r="HF88" s="37"/>
      <c r="HG88" s="25">
        <v>39455.470150076653</v>
      </c>
      <c r="HH88" s="25">
        <v>44817.683198382292</v>
      </c>
      <c r="HI88" s="25">
        <v>52051.291558866578</v>
      </c>
      <c r="HJ88" s="25">
        <v>57669.908787354914</v>
      </c>
      <c r="HK88" s="25">
        <v>61648.14056198184</v>
      </c>
      <c r="HL88" s="25">
        <v>65115.392070996917</v>
      </c>
      <c r="HM88" s="25">
        <v>68655.326268303936</v>
      </c>
      <c r="HN88" s="25">
        <v>69684.51339149967</v>
      </c>
      <c r="HO88" s="25">
        <v>73088.351973067605</v>
      </c>
      <c r="HP88" s="25">
        <v>77995.983860706416</v>
      </c>
      <c r="HQ88" s="25">
        <v>84605.412962176008</v>
      </c>
      <c r="HR88" s="25">
        <v>79833.144306555565</v>
      </c>
      <c r="HS88" s="25">
        <v>85630.071929437618</v>
      </c>
      <c r="HT88" s="25">
        <v>103936.52971157823</v>
      </c>
      <c r="HU88" s="25">
        <v>114643.55879481899</v>
      </c>
      <c r="HV88" s="25">
        <v>121455.70916059701</v>
      </c>
      <c r="HW88" s="25">
        <f t="shared" si="0"/>
        <v>103225.58077990125</v>
      </c>
      <c r="HX88" s="97"/>
      <c r="HY88" s="97"/>
      <c r="HZ88" s="97"/>
      <c r="IA88" s="97"/>
      <c r="IB88" s="97"/>
      <c r="IC88" s="97"/>
    </row>
    <row r="89" spans="1:237" ht="13.8">
      <c r="A89" s="9"/>
      <c r="B89" s="18" t="s">
        <v>18</v>
      </c>
      <c r="C89" s="19">
        <v>37044.433384737698</v>
      </c>
      <c r="D89" s="19">
        <v>35749.180478137423</v>
      </c>
      <c r="E89" s="19">
        <v>1295.2529066002753</v>
      </c>
      <c r="F89" s="20">
        <v>3.6231681098043443E-2</v>
      </c>
      <c r="G89" s="22"/>
      <c r="H89" s="19">
        <v>33046.726095128106</v>
      </c>
      <c r="I89" s="19">
        <v>2702.4543830093171</v>
      </c>
      <c r="J89" s="20">
        <v>8.1776765880833352E-2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19">
        <v>3943.2776694596782</v>
      </c>
      <c r="HC89" s="19">
        <v>3985.5625125295696</v>
      </c>
      <c r="HD89" s="19">
        <v>4270.5503318094561</v>
      </c>
      <c r="HE89" s="19">
        <v>4357.4164319695928</v>
      </c>
      <c r="HF89" s="37"/>
      <c r="HG89" s="19">
        <v>12059.298185819998</v>
      </c>
      <c r="HH89" s="19">
        <v>13448.668668157487</v>
      </c>
      <c r="HI89" s="19">
        <v>15069.441646599998</v>
      </c>
      <c r="HJ89" s="19">
        <v>16471.174026165034</v>
      </c>
      <c r="HK89" s="19">
        <v>17971.844881231988</v>
      </c>
      <c r="HL89" s="19">
        <v>19372.085087491665</v>
      </c>
      <c r="HM89" s="19">
        <v>20684.713782883744</v>
      </c>
      <c r="HN89" s="19">
        <v>21655.536429629155</v>
      </c>
      <c r="HO89" s="19">
        <v>22774.447088626988</v>
      </c>
      <c r="HP89" s="19">
        <v>24508.302816465213</v>
      </c>
      <c r="HQ89" s="19">
        <v>26610.50900929411</v>
      </c>
      <c r="HR89" s="19">
        <v>26562.900738163964</v>
      </c>
      <c r="HS89" s="19">
        <v>28866.930489074864</v>
      </c>
      <c r="HT89" s="19">
        <v>36862.966548576893</v>
      </c>
      <c r="HU89" s="19">
        <v>40371.2255488476</v>
      </c>
      <c r="HV89" s="19">
        <v>43520.152023947077</v>
      </c>
      <c r="HW89" s="19">
        <f t="shared" si="0"/>
        <v>37044.433384737698</v>
      </c>
      <c r="HX89" s="97"/>
      <c r="HY89" s="97"/>
      <c r="HZ89" s="97"/>
      <c r="IA89" s="97"/>
      <c r="IB89" s="97"/>
      <c r="IC89" s="97"/>
    </row>
    <row r="90" spans="1:237" ht="13.8">
      <c r="A90" s="9"/>
      <c r="B90" s="18" t="s">
        <v>19</v>
      </c>
      <c r="C90" s="19">
        <v>40566.306834603543</v>
      </c>
      <c r="D90" s="19">
        <v>39313.511741560025</v>
      </c>
      <c r="E90" s="19">
        <v>1252.7950930435181</v>
      </c>
      <c r="F90" s="20">
        <v>3.1866781611349509E-2</v>
      </c>
      <c r="G90" s="22"/>
      <c r="H90" s="19">
        <v>37742.01540849133</v>
      </c>
      <c r="I90" s="19">
        <v>1571.4963330686951</v>
      </c>
      <c r="J90" s="20">
        <v>4.1637848855181549E-2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19">
        <v>4326.7040795998446</v>
      </c>
      <c r="HC90" s="19">
        <v>4340.689828709963</v>
      </c>
      <c r="HD90" s="19">
        <v>4478.1515720801526</v>
      </c>
      <c r="HE90" s="19">
        <v>4701.3906466332792</v>
      </c>
      <c r="HF90" s="37"/>
      <c r="HG90" s="19">
        <v>17068.412880000003</v>
      </c>
      <c r="HH90" s="19">
        <v>18761.427143443427</v>
      </c>
      <c r="HI90" s="19">
        <v>22013.89323153994</v>
      </c>
      <c r="HJ90" s="19">
        <v>24420.985091349976</v>
      </c>
      <c r="HK90" s="19">
        <v>25280.67135313007</v>
      </c>
      <c r="HL90" s="19">
        <v>26329.170566285549</v>
      </c>
      <c r="HM90" s="19">
        <v>26718.558441010664</v>
      </c>
      <c r="HN90" s="19">
        <v>27438.139740600967</v>
      </c>
      <c r="HO90" s="19">
        <v>29538.398706320673</v>
      </c>
      <c r="HP90" s="19">
        <v>31151.894055961231</v>
      </c>
      <c r="HQ90" s="19">
        <v>33736.6752029419</v>
      </c>
      <c r="HR90" s="19">
        <v>33206.932360121602</v>
      </c>
      <c r="HS90" s="19">
        <v>34906.185239752784</v>
      </c>
      <c r="HT90" s="19">
        <v>41168.635841161326</v>
      </c>
      <c r="HU90" s="19">
        <v>46189.513044451371</v>
      </c>
      <c r="HV90" s="19">
        <v>47775.980508659923</v>
      </c>
      <c r="HW90" s="19">
        <f t="shared" si="0"/>
        <v>40566.306834603543</v>
      </c>
      <c r="HX90" s="97"/>
      <c r="HY90" s="97"/>
      <c r="HZ90" s="97"/>
      <c r="IA90" s="97"/>
      <c r="IB90" s="97"/>
      <c r="IC90" s="97"/>
    </row>
    <row r="91" spans="1:237" ht="13.8">
      <c r="A91" s="9"/>
      <c r="B91" s="18" t="s">
        <v>20</v>
      </c>
      <c r="C91" s="19">
        <v>25614.840560560002</v>
      </c>
      <c r="D91" s="19">
        <v>24897.11971572</v>
      </c>
      <c r="E91" s="19">
        <v>717.72084484000152</v>
      </c>
      <c r="F91" s="20">
        <v>2.8827464904979904E-2</v>
      </c>
      <c r="G91" s="22"/>
      <c r="H91" s="19">
        <v>23005.061331120014</v>
      </c>
      <c r="I91" s="19">
        <v>1892.0583845999863</v>
      </c>
      <c r="J91" s="20">
        <v>8.224530929811133E-2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19">
        <v>2747.04056313</v>
      </c>
      <c r="HC91" s="19">
        <v>2664.7671486599997</v>
      </c>
      <c r="HD91" s="19">
        <v>2892.0308574000001</v>
      </c>
      <c r="HE91" s="19">
        <v>2974.5883162799996</v>
      </c>
      <c r="HF91" s="37"/>
      <c r="HG91" s="19">
        <v>10327.759084256646</v>
      </c>
      <c r="HH91" s="19">
        <v>12607.587386781375</v>
      </c>
      <c r="HI91" s="19">
        <v>14967.956680726642</v>
      </c>
      <c r="HJ91" s="19">
        <v>16777.749669839901</v>
      </c>
      <c r="HK91" s="19">
        <v>18395.624327619778</v>
      </c>
      <c r="HL91" s="19">
        <v>19414.136417219699</v>
      </c>
      <c r="HM91" s="19">
        <v>21252.054044409531</v>
      </c>
      <c r="HN91" s="19">
        <v>20590.837221269554</v>
      </c>
      <c r="HO91" s="19">
        <v>20775.506178119947</v>
      </c>
      <c r="HP91" s="19">
        <v>22335.786988279971</v>
      </c>
      <c r="HQ91" s="19">
        <v>24258.228749940001</v>
      </c>
      <c r="HR91" s="19">
        <v>20063.311208269999</v>
      </c>
      <c r="HS91" s="19">
        <v>21856.956200609977</v>
      </c>
      <c r="HT91" s="19">
        <v>25904.927321840009</v>
      </c>
      <c r="HU91" s="19">
        <v>28082.820201520015</v>
      </c>
      <c r="HV91" s="19">
        <v>30159.576627989998</v>
      </c>
      <c r="HW91" s="19">
        <f t="shared" si="0"/>
        <v>25614.840560560002</v>
      </c>
      <c r="HX91" s="97"/>
      <c r="HY91" s="97"/>
      <c r="HZ91" s="97"/>
      <c r="IA91" s="97"/>
      <c r="IB91" s="97"/>
      <c r="IC91" s="97"/>
    </row>
    <row r="92" spans="1:237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37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97"/>
      <c r="HY92" s="97"/>
      <c r="HZ92" s="97"/>
      <c r="IA92" s="97"/>
      <c r="IB92" s="97"/>
      <c r="IC92" s="97"/>
    </row>
    <row r="93" spans="1:237" ht="13.8">
      <c r="A93" s="9"/>
      <c r="B93" s="34" t="s">
        <v>392</v>
      </c>
      <c r="C93" s="25">
        <v>702.64782360295578</v>
      </c>
      <c r="D93" s="25">
        <v>693.32918612316041</v>
      </c>
      <c r="E93" s="25">
        <v>9.3186374797953704</v>
      </c>
      <c r="F93" s="26">
        <v>1.3440422913539432E-2</v>
      </c>
      <c r="G93" s="27"/>
      <c r="H93" s="25">
        <v>707.39691665341024</v>
      </c>
      <c r="I93" s="25">
        <v>-14.067730530249833</v>
      </c>
      <c r="J93" s="26">
        <v>-1.988661556061366E-2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25">
        <v>76.541212813894191</v>
      </c>
      <c r="HC93" s="25">
        <v>76.699562519587062</v>
      </c>
      <c r="HD93" s="25">
        <v>77.375342143202644</v>
      </c>
      <c r="HE93" s="25">
        <v>67.570867828073588</v>
      </c>
      <c r="HF93" s="37"/>
      <c r="HG93" s="25">
        <v>150.11038759556502</v>
      </c>
      <c r="HH93" s="25">
        <v>272.95101569599512</v>
      </c>
      <c r="HI93" s="25">
        <v>434.85485733833224</v>
      </c>
      <c r="HJ93" s="25">
        <v>451.2691981822644</v>
      </c>
      <c r="HK93" s="25">
        <v>464.37242684581611</v>
      </c>
      <c r="HL93" s="25">
        <v>348.31665874468962</v>
      </c>
      <c r="HM93" s="25">
        <v>71.679754092928505</v>
      </c>
      <c r="HN93" s="25">
        <v>-57.389839176380562</v>
      </c>
      <c r="HO93" s="25">
        <v>188.69779288819711</v>
      </c>
      <c r="HP93" s="25">
        <v>414.58314113119002</v>
      </c>
      <c r="HQ93" s="25">
        <v>472.68554514121388</v>
      </c>
      <c r="HR93" s="25">
        <v>341.59950525422499</v>
      </c>
      <c r="HS93" s="25">
        <v>542.42593298199824</v>
      </c>
      <c r="HT93" s="25">
        <v>736.60968700220633</v>
      </c>
      <c r="HU93" s="25">
        <v>840.65655309054318</v>
      </c>
      <c r="HV93" s="25">
        <v>832.14262329510734</v>
      </c>
      <c r="HW93" s="25">
        <f t="shared" si="0"/>
        <v>702.64782360295578</v>
      </c>
      <c r="HX93" s="97"/>
      <c r="HY93" s="97"/>
      <c r="HZ93" s="97"/>
      <c r="IA93" s="97"/>
      <c r="IB93" s="97"/>
      <c r="IC93" s="97"/>
    </row>
    <row r="94" spans="1:237" ht="13.8">
      <c r="A94" s="9"/>
      <c r="B94" s="18" t="s">
        <v>18</v>
      </c>
      <c r="C94" s="19">
        <v>304.63183170441619</v>
      </c>
      <c r="D94" s="19">
        <v>306.31579331095969</v>
      </c>
      <c r="E94" s="19">
        <v>-1.6839616065435052</v>
      </c>
      <c r="F94" s="20">
        <v>-5.4974690933876002E-3</v>
      </c>
      <c r="G94" s="22"/>
      <c r="H94" s="19">
        <v>314.76825046060702</v>
      </c>
      <c r="I94" s="19">
        <v>-8.45245714964733</v>
      </c>
      <c r="J94" s="20">
        <v>-2.6852953362604619E-2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19">
        <v>33.031595050365233</v>
      </c>
      <c r="HC94" s="19">
        <v>33.323423549650009</v>
      </c>
      <c r="HD94" s="19">
        <v>33.854136829108974</v>
      </c>
      <c r="HE94" s="19">
        <v>30.832158223315751</v>
      </c>
      <c r="HF94" s="37"/>
      <c r="HG94" s="19">
        <v>75.051325387593621</v>
      </c>
      <c r="HH94" s="19">
        <v>112.61285828141033</v>
      </c>
      <c r="HI94" s="19">
        <v>166.98266416691018</v>
      </c>
      <c r="HJ94" s="19">
        <v>151.50641150395944</v>
      </c>
      <c r="HK94" s="19">
        <v>177.03946117294595</v>
      </c>
      <c r="HL94" s="19">
        <v>140.07878816432012</v>
      </c>
      <c r="HM94" s="19">
        <v>34.580534816633367</v>
      </c>
      <c r="HN94" s="19">
        <v>-3.0095412929537098</v>
      </c>
      <c r="HO94" s="19">
        <v>84.994982590028158</v>
      </c>
      <c r="HP94" s="19">
        <v>174.6883701867323</v>
      </c>
      <c r="HQ94" s="19">
        <v>204.86929012423252</v>
      </c>
      <c r="HR94" s="19">
        <v>182.52349953037879</v>
      </c>
      <c r="HS94" s="19">
        <v>257.84984937517368</v>
      </c>
      <c r="HT94" s="19">
        <v>324.14062237172453</v>
      </c>
      <c r="HU94" s="19">
        <v>370.47801982564829</v>
      </c>
      <c r="HV94" s="19">
        <v>363.76427671192931</v>
      </c>
      <c r="HW94" s="19">
        <f t="shared" si="0"/>
        <v>304.63183170441619</v>
      </c>
      <c r="HX94" s="97"/>
      <c r="HY94" s="97"/>
      <c r="HZ94" s="97"/>
      <c r="IA94" s="97"/>
      <c r="IB94" s="97"/>
      <c r="IC94" s="97"/>
    </row>
    <row r="95" spans="1:237" ht="13.8">
      <c r="A95" s="9"/>
      <c r="B95" s="18" t="s">
        <v>19</v>
      </c>
      <c r="C95" s="19">
        <v>221.95180739659622</v>
      </c>
      <c r="D95" s="19">
        <v>227.60543916528812</v>
      </c>
      <c r="E95" s="19">
        <v>-5.6536317686918949</v>
      </c>
      <c r="F95" s="20">
        <v>-2.4839616264997082E-2</v>
      </c>
      <c r="G95" s="22"/>
      <c r="H95" s="19">
        <v>228.26939321165975</v>
      </c>
      <c r="I95" s="19">
        <v>-0.66395404637162869</v>
      </c>
      <c r="J95" s="20">
        <v>-2.9086424466725864E-3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19">
        <v>22.145434243712128</v>
      </c>
      <c r="HC95" s="19">
        <v>22.230092420933062</v>
      </c>
      <c r="HD95" s="19">
        <v>22.266852845117668</v>
      </c>
      <c r="HE95" s="19">
        <v>20.287021267604828</v>
      </c>
      <c r="HF95" s="37"/>
      <c r="HG95" s="19">
        <v>33.703338140565009</v>
      </c>
      <c r="HH95" s="19">
        <v>82.985230065532804</v>
      </c>
      <c r="HI95" s="19">
        <v>147.63932678542744</v>
      </c>
      <c r="HJ95" s="19">
        <v>160.39871545673617</v>
      </c>
      <c r="HK95" s="19">
        <v>154.49038368839655</v>
      </c>
      <c r="HL95" s="19">
        <v>112.20755362343857</v>
      </c>
      <c r="HM95" s="19">
        <v>1.6269246915632531</v>
      </c>
      <c r="HN95" s="19">
        <v>-41.526801515407215</v>
      </c>
      <c r="HO95" s="19">
        <v>46.86664579154813</v>
      </c>
      <c r="HP95" s="19">
        <v>130.92717835633576</v>
      </c>
      <c r="HQ95" s="19">
        <v>148.0511189826486</v>
      </c>
      <c r="HR95" s="19">
        <v>79.793212642692069</v>
      </c>
      <c r="HS95" s="19">
        <v>145.30277224404847</v>
      </c>
      <c r="HT95" s="19">
        <v>225.59133271261086</v>
      </c>
      <c r="HU95" s="19">
        <v>275.84036443568641</v>
      </c>
      <c r="HV95" s="19">
        <v>276.17655687551627</v>
      </c>
      <c r="HW95" s="19">
        <f t="shared" si="0"/>
        <v>221.95180739659622</v>
      </c>
      <c r="HX95" s="97"/>
      <c r="HY95" s="97"/>
      <c r="HZ95" s="97"/>
      <c r="IA95" s="97"/>
      <c r="IB95" s="97"/>
      <c r="IC95" s="97"/>
    </row>
    <row r="96" spans="1:237" ht="13.8">
      <c r="A96" s="9"/>
      <c r="B96" s="18" t="s">
        <v>20</v>
      </c>
      <c r="C96" s="19">
        <v>176.06418450194343</v>
      </c>
      <c r="D96" s="19">
        <v>159.40795364691263</v>
      </c>
      <c r="E96" s="19">
        <v>16.656230855030799</v>
      </c>
      <c r="F96" s="20">
        <v>0.10448807900717563</v>
      </c>
      <c r="G96" s="22"/>
      <c r="H96" s="19">
        <v>164.35927298114345</v>
      </c>
      <c r="I96" s="19">
        <v>-4.951319334230817</v>
      </c>
      <c r="J96" s="20">
        <v>-3.0124977096965318E-2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19">
        <v>21.364183519816834</v>
      </c>
      <c r="HC96" s="19">
        <v>21.146046549003998</v>
      </c>
      <c r="HD96" s="19">
        <v>21.254352468976005</v>
      </c>
      <c r="HE96" s="19">
        <v>16.451688337153008</v>
      </c>
      <c r="HF96" s="37"/>
      <c r="HG96" s="19">
        <v>41.355724067406392</v>
      </c>
      <c r="HH96" s="19">
        <v>77.352927349051953</v>
      </c>
      <c r="HI96" s="19">
        <v>120.23286638599461</v>
      </c>
      <c r="HJ96" s="19">
        <v>139.36407122156876</v>
      </c>
      <c r="HK96" s="19">
        <v>132.84258198447358</v>
      </c>
      <c r="HL96" s="19">
        <v>96.030316956930918</v>
      </c>
      <c r="HM96" s="19">
        <v>35.472294584731891</v>
      </c>
      <c r="HN96" s="19">
        <v>-12.853496368019638</v>
      </c>
      <c r="HO96" s="19">
        <v>56.836164506620847</v>
      </c>
      <c r="HP96" s="19">
        <v>108.96759258812196</v>
      </c>
      <c r="HQ96" s="19">
        <v>119.7651360343327</v>
      </c>
      <c r="HR96" s="19">
        <v>79.282793081154111</v>
      </c>
      <c r="HS96" s="19">
        <v>139.2733113627761</v>
      </c>
      <c r="HT96" s="19">
        <v>186.87773191787093</v>
      </c>
      <c r="HU96" s="19">
        <v>194.33816882920843</v>
      </c>
      <c r="HV96" s="19">
        <v>192.2017897076617</v>
      </c>
      <c r="HW96" s="19">
        <f t="shared" si="0"/>
        <v>176.06418450194343</v>
      </c>
      <c r="HX96" s="97"/>
      <c r="HY96" s="97"/>
      <c r="HZ96" s="97"/>
      <c r="IA96" s="97"/>
      <c r="IB96" s="97"/>
      <c r="IC96" s="97"/>
    </row>
    <row r="97" spans="1:237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37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97"/>
      <c r="HY97" s="97"/>
      <c r="HZ97" s="97"/>
      <c r="IA97" s="97"/>
      <c r="IB97" s="97"/>
      <c r="IC97" s="97"/>
    </row>
    <row r="98" spans="1:237" ht="13.8">
      <c r="A98" s="9"/>
      <c r="B98" s="34" t="s">
        <v>393</v>
      </c>
      <c r="C98" s="25">
        <v>24.17475026049393</v>
      </c>
      <c r="D98" s="25">
        <v>24.012095570990283</v>
      </c>
      <c r="E98" s="25">
        <v>0.16265468950364692</v>
      </c>
      <c r="F98" s="26">
        <v>6.7738648225336411E-3</v>
      </c>
      <c r="G98" s="27"/>
      <c r="H98" s="25">
        <v>24.794893866740363</v>
      </c>
      <c r="I98" s="25">
        <v>-0.78279829575008009</v>
      </c>
      <c r="J98" s="26">
        <v>-3.1570947629669763E-2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25">
        <v>2.5167504019870113</v>
      </c>
      <c r="HC98" s="25">
        <v>2.3476336365693915</v>
      </c>
      <c r="HD98" s="25">
        <v>2.2075309165600352</v>
      </c>
      <c r="HE98" s="25">
        <v>2.4190140122723882</v>
      </c>
      <c r="HF98" s="37"/>
      <c r="HG98" s="25">
        <v>16.431974956920151</v>
      </c>
      <c r="HH98" s="25">
        <v>21.864161602712493</v>
      </c>
      <c r="HI98" s="25">
        <v>18.149778896363436</v>
      </c>
      <c r="HJ98" s="25">
        <v>21.211172037506138</v>
      </c>
      <c r="HK98" s="25">
        <v>23.200775399522815</v>
      </c>
      <c r="HL98" s="25">
        <v>20.608152353439657</v>
      </c>
      <c r="HM98" s="25">
        <v>20.86538368691679</v>
      </c>
      <c r="HN98" s="25">
        <v>20.922876757330073</v>
      </c>
      <c r="HO98" s="25">
        <v>21.216584098245718</v>
      </c>
      <c r="HP98" s="25">
        <v>21.124627102828015</v>
      </c>
      <c r="HQ98" s="25">
        <v>21.869927433275205</v>
      </c>
      <c r="HR98" s="25">
        <v>14.868119902645379</v>
      </c>
      <c r="HS98" s="25">
        <v>24.0165355298872</v>
      </c>
      <c r="HT98" s="25">
        <v>27.205142294234395</v>
      </c>
      <c r="HU98" s="25">
        <v>29.194981148439059</v>
      </c>
      <c r="HV98" s="25">
        <v>28.843712126405215</v>
      </c>
      <c r="HW98" s="25">
        <f t="shared" si="0"/>
        <v>24.17475026049393</v>
      </c>
      <c r="HX98" s="97"/>
      <c r="HY98" s="97"/>
      <c r="HZ98" s="97"/>
      <c r="IA98" s="97"/>
      <c r="IB98" s="97"/>
      <c r="IC98" s="97"/>
    </row>
    <row r="99" spans="1:237" ht="13.8">
      <c r="A99" s="9"/>
      <c r="B99" s="18" t="s">
        <v>18</v>
      </c>
      <c r="C99" s="19">
        <v>10.552713262906979</v>
      </c>
      <c r="D99" s="19">
        <v>9.7801777066878515</v>
      </c>
      <c r="E99" s="19">
        <v>0.77253555621912717</v>
      </c>
      <c r="F99" s="20">
        <v>7.8989930386526033E-2</v>
      </c>
      <c r="G99" s="22"/>
      <c r="H99" s="19">
        <v>10.045250296709488</v>
      </c>
      <c r="I99" s="19">
        <v>-0.26507259002163686</v>
      </c>
      <c r="J99" s="20">
        <v>-2.6387853183555455E-2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19">
        <v>1.008053496413591</v>
      </c>
      <c r="HC99" s="19">
        <v>0.98068121252689933</v>
      </c>
      <c r="HD99" s="19">
        <v>1.0051533315025949</v>
      </c>
      <c r="HE99" s="19">
        <v>1.0941590089871021</v>
      </c>
      <c r="HF99" s="37"/>
      <c r="HG99" s="19">
        <v>4.5737835705427203</v>
      </c>
      <c r="HH99" s="19">
        <v>4.4657617358230377</v>
      </c>
      <c r="HI99" s="19">
        <v>4.7707210511328126</v>
      </c>
      <c r="HJ99" s="19">
        <v>8.0084277849839438</v>
      </c>
      <c r="HK99" s="19">
        <v>9.6321614982320991</v>
      </c>
      <c r="HL99" s="19">
        <v>7.6944559476034442</v>
      </c>
      <c r="HM99" s="19">
        <v>7.5632723172375336</v>
      </c>
      <c r="HN99" s="19">
        <v>7.3932710478192432</v>
      </c>
      <c r="HO99" s="19">
        <v>8.0895520088964066</v>
      </c>
      <c r="HP99" s="19">
        <v>7.7844409198170395</v>
      </c>
      <c r="HQ99" s="19">
        <v>8.2840356981500101</v>
      </c>
      <c r="HR99" s="19">
        <v>5.9774717557063521</v>
      </c>
      <c r="HS99" s="19">
        <v>8.9565191612379689</v>
      </c>
      <c r="HT99" s="19">
        <v>11.35100923864398</v>
      </c>
      <c r="HU99" s="19">
        <v>11.942852437615446</v>
      </c>
      <c r="HV99" s="19">
        <v>11.833943369354161</v>
      </c>
      <c r="HW99" s="19">
        <f t="shared" si="0"/>
        <v>10.552713262906979</v>
      </c>
      <c r="HX99" s="97"/>
      <c r="HY99" s="97"/>
      <c r="HZ99" s="97"/>
      <c r="IA99" s="97"/>
      <c r="IB99" s="97"/>
      <c r="IC99" s="97"/>
    </row>
    <row r="100" spans="1:237" ht="13.8">
      <c r="A100" s="9"/>
      <c r="B100" s="18" t="s">
        <v>19</v>
      </c>
      <c r="C100" s="19">
        <v>6.8483680431376266</v>
      </c>
      <c r="D100" s="19">
        <v>6.3918066897308288</v>
      </c>
      <c r="E100" s="19">
        <v>0.45656135340679782</v>
      </c>
      <c r="F100" s="20">
        <v>7.1429155412399442E-2</v>
      </c>
      <c r="G100" s="22"/>
      <c r="H100" s="19">
        <v>6.6387319527572251</v>
      </c>
      <c r="I100" s="19">
        <v>-0.24692526302639628</v>
      </c>
      <c r="J100" s="20">
        <v>-3.7194642709417164E-2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19">
        <v>0.79714627960100404</v>
      </c>
      <c r="HC100" s="19">
        <v>0.71891967069429386</v>
      </c>
      <c r="HD100" s="19">
        <v>0.64501824056407042</v>
      </c>
      <c r="HE100" s="19">
        <v>0.6522532253081782</v>
      </c>
      <c r="HF100" s="37"/>
      <c r="HG100" s="19">
        <v>6.4459054802839848</v>
      </c>
      <c r="HH100" s="19">
        <v>12.118908788074931</v>
      </c>
      <c r="HI100" s="19">
        <v>7.4736743427029122</v>
      </c>
      <c r="HJ100" s="19">
        <v>6.3156135788047791</v>
      </c>
      <c r="HK100" s="19">
        <v>6.6752464843962098</v>
      </c>
      <c r="HL100" s="19">
        <v>7.0041067210670258</v>
      </c>
      <c r="HM100" s="19">
        <v>7.0336723797449983</v>
      </c>
      <c r="HN100" s="19">
        <v>6.7848968632441711</v>
      </c>
      <c r="HO100" s="19">
        <v>6.5748734825635209</v>
      </c>
      <c r="HP100" s="19">
        <v>6.5502585062792065</v>
      </c>
      <c r="HQ100" s="19">
        <v>6.2801154512189488</v>
      </c>
      <c r="HR100" s="19">
        <v>4.7781688594735776</v>
      </c>
      <c r="HS100" s="19">
        <v>6.9924996382430642</v>
      </c>
      <c r="HT100" s="19">
        <v>7.3333828546051629</v>
      </c>
      <c r="HU100" s="19">
        <v>7.7814522210276404</v>
      </c>
      <c r="HV100" s="19">
        <v>7.7934623226317417</v>
      </c>
      <c r="HW100" s="19">
        <f t="shared" si="0"/>
        <v>6.8483680431376266</v>
      </c>
      <c r="HX100" s="97"/>
      <c r="HY100" s="97"/>
      <c r="HZ100" s="97"/>
      <c r="IA100" s="97"/>
      <c r="IB100" s="97"/>
      <c r="IC100" s="97"/>
    </row>
    <row r="101" spans="1:237" ht="13.8">
      <c r="A101" s="9"/>
      <c r="B101" s="18" t="s">
        <v>20</v>
      </c>
      <c r="C101" s="19">
        <v>6.7736689544493203</v>
      </c>
      <c r="D101" s="19">
        <v>7.8401111745716099</v>
      </c>
      <c r="E101" s="19">
        <v>-1.0664422201222896</v>
      </c>
      <c r="F101" s="20">
        <v>-0.13602386450604903</v>
      </c>
      <c r="G101" s="22"/>
      <c r="H101" s="19">
        <v>8.1109116172736542</v>
      </c>
      <c r="I101" s="19">
        <v>-0.27080044270204429</v>
      </c>
      <c r="J101" s="20">
        <v>-3.3387177111550044E-2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19">
        <v>0.71155062597241636</v>
      </c>
      <c r="HC101" s="19">
        <v>0.64803275334819821</v>
      </c>
      <c r="HD101" s="19">
        <v>0.55735934449336966</v>
      </c>
      <c r="HE101" s="19">
        <v>0.67260177797710796</v>
      </c>
      <c r="HF101" s="37"/>
      <c r="HG101" s="19">
        <v>5.4122859060934436</v>
      </c>
      <c r="HH101" s="19">
        <v>5.2794910788145231</v>
      </c>
      <c r="HI101" s="19">
        <v>5.9053835025277106</v>
      </c>
      <c r="HJ101" s="19">
        <v>6.8871306737174152</v>
      </c>
      <c r="HK101" s="19">
        <v>6.8933674168945061</v>
      </c>
      <c r="HL101" s="19">
        <v>5.9095896847691884</v>
      </c>
      <c r="HM101" s="19">
        <v>6.2684389899342579</v>
      </c>
      <c r="HN101" s="19">
        <v>6.7447088462666578</v>
      </c>
      <c r="HO101" s="19">
        <v>6.5521586067857935</v>
      </c>
      <c r="HP101" s="19">
        <v>6.7899276767317698</v>
      </c>
      <c r="HQ101" s="19">
        <v>7.305776283906245</v>
      </c>
      <c r="HR101" s="19">
        <v>4.1124792874654492</v>
      </c>
      <c r="HS101" s="19">
        <v>8.0675167304061652</v>
      </c>
      <c r="HT101" s="19">
        <v>8.5207502009852512</v>
      </c>
      <c r="HU101" s="19">
        <v>9.4706764897959737</v>
      </c>
      <c r="HV101" s="19">
        <v>9.2163064344193106</v>
      </c>
      <c r="HW101" s="19">
        <f t="shared" si="0"/>
        <v>6.7736689544493203</v>
      </c>
      <c r="HX101" s="97"/>
      <c r="HY101" s="97"/>
      <c r="HZ101" s="97"/>
      <c r="IA101" s="97"/>
      <c r="IB101" s="97"/>
      <c r="IC101" s="97"/>
    </row>
    <row r="102" spans="1:237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37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97"/>
      <c r="HY102" s="97"/>
      <c r="HZ102" s="97"/>
      <c r="IA102" s="97"/>
      <c r="IB102" s="97"/>
      <c r="IC102" s="97"/>
    </row>
    <row r="103" spans="1:237" ht="13.8">
      <c r="A103" s="9"/>
      <c r="B103" s="34" t="s">
        <v>394</v>
      </c>
      <c r="C103" s="25">
        <v>12.525679544364387</v>
      </c>
      <c r="D103" s="25">
        <v>13.483040215402095</v>
      </c>
      <c r="E103" s="25">
        <v>-0.9573606710377085</v>
      </c>
      <c r="F103" s="26">
        <v>-7.100480720543173E-2</v>
      </c>
      <c r="G103" s="27"/>
      <c r="H103" s="25">
        <v>10.904467939768683</v>
      </c>
      <c r="I103" s="25">
        <v>2.5785722756334124</v>
      </c>
      <c r="J103" s="26">
        <v>0.23646933439359644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25">
        <v>0.74296145242741141</v>
      </c>
      <c r="HC103" s="25">
        <v>0.63367508798780625</v>
      </c>
      <c r="HD103" s="25">
        <v>0.37750866019245277</v>
      </c>
      <c r="HE103" s="25">
        <v>0.43328449197270152</v>
      </c>
      <c r="HF103" s="37"/>
      <c r="HG103" s="25">
        <v>3.7681872122407114</v>
      </c>
      <c r="HH103" s="25">
        <v>6.4950965819607749</v>
      </c>
      <c r="HI103" s="25">
        <v>7.3620294646951026</v>
      </c>
      <c r="HJ103" s="25">
        <v>5.2810109624276382</v>
      </c>
      <c r="HK103" s="25">
        <v>6.3096840686094007</v>
      </c>
      <c r="HL103" s="25">
        <v>3.4192922549594269</v>
      </c>
      <c r="HM103" s="25">
        <v>6.1203405903946901</v>
      </c>
      <c r="HN103" s="25">
        <v>9.031621131731276</v>
      </c>
      <c r="HO103" s="25">
        <v>5.5436319335127529</v>
      </c>
      <c r="HP103" s="25">
        <v>5.3780997445718963</v>
      </c>
      <c r="HQ103" s="25">
        <v>7.9618728299705825</v>
      </c>
      <c r="HR103" s="25">
        <v>7.9046333023197093</v>
      </c>
      <c r="HS103" s="25">
        <v>11.12912893931292</v>
      </c>
      <c r="HT103" s="25">
        <v>32.266962679878652</v>
      </c>
      <c r="HU103" s="25">
        <v>24.081466116654333</v>
      </c>
      <c r="HV103" s="25">
        <v>23.664099607360448</v>
      </c>
      <c r="HW103" s="25">
        <f t="shared" si="0"/>
        <v>12.525679544364387</v>
      </c>
      <c r="HX103" s="97"/>
      <c r="HY103" s="97"/>
      <c r="HZ103" s="97"/>
      <c r="IA103" s="97"/>
      <c r="IB103" s="97"/>
      <c r="IC103" s="97"/>
    </row>
    <row r="104" spans="1:237" ht="13.8">
      <c r="A104" s="9"/>
      <c r="B104" s="18" t="s">
        <v>18</v>
      </c>
      <c r="C104" s="19">
        <v>4.6729544722805825</v>
      </c>
      <c r="D104" s="19">
        <v>5.0065868320612541</v>
      </c>
      <c r="E104" s="19">
        <v>-0.33363235978067163</v>
      </c>
      <c r="F104" s="20">
        <v>-6.6638684391560302E-2</v>
      </c>
      <c r="G104" s="22"/>
      <c r="H104" s="19">
        <v>8.6945597620286179</v>
      </c>
      <c r="I104" s="19">
        <v>-3.6879729299673638</v>
      </c>
      <c r="J104" s="20">
        <v>-0.42417017432828419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19">
        <v>0.18064609945676197</v>
      </c>
      <c r="HC104" s="19">
        <v>0.19808823704103226</v>
      </c>
      <c r="HD104" s="19">
        <v>0.17927522167159676</v>
      </c>
      <c r="HE104" s="19">
        <v>0.1756988724485119</v>
      </c>
      <c r="HF104" s="37"/>
      <c r="HG104" s="19">
        <v>0.6682390407479929</v>
      </c>
      <c r="HH104" s="19">
        <v>0.69458184054885108</v>
      </c>
      <c r="HI104" s="19">
        <v>1.5863559494895492</v>
      </c>
      <c r="HJ104" s="19">
        <v>0.45645025944649159</v>
      </c>
      <c r="HK104" s="19">
        <v>0.76482948819358776</v>
      </c>
      <c r="HL104" s="19">
        <v>0.82388917972902043</v>
      </c>
      <c r="HM104" s="19">
        <v>0.80511583148274368</v>
      </c>
      <c r="HN104" s="19">
        <v>1.7572763036824133</v>
      </c>
      <c r="HO104" s="19">
        <v>3.2837400573278108</v>
      </c>
      <c r="HP104" s="19">
        <v>2.5293831727128775</v>
      </c>
      <c r="HQ104" s="19">
        <v>3.2597172448767511</v>
      </c>
      <c r="HR104" s="19">
        <v>4.9934569934707671</v>
      </c>
      <c r="HS104" s="19">
        <v>8.6387280269157909</v>
      </c>
      <c r="HT104" s="19">
        <v>30.825744491202773</v>
      </c>
      <c r="HU104" s="19">
        <v>20.611850915930127</v>
      </c>
      <c r="HV104" s="19">
        <v>5.4481117470781344</v>
      </c>
      <c r="HW104" s="19">
        <f t="shared" si="0"/>
        <v>4.6729544722805825</v>
      </c>
      <c r="HX104" s="97"/>
      <c r="HY104" s="97"/>
      <c r="HZ104" s="97"/>
      <c r="IA104" s="97"/>
      <c r="IB104" s="97"/>
      <c r="IC104" s="97"/>
    </row>
    <row r="105" spans="1:237" ht="13.8">
      <c r="A105" s="9"/>
      <c r="B105" s="18" t="s">
        <v>19</v>
      </c>
      <c r="C105" s="19">
        <v>5.1498467899359994</v>
      </c>
      <c r="D105" s="19">
        <v>6.3838667211191567</v>
      </c>
      <c r="E105" s="19">
        <v>-1.2340199311831572</v>
      </c>
      <c r="F105" s="20">
        <v>-0.19330289698886774</v>
      </c>
      <c r="G105" s="22"/>
      <c r="H105" s="19">
        <v>0.78029464060038056</v>
      </c>
      <c r="I105" s="19">
        <v>5.6035720805187763</v>
      </c>
      <c r="J105" s="20">
        <v>7.1813540539087013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19">
        <v>0.46396094380422459</v>
      </c>
      <c r="HC105" s="19">
        <v>0.34918867517901203</v>
      </c>
      <c r="HD105" s="19">
        <v>0.12250794858933371</v>
      </c>
      <c r="HE105" s="19">
        <v>0.16764376853366286</v>
      </c>
      <c r="HF105" s="37"/>
      <c r="HG105" s="19">
        <v>2.2723311235567669</v>
      </c>
      <c r="HH105" s="19">
        <v>4.9218663632621125</v>
      </c>
      <c r="HI105" s="19">
        <v>4.3569799749378078</v>
      </c>
      <c r="HJ105" s="19">
        <v>4.13026575926588</v>
      </c>
      <c r="HK105" s="19">
        <v>4.1653709812859159</v>
      </c>
      <c r="HL105" s="19">
        <v>2.277988961927413</v>
      </c>
      <c r="HM105" s="19">
        <v>5.2608982816217296</v>
      </c>
      <c r="HN105" s="19">
        <v>7.1865221362124618</v>
      </c>
      <c r="HO105" s="19">
        <v>2.1458506912058706</v>
      </c>
      <c r="HP105" s="19">
        <v>2.540604838907893</v>
      </c>
      <c r="HQ105" s="19">
        <v>2.3229689550857295</v>
      </c>
      <c r="HR105" s="19">
        <v>1.5169531842527602</v>
      </c>
      <c r="HS105" s="19">
        <v>2.0582417495716956</v>
      </c>
      <c r="HT105" s="19">
        <v>0.55021640532515048</v>
      </c>
      <c r="HU105" s="19">
        <v>1.6141209943418855</v>
      </c>
      <c r="HV105" s="19">
        <v>9.8157748492535521</v>
      </c>
      <c r="HW105" s="19">
        <f t="shared" si="0"/>
        <v>5.1498467899359994</v>
      </c>
      <c r="HX105" s="97"/>
      <c r="HY105" s="97"/>
      <c r="HZ105" s="97"/>
      <c r="IA105" s="97"/>
      <c r="IB105" s="97"/>
      <c r="IC105" s="97"/>
    </row>
    <row r="106" spans="1:237" ht="13.8">
      <c r="A106" s="9"/>
      <c r="B106" s="18" t="s">
        <v>20</v>
      </c>
      <c r="C106" s="19">
        <v>2.7028782821478061</v>
      </c>
      <c r="D106" s="19">
        <v>2.0925866622216844</v>
      </c>
      <c r="E106" s="19">
        <v>0.61029161992612169</v>
      </c>
      <c r="F106" s="20">
        <v>0.29164460948928128</v>
      </c>
      <c r="G106" s="22"/>
      <c r="H106" s="19">
        <v>1.4296135371396839</v>
      </c>
      <c r="I106" s="19">
        <v>0.66297312508200057</v>
      </c>
      <c r="J106" s="20">
        <v>0.46374289824399106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19">
        <v>9.8354409166424933E-2</v>
      </c>
      <c r="HC106" s="19">
        <v>8.6398175767761945E-2</v>
      </c>
      <c r="HD106" s="19">
        <v>7.5725489931522283E-2</v>
      </c>
      <c r="HE106" s="19">
        <v>8.9941850990526748E-2</v>
      </c>
      <c r="HF106" s="37"/>
      <c r="HG106" s="19">
        <v>0.82761704793595192</v>
      </c>
      <c r="HH106" s="19">
        <v>0.87864837814981156</v>
      </c>
      <c r="HI106" s="19">
        <v>1.4186935402677452</v>
      </c>
      <c r="HJ106" s="19">
        <v>0.69429494371526745</v>
      </c>
      <c r="HK106" s="19">
        <v>1.379483599129897</v>
      </c>
      <c r="HL106" s="19">
        <v>0.31741411330299363</v>
      </c>
      <c r="HM106" s="19">
        <v>5.4326477290216349E-2</v>
      </c>
      <c r="HN106" s="19">
        <v>8.7822691836400554E-2</v>
      </c>
      <c r="HO106" s="19">
        <v>0.11404118497907161</v>
      </c>
      <c r="HP106" s="19">
        <v>0.30811173295112615</v>
      </c>
      <c r="HQ106" s="19">
        <v>2.3791866300081015</v>
      </c>
      <c r="HR106" s="19">
        <v>1.3942231245961823</v>
      </c>
      <c r="HS106" s="19">
        <v>0.43215916282543315</v>
      </c>
      <c r="HT106" s="19">
        <v>0.89100178335072666</v>
      </c>
      <c r="HU106" s="19">
        <v>1.8554942063823228</v>
      </c>
      <c r="HV106" s="19">
        <v>8.4002130110287627</v>
      </c>
      <c r="HW106" s="19">
        <f t="shared" si="0"/>
        <v>2.7028782821478061</v>
      </c>
      <c r="HX106" s="97"/>
      <c r="HY106" s="97"/>
      <c r="HZ106" s="97"/>
      <c r="IA106" s="97"/>
      <c r="IB106" s="97"/>
      <c r="IC106" s="97"/>
    </row>
    <row r="107" spans="1:237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37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97"/>
      <c r="HY107" s="97"/>
      <c r="HZ107" s="97"/>
      <c r="IA107" s="97"/>
      <c r="IB107" s="97"/>
      <c r="IC107" s="97"/>
    </row>
    <row r="108" spans="1:237" ht="13.8">
      <c r="A108" s="9"/>
      <c r="B108" s="34" t="s">
        <v>395</v>
      </c>
      <c r="C108" s="25">
        <v>364.64908448010448</v>
      </c>
      <c r="D108" s="25">
        <v>361.45208222249897</v>
      </c>
      <c r="E108" s="25">
        <v>3.1970022576055044</v>
      </c>
      <c r="F108" s="26">
        <v>8.8448854352913275E-3</v>
      </c>
      <c r="G108" s="27"/>
      <c r="H108" s="25">
        <v>332.53450303642882</v>
      </c>
      <c r="I108" s="25">
        <v>28.917579186070157</v>
      </c>
      <c r="J108" s="26">
        <v>8.6961139135995957E-2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25">
        <v>32.202866237151213</v>
      </c>
      <c r="HC108" s="25">
        <v>37.252035435170555</v>
      </c>
      <c r="HD108" s="25">
        <v>37.178817783050498</v>
      </c>
      <c r="HE108" s="25">
        <v>37.030319987892256</v>
      </c>
      <c r="HF108" s="37"/>
      <c r="HG108" s="25">
        <v>234.38672126605752</v>
      </c>
      <c r="HH108" s="25">
        <v>234.98856062078377</v>
      </c>
      <c r="HI108" s="25">
        <v>270.17377600079959</v>
      </c>
      <c r="HJ108" s="25">
        <v>313.69980798769325</v>
      </c>
      <c r="HK108" s="25">
        <v>303.83011571458792</v>
      </c>
      <c r="HL108" s="25">
        <v>389.43798890048021</v>
      </c>
      <c r="HM108" s="25">
        <v>341.01858722197818</v>
      </c>
      <c r="HN108" s="25">
        <v>358.77086837970774</v>
      </c>
      <c r="HO108" s="25">
        <v>352.40916666005705</v>
      </c>
      <c r="HP108" s="25">
        <v>361.93635686884517</v>
      </c>
      <c r="HQ108" s="25">
        <v>391.45720815904639</v>
      </c>
      <c r="HR108" s="25">
        <v>337.3017230730124</v>
      </c>
      <c r="HS108" s="25">
        <v>349.62564236198119</v>
      </c>
      <c r="HT108" s="25">
        <v>406.81040094921912</v>
      </c>
      <c r="HU108" s="25">
        <v>429.39426728770405</v>
      </c>
      <c r="HV108" s="25">
        <v>452.52201695243002</v>
      </c>
      <c r="HW108" s="25">
        <f t="shared" si="0"/>
        <v>364.64908448010448</v>
      </c>
      <c r="HX108" s="97"/>
      <c r="HY108" s="97"/>
      <c r="HZ108" s="97"/>
      <c r="IA108" s="97"/>
      <c r="IB108" s="97"/>
      <c r="IC108" s="97"/>
    </row>
    <row r="109" spans="1:237" ht="13.8">
      <c r="A109" s="9"/>
      <c r="B109" s="18" t="s">
        <v>18</v>
      </c>
      <c r="C109" s="19">
        <v>128.33226760391395</v>
      </c>
      <c r="D109" s="19">
        <v>127.56423059792351</v>
      </c>
      <c r="E109" s="19">
        <v>0.76803700599043623</v>
      </c>
      <c r="F109" s="20">
        <v>6.0207865668178802E-3</v>
      </c>
      <c r="G109" s="22"/>
      <c r="H109" s="19">
        <v>120.00710191414277</v>
      </c>
      <c r="I109" s="19">
        <v>7.5571286837807463</v>
      </c>
      <c r="J109" s="20">
        <v>6.2972345496580512E-2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>
        <v>12.370648868564647</v>
      </c>
      <c r="HC109" s="37">
        <v>13.16263036322143</v>
      </c>
      <c r="HD109" s="37">
        <v>14.584849417625184</v>
      </c>
      <c r="HE109" s="37">
        <v>15.061859398843183</v>
      </c>
      <c r="HF109" s="37"/>
      <c r="HG109" s="19">
        <v>75.251081918772385</v>
      </c>
      <c r="HH109" s="19">
        <v>71.484523256575031</v>
      </c>
      <c r="HI109" s="19">
        <v>75.104543453497087</v>
      </c>
      <c r="HJ109" s="19">
        <v>81.937835568695277</v>
      </c>
      <c r="HK109" s="19">
        <v>89.805403023265029</v>
      </c>
      <c r="HL109" s="19">
        <v>111.42677164697436</v>
      </c>
      <c r="HM109" s="19">
        <v>122.60959874680231</v>
      </c>
      <c r="HN109" s="19">
        <v>130.0796672448038</v>
      </c>
      <c r="HO109" s="19">
        <v>130.98647213054815</v>
      </c>
      <c r="HP109" s="19">
        <v>138.7320945147458</v>
      </c>
      <c r="HQ109" s="19">
        <v>146.84757230684991</v>
      </c>
      <c r="HR109" s="19">
        <v>124.89855851356008</v>
      </c>
      <c r="HS109" s="19">
        <v>118.1151982912714</v>
      </c>
      <c r="HT109" s="19">
        <v>137.36187460270693</v>
      </c>
      <c r="HU109" s="19">
        <v>149.35517843667159</v>
      </c>
      <c r="HV109" s="19">
        <v>159.62094275802315</v>
      </c>
      <c r="HW109" s="19">
        <f t="shared" si="0"/>
        <v>128.33226760391395</v>
      </c>
      <c r="HX109" s="97"/>
      <c r="HY109" s="97"/>
      <c r="HZ109" s="97"/>
      <c r="IA109" s="97"/>
      <c r="IB109" s="97"/>
      <c r="IC109" s="97"/>
    </row>
    <row r="110" spans="1:237" ht="13.8">
      <c r="A110" s="9"/>
      <c r="B110" s="18" t="s">
        <v>19</v>
      </c>
      <c r="C110" s="19">
        <v>125.80435307104506</v>
      </c>
      <c r="D110" s="19">
        <v>130.78206834145826</v>
      </c>
      <c r="E110" s="19">
        <v>-4.9777152704131993</v>
      </c>
      <c r="F110" s="20">
        <v>-3.8061145029583923E-2</v>
      </c>
      <c r="G110" s="22"/>
      <c r="H110" s="19">
        <v>133.2235352462192</v>
      </c>
      <c r="I110" s="19">
        <v>-2.4414669047609436</v>
      </c>
      <c r="J110" s="20">
        <v>-1.8326093060424403E-2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>
        <v>8.2306970935410781</v>
      </c>
      <c r="HC110" s="37">
        <v>13.441062242944412</v>
      </c>
      <c r="HD110" s="37">
        <v>11.809723302677892</v>
      </c>
      <c r="HE110" s="37">
        <v>11.523779125142575</v>
      </c>
      <c r="HF110" s="37"/>
      <c r="HG110" s="19">
        <v>97.810979057011508</v>
      </c>
      <c r="HH110" s="19">
        <v>89.659380231301654</v>
      </c>
      <c r="HI110" s="19">
        <v>110.68146200578576</v>
      </c>
      <c r="HJ110" s="19">
        <v>132.31091899916839</v>
      </c>
      <c r="HK110" s="19">
        <v>122.62627317066175</v>
      </c>
      <c r="HL110" s="19">
        <v>133.13588638332124</v>
      </c>
      <c r="HM110" s="19">
        <v>134.74761555197327</v>
      </c>
      <c r="HN110" s="19">
        <v>145.58511706216549</v>
      </c>
      <c r="HO110" s="19">
        <v>140.40390109476982</v>
      </c>
      <c r="HP110" s="19">
        <v>137.75509052994335</v>
      </c>
      <c r="HQ110" s="19">
        <v>155.868050771817</v>
      </c>
      <c r="HR110" s="19">
        <v>132.76511409096025</v>
      </c>
      <c r="HS110" s="19">
        <v>145.02487549206052</v>
      </c>
      <c r="HT110" s="19">
        <v>165.84077824754522</v>
      </c>
      <c r="HU110" s="19">
        <v>176.29952945387282</v>
      </c>
      <c r="HV110" s="19">
        <v>165.0697341159354</v>
      </c>
      <c r="HW110" s="19">
        <f t="shared" si="0"/>
        <v>125.80435307104506</v>
      </c>
      <c r="HX110" s="97"/>
      <c r="HY110" s="97"/>
      <c r="HZ110" s="97"/>
      <c r="IA110" s="97"/>
      <c r="IB110" s="97"/>
      <c r="IC110" s="97"/>
    </row>
    <row r="111" spans="1:237" ht="13.8">
      <c r="A111" s="9"/>
      <c r="B111" s="18" t="s">
        <v>20</v>
      </c>
      <c r="C111" s="19">
        <v>110.51246380514544</v>
      </c>
      <c r="D111" s="19">
        <v>103.10578328311718</v>
      </c>
      <c r="E111" s="19">
        <v>7.4066805220282674</v>
      </c>
      <c r="F111" s="20">
        <v>7.1835742731232985E-2</v>
      </c>
      <c r="G111" s="22"/>
      <c r="H111" s="19">
        <v>79.303865876066908</v>
      </c>
      <c r="I111" s="19">
        <v>23.801917407050269</v>
      </c>
      <c r="J111" s="20">
        <v>0.30013565094351147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>
        <v>11.601520275045489</v>
      </c>
      <c r="HC111" s="37">
        <v>10.648342829004712</v>
      </c>
      <c r="HD111" s="37">
        <v>10.784245062747424</v>
      </c>
      <c r="HE111" s="37">
        <v>10.4446814639065</v>
      </c>
      <c r="HF111" s="37"/>
      <c r="HG111" s="19">
        <v>61.324660290273627</v>
      </c>
      <c r="HH111" s="19">
        <v>73.844657132907088</v>
      </c>
      <c r="HI111" s="19">
        <v>84.387770541516744</v>
      </c>
      <c r="HJ111" s="19">
        <v>99.451053419829577</v>
      </c>
      <c r="HK111" s="19">
        <v>91.398439520661128</v>
      </c>
      <c r="HL111" s="19">
        <v>144.8753308701846</v>
      </c>
      <c r="HM111" s="19">
        <v>83.661372923202592</v>
      </c>
      <c r="HN111" s="19">
        <v>83.10608407273844</v>
      </c>
      <c r="HO111" s="19">
        <v>81.018793434739109</v>
      </c>
      <c r="HP111" s="19">
        <v>85.449171824156039</v>
      </c>
      <c r="HQ111" s="19">
        <v>88.74158508037948</v>
      </c>
      <c r="HR111" s="19">
        <v>79.638050468492054</v>
      </c>
      <c r="HS111" s="19">
        <v>86.485568578649293</v>
      </c>
      <c r="HT111" s="19">
        <v>103.60774809896697</v>
      </c>
      <c r="HU111" s="19">
        <v>103.73955939715968</v>
      </c>
      <c r="HV111" s="19">
        <v>127.83134007847147</v>
      </c>
      <c r="HW111" s="19">
        <f t="shared" si="0"/>
        <v>110.51246380514544</v>
      </c>
      <c r="HX111" s="97"/>
      <c r="HY111" s="97"/>
      <c r="HZ111" s="97"/>
      <c r="IA111" s="97"/>
      <c r="IB111" s="97"/>
      <c r="IC111" s="97"/>
    </row>
    <row r="112" spans="1:237" ht="13.8">
      <c r="A112" s="9"/>
      <c r="B112" s="76" t="s">
        <v>396</v>
      </c>
      <c r="C112" s="25">
        <v>96.198905732504926</v>
      </c>
      <c r="D112" s="25">
        <v>100.33059489676336</v>
      </c>
      <c r="E112" s="25">
        <v>-4.1316891642584324</v>
      </c>
      <c r="F112" s="26">
        <v>-4.118075018402706E-2</v>
      </c>
      <c r="G112" s="27"/>
      <c r="H112" s="25">
        <v>93.299050919727733</v>
      </c>
      <c r="I112" s="25">
        <v>7.0315439770356249</v>
      </c>
      <c r="J112" s="26">
        <v>7.5365653859495285E-2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25">
        <v>9.4754437584056337</v>
      </c>
      <c r="HC112" s="25">
        <v>10.348787915023268</v>
      </c>
      <c r="HD112" s="25">
        <v>9.334879631452127</v>
      </c>
      <c r="HE112" s="25">
        <v>9.4475945744882708</v>
      </c>
      <c r="HF112" s="37"/>
      <c r="HG112" s="25">
        <v>72.502762284552432</v>
      </c>
      <c r="HH112" s="25">
        <v>77.322315724968718</v>
      </c>
      <c r="HI112" s="25">
        <v>75.009470116237722</v>
      </c>
      <c r="HJ112" s="25">
        <v>86.094976862208014</v>
      </c>
      <c r="HK112" s="25">
        <v>86.236781819355159</v>
      </c>
      <c r="HL112" s="25">
        <v>90.962686034832387</v>
      </c>
      <c r="HM112" s="25">
        <v>93.185847975219772</v>
      </c>
      <c r="HN112" s="25">
        <v>98.653226522067342</v>
      </c>
      <c r="HO112" s="25">
        <v>110.68448628461736</v>
      </c>
      <c r="HP112" s="25">
        <v>106.66203420923705</v>
      </c>
      <c r="HQ112" s="25">
        <v>115.2103107442628</v>
      </c>
      <c r="HR112" s="25">
        <v>114.19015684853801</v>
      </c>
      <c r="HS112" s="25">
        <v>112.55418954012677</v>
      </c>
      <c r="HT112" s="25">
        <v>112.91790648539457</v>
      </c>
      <c r="HU112" s="25">
        <v>129.10298582861799</v>
      </c>
      <c r="HV112" s="25">
        <v>131.75037754662469</v>
      </c>
      <c r="HW112" s="25">
        <f t="shared" si="0"/>
        <v>96.198905732504926</v>
      </c>
      <c r="HX112" s="97"/>
      <c r="HY112" s="97"/>
      <c r="HZ112" s="97"/>
      <c r="IA112" s="97"/>
      <c r="IB112" s="97"/>
      <c r="IC112" s="97"/>
    </row>
    <row r="113" spans="1:237" ht="13.8">
      <c r="A113" s="9"/>
      <c r="B113" s="77" t="s">
        <v>18</v>
      </c>
      <c r="C113" s="19">
        <v>26.572379154969035</v>
      </c>
      <c r="D113" s="19">
        <v>23.965606771748725</v>
      </c>
      <c r="E113" s="19">
        <v>2.60677238322031</v>
      </c>
      <c r="F113" s="20">
        <v>0.10877139093733444</v>
      </c>
      <c r="G113" s="22"/>
      <c r="H113" s="19">
        <v>22.2085340292473</v>
      </c>
      <c r="I113" s="19">
        <v>1.7570727425014248</v>
      </c>
      <c r="J113" s="20">
        <v>7.9117007011244689E-2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19">
        <v>2.7641187931818783</v>
      </c>
      <c r="HC113" s="19">
        <v>2.8413332113325858</v>
      </c>
      <c r="HD113" s="19">
        <v>2.4653374208315739</v>
      </c>
      <c r="HE113" s="19">
        <v>2.4972805101530362</v>
      </c>
      <c r="HF113" s="37"/>
      <c r="HG113" s="19">
        <v>22.989227752868253</v>
      </c>
      <c r="HH113" s="19">
        <v>23.387221082067466</v>
      </c>
      <c r="HI113" s="19">
        <v>21.973573810441152</v>
      </c>
      <c r="HJ113" s="19">
        <v>25.118311676652407</v>
      </c>
      <c r="HK113" s="19">
        <v>26.814161758852364</v>
      </c>
      <c r="HL113" s="19">
        <v>28.366303642494316</v>
      </c>
      <c r="HM113" s="19">
        <v>28.492273715256815</v>
      </c>
      <c r="HN113" s="19">
        <v>29.849218149972753</v>
      </c>
      <c r="HO113" s="19">
        <v>37.727466899573457</v>
      </c>
      <c r="HP113" s="19">
        <v>29.893500084144531</v>
      </c>
      <c r="HQ113" s="19">
        <v>30.311052395758576</v>
      </c>
      <c r="HR113" s="19">
        <v>31.181944663072191</v>
      </c>
      <c r="HS113" s="19">
        <v>30.683076566758562</v>
      </c>
      <c r="HT113" s="19">
        <v>27.459370971596229</v>
      </c>
      <c r="HU113" s="19">
        <v>31.615791371261171</v>
      </c>
      <c r="HV113" s="19">
        <v>33.050574492219248</v>
      </c>
      <c r="HW113" s="19">
        <f t="shared" si="0"/>
        <v>26.572379154969035</v>
      </c>
      <c r="HX113" s="97"/>
      <c r="HY113" s="97"/>
      <c r="HZ113" s="97"/>
      <c r="IA113" s="97"/>
      <c r="IB113" s="97"/>
      <c r="IC113" s="97"/>
    </row>
    <row r="114" spans="1:237" ht="13.8">
      <c r="A114" s="9"/>
      <c r="B114" s="77" t="s">
        <v>19</v>
      </c>
      <c r="C114" s="19">
        <v>36.468912648009685</v>
      </c>
      <c r="D114" s="19">
        <v>47.116783418292201</v>
      </c>
      <c r="E114" s="19">
        <v>-10.647870770282516</v>
      </c>
      <c r="F114" s="20">
        <v>-0.22598891515477862</v>
      </c>
      <c r="G114" s="22"/>
      <c r="H114" s="19">
        <v>43.407203903214182</v>
      </c>
      <c r="I114" s="19">
        <v>3.7095795150780191</v>
      </c>
      <c r="J114" s="20">
        <v>8.5459996993801648E-2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19">
        <v>3.548304163425279</v>
      </c>
      <c r="HC114" s="19">
        <v>3.9905994225833012</v>
      </c>
      <c r="HD114" s="19">
        <v>3.6005491841088531</v>
      </c>
      <c r="HE114" s="19">
        <v>3.4472491104625904</v>
      </c>
      <c r="HF114" s="37"/>
      <c r="HG114" s="19">
        <v>27.191918957280727</v>
      </c>
      <c r="HH114" s="19">
        <v>30.393738973303172</v>
      </c>
      <c r="HI114" s="19">
        <v>24.533970132513261</v>
      </c>
      <c r="HJ114" s="19">
        <v>27.795500345636896</v>
      </c>
      <c r="HK114" s="19">
        <v>29.68580829371211</v>
      </c>
      <c r="HL114" s="19">
        <v>31.758083191526687</v>
      </c>
      <c r="HM114" s="19">
        <v>33.333422414330101</v>
      </c>
      <c r="HN114" s="19">
        <v>38.135285173564249</v>
      </c>
      <c r="HO114" s="19">
        <v>44.0730848883749</v>
      </c>
      <c r="HP114" s="19">
        <v>47.891565232367007</v>
      </c>
      <c r="HQ114" s="19">
        <v>53.31405543991275</v>
      </c>
      <c r="HR114" s="19">
        <v>51.811157485617343</v>
      </c>
      <c r="HS114" s="19">
        <v>49.98392788806504</v>
      </c>
      <c r="HT114" s="19">
        <v>54.16916806543059</v>
      </c>
      <c r="HU114" s="19">
        <v>60.609792077583791</v>
      </c>
      <c r="HV114" s="19">
        <v>59.812424416553561</v>
      </c>
      <c r="HW114" s="19">
        <f t="shared" si="0"/>
        <v>36.468912648009685</v>
      </c>
      <c r="HX114" s="97"/>
      <c r="HY114" s="97"/>
      <c r="HZ114" s="97"/>
      <c r="IA114" s="97"/>
      <c r="IB114" s="97"/>
      <c r="IC114" s="97"/>
    </row>
    <row r="115" spans="1:237" ht="13.8">
      <c r="A115" s="9"/>
      <c r="B115" s="77" t="s">
        <v>20</v>
      </c>
      <c r="C115" s="19">
        <v>33.157613929526221</v>
      </c>
      <c r="D115" s="19">
        <v>29.24820470672244</v>
      </c>
      <c r="E115" s="19">
        <v>3.9094092228037809</v>
      </c>
      <c r="F115" s="20">
        <v>0.13366322008493184</v>
      </c>
      <c r="G115" s="22"/>
      <c r="H115" s="19">
        <v>27.683312987266273</v>
      </c>
      <c r="I115" s="19">
        <v>1.5648917194561669</v>
      </c>
      <c r="J115" s="20">
        <v>5.6528339659923772E-2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19">
        <v>3.1630208017984756</v>
      </c>
      <c r="HC115" s="19">
        <v>3.516855281107381</v>
      </c>
      <c r="HD115" s="19">
        <v>3.2689930265117</v>
      </c>
      <c r="HE115" s="19">
        <v>3.5030649538726433</v>
      </c>
      <c r="HF115" s="37"/>
      <c r="HG115" s="19">
        <v>22.321615574403459</v>
      </c>
      <c r="HH115" s="19">
        <v>23.541355669598072</v>
      </c>
      <c r="HI115" s="19">
        <v>28.501926173283312</v>
      </c>
      <c r="HJ115" s="19">
        <v>33.181164839918708</v>
      </c>
      <c r="HK115" s="19">
        <v>29.73681176679068</v>
      </c>
      <c r="HL115" s="19">
        <v>30.838299200811385</v>
      </c>
      <c r="HM115" s="19">
        <v>31.36015184563286</v>
      </c>
      <c r="HN115" s="19">
        <v>30.668723198530344</v>
      </c>
      <c r="HO115" s="19">
        <v>28.883934496669003</v>
      </c>
      <c r="HP115" s="19">
        <v>28.876968892725515</v>
      </c>
      <c r="HQ115" s="19">
        <v>31.585202908591473</v>
      </c>
      <c r="HR115" s="19">
        <v>31.197054699848486</v>
      </c>
      <c r="HS115" s="19">
        <v>31.887185085303177</v>
      </c>
      <c r="HT115" s="19">
        <v>31.289367448367742</v>
      </c>
      <c r="HU115" s="19">
        <v>36.877402379773024</v>
      </c>
      <c r="HV115" s="19">
        <v>38.887378637851882</v>
      </c>
      <c r="HW115" s="19">
        <f t="shared" si="0"/>
        <v>33.157613929526221</v>
      </c>
      <c r="HX115" s="97"/>
      <c r="HY115" s="97"/>
      <c r="HZ115" s="97"/>
      <c r="IA115" s="97"/>
      <c r="IB115" s="97"/>
      <c r="IC115" s="97"/>
    </row>
    <row r="116" spans="1:237" ht="13.8">
      <c r="A116" s="9"/>
      <c r="B116" s="76" t="s">
        <v>397</v>
      </c>
      <c r="C116" s="25">
        <v>155.60028800272624</v>
      </c>
      <c r="D116" s="25">
        <v>146.95940563310333</v>
      </c>
      <c r="E116" s="25">
        <v>8.6408823696229149</v>
      </c>
      <c r="F116" s="26">
        <v>5.8797749843896442E-2</v>
      </c>
      <c r="G116" s="27"/>
      <c r="H116" s="25">
        <v>141.41298228844042</v>
      </c>
      <c r="I116" s="25">
        <v>5.5464233446629123</v>
      </c>
      <c r="J116" s="26">
        <v>3.9221457994216252E-2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25">
        <v>12.834720863334908</v>
      </c>
      <c r="HC116" s="25">
        <v>15.786427201310016</v>
      </c>
      <c r="HD116" s="25">
        <v>17.250590622775114</v>
      </c>
      <c r="HE116" s="25">
        <v>14.741934644457727</v>
      </c>
      <c r="HF116" s="37"/>
      <c r="HG116" s="25">
        <v>108.03604572858345</v>
      </c>
      <c r="HH116" s="25">
        <v>98.738245824024176</v>
      </c>
      <c r="HI116" s="25">
        <v>127.42911999938897</v>
      </c>
      <c r="HJ116" s="25">
        <v>148.20854854249785</v>
      </c>
      <c r="HK116" s="25">
        <v>135.4778384612284</v>
      </c>
      <c r="HL116" s="25">
        <v>145.16244883141999</v>
      </c>
      <c r="HM116" s="25">
        <v>139.06490891202358</v>
      </c>
      <c r="HN116" s="25">
        <v>140.19545662514724</v>
      </c>
      <c r="HO116" s="25">
        <v>137.50180836612503</v>
      </c>
      <c r="HP116" s="25">
        <v>149.42651591187172</v>
      </c>
      <c r="HQ116" s="25">
        <v>168.80336831932527</v>
      </c>
      <c r="HR116" s="25">
        <v>130.32746316867463</v>
      </c>
      <c r="HS116" s="25">
        <v>149.5823042102183</v>
      </c>
      <c r="HT116" s="25">
        <v>189.70071483080824</v>
      </c>
      <c r="HU116" s="25">
        <v>176.79067007495544</v>
      </c>
      <c r="HV116" s="25">
        <v>182.19714437400339</v>
      </c>
      <c r="HW116" s="25">
        <f t="shared" si="0"/>
        <v>155.60028800272624</v>
      </c>
      <c r="HX116" s="97"/>
      <c r="HY116" s="97"/>
      <c r="HZ116" s="97"/>
      <c r="IA116" s="97"/>
      <c r="IB116" s="97"/>
      <c r="IC116" s="97"/>
    </row>
    <row r="117" spans="1:237" ht="13.8">
      <c r="A117" s="9"/>
      <c r="B117" s="77" t="s">
        <v>18</v>
      </c>
      <c r="C117" s="19">
        <v>54.011673471863425</v>
      </c>
      <c r="D117" s="19">
        <v>53.65464602935058</v>
      </c>
      <c r="E117" s="19">
        <v>0.35702744251284457</v>
      </c>
      <c r="F117" s="20">
        <v>6.6541757132744976E-3</v>
      </c>
      <c r="G117" s="22"/>
      <c r="H117" s="19">
        <v>54.222656545518802</v>
      </c>
      <c r="I117" s="19">
        <v>-0.56801051616822207</v>
      </c>
      <c r="J117" s="20">
        <v>-1.0475519872239918E-2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19">
        <v>5.4893111917892456</v>
      </c>
      <c r="HC117" s="19">
        <v>5.793508155061474</v>
      </c>
      <c r="HD117" s="19">
        <v>7.1745145146795632</v>
      </c>
      <c r="HE117" s="19">
        <v>6.6987938561131317</v>
      </c>
      <c r="HF117" s="37"/>
      <c r="HG117" s="19">
        <v>34.608205750387327</v>
      </c>
      <c r="HH117" s="19">
        <v>26.197452850101584</v>
      </c>
      <c r="HI117" s="19">
        <v>30.12878136299031</v>
      </c>
      <c r="HJ117" s="19">
        <v>33.349273196188044</v>
      </c>
      <c r="HK117" s="19">
        <v>37.19661161999003</v>
      </c>
      <c r="HL117" s="19">
        <v>43.262916043552728</v>
      </c>
      <c r="HM117" s="19">
        <v>46.068407742795813</v>
      </c>
      <c r="HN117" s="19">
        <v>43.306872059543267</v>
      </c>
      <c r="HO117" s="19">
        <v>49.821259361795768</v>
      </c>
      <c r="HP117" s="19">
        <v>60.665577644650114</v>
      </c>
      <c r="HQ117" s="19">
        <v>68.323870025047412</v>
      </c>
      <c r="HR117" s="19">
        <v>52.768144126857003</v>
      </c>
      <c r="HS117" s="19">
        <v>51.052750092138353</v>
      </c>
      <c r="HT117" s="19">
        <v>63.316246635451691</v>
      </c>
      <c r="HU117" s="19">
        <v>64.838709292390803</v>
      </c>
      <c r="HV117" s="19">
        <v>66.548511102353544</v>
      </c>
      <c r="HW117" s="19">
        <f t="shared" si="0"/>
        <v>54.011673471863425</v>
      </c>
      <c r="HX117" s="97"/>
      <c r="HY117" s="97"/>
      <c r="HZ117" s="97"/>
      <c r="IA117" s="97"/>
      <c r="IB117" s="97"/>
      <c r="IC117" s="97"/>
    </row>
    <row r="118" spans="1:237" ht="13.8">
      <c r="A118" s="9"/>
      <c r="B118" s="77" t="s">
        <v>19</v>
      </c>
      <c r="C118" s="19">
        <v>53.546640411012604</v>
      </c>
      <c r="D118" s="19">
        <v>50.543992714785738</v>
      </c>
      <c r="E118" s="19">
        <v>3.002647696226866</v>
      </c>
      <c r="F118" s="20">
        <v>5.9406618570291447E-2</v>
      </c>
      <c r="G118" s="22"/>
      <c r="H118" s="19">
        <v>63.356479150967779</v>
      </c>
      <c r="I118" s="19">
        <v>-12.812486436182041</v>
      </c>
      <c r="J118" s="20">
        <v>-0.2022285109254896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19">
        <v>2.1716797364503342</v>
      </c>
      <c r="HC118" s="19">
        <v>5.4493274053866383</v>
      </c>
      <c r="HD118" s="19">
        <v>5.2206669469395903</v>
      </c>
      <c r="HE118" s="19">
        <v>3.9184967966621032</v>
      </c>
      <c r="HF118" s="37"/>
      <c r="HG118" s="19">
        <v>46.926754794121116</v>
      </c>
      <c r="HH118" s="19">
        <v>36.573818361228298</v>
      </c>
      <c r="HI118" s="19">
        <v>59.94928307258909</v>
      </c>
      <c r="HJ118" s="19">
        <v>71.262527175578199</v>
      </c>
      <c r="HK118" s="19">
        <v>57.732305620209956</v>
      </c>
      <c r="HL118" s="19">
        <v>65.994099565892753</v>
      </c>
      <c r="HM118" s="19">
        <v>62.626521984991129</v>
      </c>
      <c r="HN118" s="19">
        <v>69.930437969589036</v>
      </c>
      <c r="HO118" s="19">
        <v>61.738110315283627</v>
      </c>
      <c r="HP118" s="19">
        <v>62.427978435246203</v>
      </c>
      <c r="HQ118" s="19">
        <v>71.62360997543621</v>
      </c>
      <c r="HR118" s="19">
        <v>52.428397082486534</v>
      </c>
      <c r="HS118" s="19">
        <v>65.79612881714543</v>
      </c>
      <c r="HT118" s="19">
        <v>78.444190452074793</v>
      </c>
      <c r="HU118" s="19">
        <v>80.116695095986302</v>
      </c>
      <c r="HV118" s="19">
        <v>64.686265224728672</v>
      </c>
      <c r="HW118" s="19">
        <f t="shared" si="0"/>
        <v>53.546640411012604</v>
      </c>
      <c r="HX118" s="97"/>
      <c r="HY118" s="97"/>
      <c r="HZ118" s="97"/>
      <c r="IA118" s="97"/>
      <c r="IB118" s="97"/>
      <c r="IC118" s="97"/>
    </row>
    <row r="119" spans="1:237" ht="13.8">
      <c r="A119" s="9"/>
      <c r="B119" s="77" t="s">
        <v>20</v>
      </c>
      <c r="C119" s="19">
        <v>48.041974119850217</v>
      </c>
      <c r="D119" s="19">
        <v>42.760766888967005</v>
      </c>
      <c r="E119" s="19">
        <v>5.2812072308832114</v>
      </c>
      <c r="F119" s="20">
        <v>0.12350590541550487</v>
      </c>
      <c r="G119" s="22"/>
      <c r="H119" s="19">
        <v>23.833846591953851</v>
      </c>
      <c r="I119" s="19">
        <v>18.926920297013154</v>
      </c>
      <c r="J119" s="20">
        <v>0.79411941433753952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19">
        <v>5.173729935095329</v>
      </c>
      <c r="HC119" s="19">
        <v>4.5435916408619024</v>
      </c>
      <c r="HD119" s="19">
        <v>4.8554091611559613</v>
      </c>
      <c r="HE119" s="19">
        <v>4.1246439916824915</v>
      </c>
      <c r="HF119" s="37"/>
      <c r="HG119" s="19">
        <v>26.501085184075016</v>
      </c>
      <c r="HH119" s="19">
        <v>35.966974612694301</v>
      </c>
      <c r="HI119" s="19">
        <v>37.351055563809581</v>
      </c>
      <c r="HJ119" s="19">
        <v>43.596748170731615</v>
      </c>
      <c r="HK119" s="19">
        <v>40.548921221028429</v>
      </c>
      <c r="HL119" s="19">
        <v>35.905433221974498</v>
      </c>
      <c r="HM119" s="19">
        <v>30.36997918423663</v>
      </c>
      <c r="HN119" s="19">
        <v>26.958146596014952</v>
      </c>
      <c r="HO119" s="19">
        <v>25.942438689045652</v>
      </c>
      <c r="HP119" s="19">
        <v>26.332959831975387</v>
      </c>
      <c r="HQ119" s="19">
        <v>28.855888318841668</v>
      </c>
      <c r="HR119" s="19">
        <v>25.130921959331097</v>
      </c>
      <c r="HS119" s="19">
        <v>32.733425300934506</v>
      </c>
      <c r="HT119" s="19">
        <v>47.940277743281733</v>
      </c>
      <c r="HU119" s="19">
        <v>31.835265686578339</v>
      </c>
      <c r="HV119" s="19">
        <v>50.962368046921164</v>
      </c>
      <c r="HW119" s="19">
        <f t="shared" si="0"/>
        <v>48.041974119850217</v>
      </c>
      <c r="HX119" s="97"/>
      <c r="HY119" s="97"/>
      <c r="HZ119" s="97"/>
      <c r="IA119" s="97"/>
      <c r="IB119" s="97"/>
      <c r="IC119" s="97"/>
    </row>
    <row r="120" spans="1:237" ht="13.8">
      <c r="A120" s="9"/>
      <c r="B120" s="76" t="s">
        <v>398</v>
      </c>
      <c r="C120" s="25">
        <v>16.751818616891875</v>
      </c>
      <c r="D120" s="25">
        <v>18.047458238821129</v>
      </c>
      <c r="E120" s="25">
        <v>-1.2956396219292543</v>
      </c>
      <c r="F120" s="26">
        <v>-7.1790697880228821E-2</v>
      </c>
      <c r="G120" s="27"/>
      <c r="H120" s="25">
        <v>16.456701740104826</v>
      </c>
      <c r="I120" s="25">
        <v>1.5907564987163028</v>
      </c>
      <c r="J120" s="26">
        <v>9.6663142094849067E-2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25">
        <v>1.5064600010548244</v>
      </c>
      <c r="HC120" s="25">
        <v>1.569212855507772</v>
      </c>
      <c r="HD120" s="25">
        <v>1.7022030638776098</v>
      </c>
      <c r="HE120" s="25">
        <v>1.8328380618512727</v>
      </c>
      <c r="HF120" s="37"/>
      <c r="HG120" s="25">
        <v>12.254263473377275</v>
      </c>
      <c r="HH120" s="25">
        <v>9.1769839167073215</v>
      </c>
      <c r="HI120" s="25">
        <v>10.050228130054286</v>
      </c>
      <c r="HJ120" s="25">
        <v>14.806942002377983</v>
      </c>
      <c r="HK120" s="25">
        <v>15.207773727069924</v>
      </c>
      <c r="HL120" s="25">
        <v>17.549458394532394</v>
      </c>
      <c r="HM120" s="25">
        <v>16.005846460102656</v>
      </c>
      <c r="HN120" s="25">
        <v>17.049261811321774</v>
      </c>
      <c r="HO120" s="25">
        <v>16.128029054503166</v>
      </c>
      <c r="HP120" s="25">
        <v>15.367464624358917</v>
      </c>
      <c r="HQ120" s="25">
        <v>18.680961565204278</v>
      </c>
      <c r="HR120" s="25">
        <v>19.003212037148415</v>
      </c>
      <c r="HS120" s="25">
        <v>16.487310554476707</v>
      </c>
      <c r="HT120" s="25">
        <v>17.215269537037258</v>
      </c>
      <c r="HU120" s="25">
        <v>23.41331602325133</v>
      </c>
      <c r="HV120" s="25">
        <v>22.56291561359826</v>
      </c>
      <c r="HW120" s="25">
        <f t="shared" si="0"/>
        <v>16.751818616891875</v>
      </c>
      <c r="HX120" s="97"/>
      <c r="HY120" s="97"/>
      <c r="HZ120" s="97"/>
      <c r="IA120" s="97"/>
      <c r="IB120" s="97"/>
      <c r="IC120" s="97"/>
    </row>
    <row r="121" spans="1:237" ht="13.8">
      <c r="A121" s="9"/>
      <c r="B121" s="77" t="s">
        <v>18</v>
      </c>
      <c r="C121" s="19">
        <v>5.4707027562597785</v>
      </c>
      <c r="D121" s="19">
        <v>5.5856174059869605</v>
      </c>
      <c r="E121" s="19">
        <v>-0.11491464972718202</v>
      </c>
      <c r="F121" s="20">
        <v>-2.0573312021695295E-2</v>
      </c>
      <c r="G121" s="22"/>
      <c r="H121" s="19">
        <v>4.8710536648467651</v>
      </c>
      <c r="I121" s="19">
        <v>0.7145637411401955</v>
      </c>
      <c r="J121" s="20">
        <v>0.14669592870574019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19">
        <v>0.48023352199309088</v>
      </c>
      <c r="HC121" s="19">
        <v>0.45746472011262596</v>
      </c>
      <c r="HD121" s="19">
        <v>0.57990727889191185</v>
      </c>
      <c r="HE121" s="19">
        <v>0.66925402757761987</v>
      </c>
      <c r="HF121" s="37"/>
      <c r="HG121" s="19">
        <v>3.5580313203779594</v>
      </c>
      <c r="HH121" s="19">
        <v>3.2979470636547812</v>
      </c>
      <c r="HI121" s="19">
        <v>3.3544806565999075</v>
      </c>
      <c r="HJ121" s="19">
        <v>3.6203587384651854</v>
      </c>
      <c r="HK121" s="19">
        <v>3.9283211917242102</v>
      </c>
      <c r="HL121" s="19">
        <v>4.418450972099591</v>
      </c>
      <c r="HM121" s="19">
        <v>4.27912721953484</v>
      </c>
      <c r="HN121" s="19">
        <v>4.3418865987915387</v>
      </c>
      <c r="HO121" s="19">
        <v>4.6298942232933982</v>
      </c>
      <c r="HP121" s="19">
        <v>4.563867781256949</v>
      </c>
      <c r="HQ121" s="19">
        <v>5.1798960941413394</v>
      </c>
      <c r="HR121" s="19">
        <v>4.7340033273943467</v>
      </c>
      <c r="HS121" s="19">
        <v>4.4690570893267312</v>
      </c>
      <c r="HT121" s="19">
        <v>5.771502887766129</v>
      </c>
      <c r="HU121" s="19">
        <v>5.9149300282280413</v>
      </c>
      <c r="HV121" s="19">
        <v>6.6541006126811517</v>
      </c>
      <c r="HW121" s="19">
        <f t="shared" si="0"/>
        <v>5.4707027562597785</v>
      </c>
      <c r="HX121" s="97"/>
      <c r="HY121" s="97"/>
      <c r="HZ121" s="97"/>
      <c r="IA121" s="97"/>
      <c r="IB121" s="97"/>
      <c r="IC121" s="97"/>
    </row>
    <row r="122" spans="1:237" ht="13.8">
      <c r="A122" s="9"/>
      <c r="B122" s="77" t="s">
        <v>19</v>
      </c>
      <c r="C122" s="19">
        <v>7.5295949125591584</v>
      </c>
      <c r="D122" s="19">
        <v>7.9742123382559846</v>
      </c>
      <c r="E122" s="19">
        <v>-0.44461742569682627</v>
      </c>
      <c r="F122" s="20">
        <v>-5.5756908248328282E-2</v>
      </c>
      <c r="G122" s="22"/>
      <c r="H122" s="19">
        <v>7.3565401781689683</v>
      </c>
      <c r="I122" s="19">
        <v>0.61767216008701631</v>
      </c>
      <c r="J122" s="20">
        <v>8.3962317220804467E-2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19">
        <v>0.62865464089818301</v>
      </c>
      <c r="HC122" s="19">
        <v>0.66913803325162502</v>
      </c>
      <c r="HD122" s="19">
        <v>0.77395094525910091</v>
      </c>
      <c r="HE122" s="19">
        <v>0.81644885814603008</v>
      </c>
      <c r="HF122" s="37"/>
      <c r="HG122" s="19">
        <v>6.2057626129773871</v>
      </c>
      <c r="HH122" s="19">
        <v>4.1046917732696411</v>
      </c>
      <c r="HI122" s="19">
        <v>4.6116658841257774</v>
      </c>
      <c r="HJ122" s="19">
        <v>7.0281744392442427</v>
      </c>
      <c r="HK122" s="19">
        <v>8.2680564973079154</v>
      </c>
      <c r="HL122" s="19">
        <v>9.9395084053069471</v>
      </c>
      <c r="HM122" s="19">
        <v>8.6089559875473309</v>
      </c>
      <c r="HN122" s="19">
        <v>9.3951635525696169</v>
      </c>
      <c r="HO122" s="19">
        <v>8.2017610840230049</v>
      </c>
      <c r="HP122" s="19">
        <v>6.9295426763895094</v>
      </c>
      <c r="HQ122" s="19">
        <v>8.8240089039385072</v>
      </c>
      <c r="HR122" s="19">
        <v>10.449821926829568</v>
      </c>
      <c r="HS122" s="19">
        <v>8.2843066587016203</v>
      </c>
      <c r="HT122" s="19">
        <v>8.205626506907409</v>
      </c>
      <c r="HU122" s="19">
        <v>12.264860992124008</v>
      </c>
      <c r="HV122" s="19">
        <v>10.202474944405656</v>
      </c>
      <c r="HW122" s="19">
        <f t="shared" si="0"/>
        <v>7.5295949125591584</v>
      </c>
      <c r="HX122" s="97"/>
      <c r="HY122" s="97"/>
      <c r="HZ122" s="97"/>
      <c r="IA122" s="97"/>
      <c r="IB122" s="97"/>
      <c r="IC122" s="97"/>
    </row>
    <row r="123" spans="1:237" ht="13.8">
      <c r="A123" s="9"/>
      <c r="B123" s="77" t="s">
        <v>20</v>
      </c>
      <c r="C123" s="19">
        <v>3.7515209480729386</v>
      </c>
      <c r="D123" s="19">
        <v>4.4876284945781828</v>
      </c>
      <c r="E123" s="19">
        <v>-0.73610754650524424</v>
      </c>
      <c r="F123" s="20">
        <v>-0.1640304110276925</v>
      </c>
      <c r="G123" s="22"/>
      <c r="H123" s="19">
        <v>4.229107897089091</v>
      </c>
      <c r="I123" s="19">
        <v>0.25852059748909184</v>
      </c>
      <c r="J123" s="20">
        <v>6.1128872513995784E-2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19">
        <v>0.39757183816355052</v>
      </c>
      <c r="HC123" s="19">
        <v>0.44261010214352103</v>
      </c>
      <c r="HD123" s="19">
        <v>0.34834483972659708</v>
      </c>
      <c r="HE123" s="19">
        <v>0.34713517612762296</v>
      </c>
      <c r="HF123" s="37"/>
      <c r="HG123" s="19">
        <v>2.490469540021929</v>
      </c>
      <c r="HH123" s="19">
        <v>1.7743450797828992</v>
      </c>
      <c r="HI123" s="19">
        <v>2.0840815893286009</v>
      </c>
      <c r="HJ123" s="19">
        <v>4.1584088246685553</v>
      </c>
      <c r="HK123" s="19">
        <v>3.0113960380377991</v>
      </c>
      <c r="HL123" s="19">
        <v>3.1914990171258548</v>
      </c>
      <c r="HM123" s="19">
        <v>3.1177632530204855</v>
      </c>
      <c r="HN123" s="19">
        <v>3.3122116599606182</v>
      </c>
      <c r="HO123" s="19">
        <v>3.2963737471867631</v>
      </c>
      <c r="HP123" s="19">
        <v>3.8740541667124582</v>
      </c>
      <c r="HQ123" s="19">
        <v>4.6770565671244313</v>
      </c>
      <c r="HR123" s="19">
        <v>3.8193867829245005</v>
      </c>
      <c r="HS123" s="19">
        <v>3.733946806448353</v>
      </c>
      <c r="HT123" s="19">
        <v>3.2381401423637213</v>
      </c>
      <c r="HU123" s="19">
        <v>5.2335250028992801</v>
      </c>
      <c r="HV123" s="19">
        <v>5.7063400565114533</v>
      </c>
      <c r="HW123" s="19">
        <f t="shared" si="0"/>
        <v>3.7515209480729386</v>
      </c>
      <c r="HX123" s="97"/>
      <c r="HY123" s="97"/>
      <c r="HZ123" s="97"/>
      <c r="IA123" s="97"/>
      <c r="IB123" s="97"/>
      <c r="IC123" s="97"/>
    </row>
    <row r="124" spans="1:237" ht="13.8">
      <c r="A124" s="9"/>
      <c r="B124" s="76" t="s">
        <v>399</v>
      </c>
      <c r="C124" s="25">
        <v>13.188822830997204</v>
      </c>
      <c r="D124" s="25">
        <v>13.962150332211342</v>
      </c>
      <c r="E124" s="25">
        <v>-0.77332750121413874</v>
      </c>
      <c r="F124" s="26">
        <v>-5.538742119328393E-2</v>
      </c>
      <c r="G124" s="27"/>
      <c r="H124" s="25">
        <v>13.542232180985675</v>
      </c>
      <c r="I124" s="25">
        <v>0.41991815122566756</v>
      </c>
      <c r="J124" s="26">
        <v>3.1008045469436318E-2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25">
        <v>1.2006454260172463</v>
      </c>
      <c r="HC124" s="25">
        <v>1.3391861116595793</v>
      </c>
      <c r="HD124" s="25">
        <v>1.1452983404393113</v>
      </c>
      <c r="HE124" s="25">
        <v>2.0546910599334161</v>
      </c>
      <c r="HF124" s="37"/>
      <c r="HG124" s="25">
        <v>9.9379900227063445</v>
      </c>
      <c r="HH124" s="25">
        <v>10.33988895050261</v>
      </c>
      <c r="HI124" s="25">
        <v>11.35918003202997</v>
      </c>
      <c r="HJ124" s="25">
        <v>10.731608926352671</v>
      </c>
      <c r="HK124" s="25">
        <v>11.924114345057317</v>
      </c>
      <c r="HL124" s="25">
        <v>14.16167744860269</v>
      </c>
      <c r="HM124" s="25">
        <v>11.75524352846179</v>
      </c>
      <c r="HN124" s="25">
        <v>8.2643117127364398</v>
      </c>
      <c r="HO124" s="25">
        <v>8.797490788285053</v>
      </c>
      <c r="HP124" s="25">
        <v>10.772210691682879</v>
      </c>
      <c r="HQ124" s="25">
        <v>13.526399214264583</v>
      </c>
      <c r="HR124" s="25">
        <v>10.787901266578269</v>
      </c>
      <c r="HS124" s="25">
        <v>10.890171063384475</v>
      </c>
      <c r="HT124" s="25">
        <v>14.871384523230407</v>
      </c>
      <c r="HU124" s="25">
        <v>18.284659987526233</v>
      </c>
      <c r="HV124" s="25">
        <v>18.201250142189952</v>
      </c>
      <c r="HW124" s="25">
        <f t="shared" si="0"/>
        <v>13.188822830997204</v>
      </c>
      <c r="HX124" s="97"/>
      <c r="HY124" s="97"/>
      <c r="HZ124" s="97"/>
      <c r="IA124" s="97"/>
      <c r="IB124" s="97"/>
      <c r="IC124" s="97"/>
    </row>
    <row r="125" spans="1:237" ht="13.8">
      <c r="A125" s="9"/>
      <c r="B125" s="77" t="s">
        <v>18</v>
      </c>
      <c r="C125" s="19">
        <v>6.0182165132983307</v>
      </c>
      <c r="D125" s="19">
        <v>4.3367096525196152</v>
      </c>
      <c r="E125" s="19">
        <v>1.6815068607787156</v>
      </c>
      <c r="F125" s="20">
        <v>0.38773793855481314</v>
      </c>
      <c r="G125" s="22"/>
      <c r="H125" s="19">
        <v>5.1259989751664552</v>
      </c>
      <c r="I125" s="19">
        <v>-0.78928932264684004</v>
      </c>
      <c r="J125" s="20">
        <v>-0.15397765908082525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19">
        <v>0.4735596269217584</v>
      </c>
      <c r="HC125" s="19">
        <v>0.58405856966965097</v>
      </c>
      <c r="HD125" s="19">
        <v>0.69249660262291546</v>
      </c>
      <c r="HE125" s="19">
        <v>1.1229130295080219</v>
      </c>
      <c r="HF125" s="37"/>
      <c r="HG125" s="19">
        <v>4.148969123813405</v>
      </c>
      <c r="HH125" s="19">
        <v>3.4918028165655408</v>
      </c>
      <c r="HI125" s="19">
        <v>2.8105063836761315</v>
      </c>
      <c r="HJ125" s="19">
        <v>2.2618547608587334</v>
      </c>
      <c r="HK125" s="19">
        <v>4.0144746302370153</v>
      </c>
      <c r="HL125" s="19">
        <v>5.0030091549462909</v>
      </c>
      <c r="HM125" s="19">
        <v>4.425224616719051</v>
      </c>
      <c r="HN125" s="19">
        <v>2.4303298675696574</v>
      </c>
      <c r="HO125" s="19">
        <v>2.9364472326188138</v>
      </c>
      <c r="HP125" s="19">
        <v>3.542407290303522</v>
      </c>
      <c r="HQ125" s="19">
        <v>4.1441802082591446</v>
      </c>
      <c r="HR125" s="19">
        <v>3.8028177036544863</v>
      </c>
      <c r="HS125" s="19">
        <v>3.5115717266742092</v>
      </c>
      <c r="HT125" s="19">
        <v>4.663032215381806</v>
      </c>
      <c r="HU125" s="19">
        <v>7.1001809700800962</v>
      </c>
      <c r="HV125" s="19">
        <v>5.6547646035515511</v>
      </c>
      <c r="HW125" s="19">
        <f t="shared" si="0"/>
        <v>6.0182165132983307</v>
      </c>
      <c r="HX125" s="97"/>
      <c r="HY125" s="97"/>
      <c r="HZ125" s="97"/>
      <c r="IA125" s="97"/>
      <c r="IB125" s="97"/>
      <c r="IC125" s="97"/>
    </row>
    <row r="126" spans="1:237" ht="13.8">
      <c r="A126" s="9"/>
      <c r="B126" s="77" t="s">
        <v>19</v>
      </c>
      <c r="C126" s="19">
        <v>5.2654751551808676</v>
      </c>
      <c r="D126" s="19">
        <v>5.5318325350974451</v>
      </c>
      <c r="E126" s="19">
        <v>-0.26635737991657749</v>
      </c>
      <c r="F126" s="20">
        <v>-4.8149935527989643E-2</v>
      </c>
      <c r="G126" s="22"/>
      <c r="H126" s="19">
        <v>4.9943854912335306</v>
      </c>
      <c r="I126" s="19">
        <v>0.53744704386391451</v>
      </c>
      <c r="J126" s="20">
        <v>0.10761024450500996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19">
        <v>0.4929256521782126</v>
      </c>
      <c r="HC126" s="19">
        <v>0.50190397722438662</v>
      </c>
      <c r="HD126" s="19">
        <v>0.45280173781639588</v>
      </c>
      <c r="HE126" s="19">
        <v>0.59015061401211555</v>
      </c>
      <c r="HF126" s="37"/>
      <c r="HG126" s="19">
        <v>3.8695178710334432</v>
      </c>
      <c r="HH126" s="19">
        <v>4.5483053158493991</v>
      </c>
      <c r="HI126" s="19">
        <v>5.4177707788402119</v>
      </c>
      <c r="HJ126" s="19">
        <v>5.979844865953984</v>
      </c>
      <c r="HK126" s="19">
        <v>5.8295610667193003</v>
      </c>
      <c r="HL126" s="19">
        <v>5.9760568400081926</v>
      </c>
      <c r="HM126" s="19">
        <v>5.7719288630204657</v>
      </c>
      <c r="HN126" s="19">
        <v>4.6129827007847943</v>
      </c>
      <c r="HO126" s="19">
        <v>4.0815144709110625</v>
      </c>
      <c r="HP126" s="19">
        <v>3.9396511419475693</v>
      </c>
      <c r="HQ126" s="19">
        <v>7.2470244811862372</v>
      </c>
      <c r="HR126" s="19">
        <v>3.9357040665696292</v>
      </c>
      <c r="HS126" s="19">
        <v>4.6312384997252583</v>
      </c>
      <c r="HT126" s="19">
        <v>6.577486322525302</v>
      </c>
      <c r="HU126" s="19">
        <v>6.1821359392167956</v>
      </c>
      <c r="HV126" s="19">
        <v>7.1059784872621741</v>
      </c>
      <c r="HW126" s="19">
        <f t="shared" si="0"/>
        <v>5.2654751551808676</v>
      </c>
      <c r="HX126" s="97"/>
      <c r="HY126" s="97"/>
      <c r="HZ126" s="97"/>
      <c r="IA126" s="97"/>
      <c r="IB126" s="97"/>
      <c r="IC126" s="97"/>
    </row>
    <row r="127" spans="1:237" ht="13.8">
      <c r="A127" s="9"/>
      <c r="B127" s="77" t="s">
        <v>20</v>
      </c>
      <c r="C127" s="19">
        <v>1.9051311625180043</v>
      </c>
      <c r="D127" s="19">
        <v>4.0936081445942811</v>
      </c>
      <c r="E127" s="19">
        <v>-2.1884769820762768</v>
      </c>
      <c r="F127" s="20">
        <v>-0.53460832223675814</v>
      </c>
      <c r="G127" s="22"/>
      <c r="H127" s="19">
        <v>3.4218477145856889</v>
      </c>
      <c r="I127" s="19">
        <v>0.6717604300085922</v>
      </c>
      <c r="J127" s="20">
        <v>0.19631511570348412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19">
        <v>0.23416014691727538</v>
      </c>
      <c r="HC127" s="19">
        <v>0.25322356476554186</v>
      </c>
      <c r="HD127" s="19">
        <v>0</v>
      </c>
      <c r="HE127" s="19">
        <v>0.34162741641327854</v>
      </c>
      <c r="HF127" s="37"/>
      <c r="HG127" s="19">
        <v>1.9195030278594976</v>
      </c>
      <c r="HH127" s="19">
        <v>2.2997808180876707</v>
      </c>
      <c r="HI127" s="19">
        <v>3.1309028695136258</v>
      </c>
      <c r="HJ127" s="19">
        <v>2.4899092995399523</v>
      </c>
      <c r="HK127" s="19">
        <v>2.080078648101003</v>
      </c>
      <c r="HL127" s="19">
        <v>3.1826114536482066</v>
      </c>
      <c r="HM127" s="19">
        <v>1.5580900487222735</v>
      </c>
      <c r="HN127" s="19">
        <v>1.2209991443819876</v>
      </c>
      <c r="HO127" s="19">
        <v>1.7795290847551777</v>
      </c>
      <c r="HP127" s="19">
        <v>3.2901522594317885</v>
      </c>
      <c r="HQ127" s="19">
        <v>2.1351945248192012</v>
      </c>
      <c r="HR127" s="19">
        <v>3.0493794963541521</v>
      </c>
      <c r="HS127" s="19">
        <v>2.7473608369850075</v>
      </c>
      <c r="HT127" s="19">
        <v>3.6308659853232994</v>
      </c>
      <c r="HU127" s="19">
        <v>5.0023430782293392</v>
      </c>
      <c r="HV127" s="19">
        <v>5.4405070513762261</v>
      </c>
      <c r="HW127" s="19">
        <f t="shared" si="0"/>
        <v>1.9051311625180043</v>
      </c>
      <c r="HX127" s="97"/>
      <c r="HY127" s="97"/>
      <c r="HZ127" s="97"/>
      <c r="IA127" s="97"/>
      <c r="IB127" s="97"/>
      <c r="IC127" s="97"/>
    </row>
    <row r="128" spans="1:237" ht="13.8">
      <c r="A128" s="9"/>
      <c r="B128" s="76" t="s">
        <v>400</v>
      </c>
      <c r="C128" s="25">
        <v>51.054378391194788</v>
      </c>
      <c r="D128" s="25">
        <v>51.413017959749574</v>
      </c>
      <c r="E128" s="25">
        <v>-0.35863956855478563</v>
      </c>
      <c r="F128" s="26">
        <v>-6.9756568041883628E-3</v>
      </c>
      <c r="G128" s="27"/>
      <c r="H128" s="25">
        <v>44.137310452897431</v>
      </c>
      <c r="I128" s="25">
        <v>7.2757075068521431</v>
      </c>
      <c r="J128" s="26">
        <v>0.16484256589709179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25">
        <v>4.1114296869792115</v>
      </c>
      <c r="HC128" s="25">
        <v>5.5417015779785803</v>
      </c>
      <c r="HD128" s="25">
        <v>4.4522848728384439</v>
      </c>
      <c r="HE128" s="25">
        <v>5.348789138700436</v>
      </c>
      <c r="HF128" s="37"/>
      <c r="HG128" s="25">
        <v>30.389657000486835</v>
      </c>
      <c r="HH128" s="25">
        <v>31.548203773206872</v>
      </c>
      <c r="HI128" s="25">
        <v>36.251906087073486</v>
      </c>
      <c r="HJ128" s="25">
        <v>41.049818411078022</v>
      </c>
      <c r="HK128" s="25">
        <v>40.711926423965977</v>
      </c>
      <c r="HL128" s="25">
        <v>107.31959173078332</v>
      </c>
      <c r="HM128" s="25">
        <v>60.763403292285645</v>
      </c>
      <c r="HN128" s="25">
        <v>71.12496193042891</v>
      </c>
      <c r="HO128" s="25">
        <v>55.639441945105517</v>
      </c>
      <c r="HP128" s="25">
        <v>57.007976514902282</v>
      </c>
      <c r="HQ128" s="25">
        <v>53.729385151334924</v>
      </c>
      <c r="HR128" s="25">
        <v>44.613065072616457</v>
      </c>
      <c r="HS128" s="25">
        <v>39.601277229101811</v>
      </c>
      <c r="HT128" s="25">
        <v>47.82187258485591</v>
      </c>
      <c r="HU128" s="25">
        <v>53.593244729537503</v>
      </c>
      <c r="HV128" s="25">
        <v>62.121007846318264</v>
      </c>
      <c r="HW128" s="25">
        <f t="shared" ref="HW128:HW185" si="1">+C128</f>
        <v>51.054378391194788</v>
      </c>
      <c r="HX128" s="97"/>
      <c r="HY128" s="97"/>
      <c r="HZ128" s="97"/>
      <c r="IA128" s="97"/>
      <c r="IB128" s="97"/>
      <c r="IC128" s="97"/>
    </row>
    <row r="129" spans="1:237" ht="13.8">
      <c r="A129" s="9"/>
      <c r="B129" s="77" t="s">
        <v>18</v>
      </c>
      <c r="C129" s="19">
        <v>28.55058342347052</v>
      </c>
      <c r="D129" s="19">
        <v>28.151396690788197</v>
      </c>
      <c r="E129" s="19">
        <v>0.39918673268232396</v>
      </c>
      <c r="F129" s="20">
        <v>1.4179997428438331E-2</v>
      </c>
      <c r="G129" s="22"/>
      <c r="H129" s="19">
        <v>26.761940738789328</v>
      </c>
      <c r="I129" s="19">
        <v>1.389455951998869</v>
      </c>
      <c r="J129" s="20">
        <v>5.1919102787077093E-2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19">
        <v>2.4505913621410298</v>
      </c>
      <c r="HC129" s="19">
        <v>2.5560206542450641</v>
      </c>
      <c r="HD129" s="19">
        <v>2.47123761099453</v>
      </c>
      <c r="HE129" s="19">
        <v>2.8092738152177148</v>
      </c>
      <c r="HF129" s="37"/>
      <c r="HG129" s="19">
        <v>8.8324477806459427</v>
      </c>
      <c r="HH129" s="19">
        <v>9.2853843745127111</v>
      </c>
      <c r="HI129" s="19">
        <v>10.808510683257889</v>
      </c>
      <c r="HJ129" s="19">
        <v>11.518515455239461</v>
      </c>
      <c r="HK129" s="19">
        <v>11.663958765861754</v>
      </c>
      <c r="HL129" s="19">
        <v>24.548164259815177</v>
      </c>
      <c r="HM129" s="19">
        <v>34.280278085314059</v>
      </c>
      <c r="HN129" s="19">
        <v>46.232749544400015</v>
      </c>
      <c r="HO129" s="19">
        <v>32.406354147980835</v>
      </c>
      <c r="HP129" s="19">
        <v>35.931943241278425</v>
      </c>
      <c r="HQ129" s="19">
        <v>33.756019825031217</v>
      </c>
      <c r="HR129" s="19">
        <v>28.19573617076701</v>
      </c>
      <c r="HS129" s="19">
        <v>23.621261653840456</v>
      </c>
      <c r="HT129" s="19">
        <v>26.987675285191091</v>
      </c>
      <c r="HU129" s="19">
        <v>31.995537277663463</v>
      </c>
      <c r="HV129" s="19">
        <v>33.975099195128237</v>
      </c>
      <c r="HW129" s="19">
        <f t="shared" si="1"/>
        <v>28.55058342347052</v>
      </c>
      <c r="HX129" s="97"/>
      <c r="HY129" s="97"/>
      <c r="HZ129" s="97"/>
      <c r="IA129" s="97"/>
      <c r="IB129" s="97"/>
      <c r="IC129" s="97"/>
    </row>
    <row r="130" spans="1:237" ht="13.8">
      <c r="A130" s="9"/>
      <c r="B130" s="77" t="s">
        <v>19</v>
      </c>
      <c r="C130" s="19">
        <v>10.06736518528874</v>
      </c>
      <c r="D130" s="19">
        <v>10.742394792462056</v>
      </c>
      <c r="E130" s="19">
        <v>-0.67502960717331639</v>
      </c>
      <c r="F130" s="20">
        <v>-6.2837907209199295E-2</v>
      </c>
      <c r="G130" s="22"/>
      <c r="H130" s="19">
        <v>6.1059593441909117</v>
      </c>
      <c r="I130" s="19">
        <v>4.6364354482711443</v>
      </c>
      <c r="J130" s="20">
        <v>0.75932956426939802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19">
        <v>0.43004787594442889</v>
      </c>
      <c r="HC130" s="19">
        <v>1.6696369972036509</v>
      </c>
      <c r="HD130" s="19">
        <v>0.74163188388313372</v>
      </c>
      <c r="HE130" s="19">
        <v>1.2150220141840178</v>
      </c>
      <c r="HF130" s="37"/>
      <c r="HG130" s="19">
        <v>13.46522225592717</v>
      </c>
      <c r="HH130" s="19">
        <v>13.479420407294787</v>
      </c>
      <c r="HI130" s="19">
        <v>14.701255677753368</v>
      </c>
      <c r="HJ130" s="19">
        <v>16.446692515800322</v>
      </c>
      <c r="HK130" s="19">
        <v>16.297473604113147</v>
      </c>
      <c r="HL130" s="19">
        <v>15.404238886340838</v>
      </c>
      <c r="HM130" s="19">
        <v>15.897603463003989</v>
      </c>
      <c r="HN130" s="19">
        <v>14.546556244708949</v>
      </c>
      <c r="HO130" s="19">
        <v>13.872436533750143</v>
      </c>
      <c r="HP130" s="19">
        <v>11.494155090322744</v>
      </c>
      <c r="HQ130" s="19">
        <v>10.457708564874284</v>
      </c>
      <c r="HR130" s="19">
        <v>7.9544414568170732</v>
      </c>
      <c r="HS130" s="19">
        <v>6.3596442363377186</v>
      </c>
      <c r="HT130" s="19">
        <v>7.1307054472161822</v>
      </c>
      <c r="HU130" s="19">
        <v>7.9114353937174533</v>
      </c>
      <c r="HV130" s="19">
        <v>13.21201009576839</v>
      </c>
      <c r="HW130" s="19">
        <f t="shared" si="1"/>
        <v>10.06736518528874</v>
      </c>
      <c r="HX130" s="97"/>
      <c r="HY130" s="97"/>
      <c r="HZ130" s="97"/>
      <c r="IA130" s="97"/>
      <c r="IB130" s="97"/>
      <c r="IC130" s="97"/>
    </row>
    <row r="131" spans="1:237" ht="13.8">
      <c r="A131" s="9"/>
      <c r="B131" s="77" t="s">
        <v>20</v>
      </c>
      <c r="C131" s="19">
        <v>12.436429782435525</v>
      </c>
      <c r="D131" s="19">
        <v>12.519226476499329</v>
      </c>
      <c r="E131" s="19">
        <v>-8.2796694063803855E-2</v>
      </c>
      <c r="F131" s="20">
        <v>-6.6135630838875734E-3</v>
      </c>
      <c r="G131" s="22"/>
      <c r="H131" s="19">
        <v>11.269410369917193</v>
      </c>
      <c r="I131" s="19">
        <v>1.249816106582136</v>
      </c>
      <c r="J131" s="20">
        <v>0.11090341602240542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19">
        <v>1.2307904488937529</v>
      </c>
      <c r="HC131" s="19">
        <v>1.3160439265298653</v>
      </c>
      <c r="HD131" s="19">
        <v>1.2394153779607799</v>
      </c>
      <c r="HE131" s="19">
        <v>1.3244933092987039</v>
      </c>
      <c r="HF131" s="37"/>
      <c r="HG131" s="19">
        <v>8.0919869639137243</v>
      </c>
      <c r="HH131" s="19">
        <v>8.7833989913993751</v>
      </c>
      <c r="HI131" s="19">
        <v>10.742139726062227</v>
      </c>
      <c r="HJ131" s="19">
        <v>13.084610440038237</v>
      </c>
      <c r="HK131" s="19">
        <v>12.750494053991073</v>
      </c>
      <c r="HL131" s="19">
        <v>67.3671885846273</v>
      </c>
      <c r="HM131" s="19">
        <v>10.5855217439676</v>
      </c>
      <c r="HN131" s="19">
        <v>10.345656141319949</v>
      </c>
      <c r="HO131" s="19">
        <v>9.3606512633745353</v>
      </c>
      <c r="HP131" s="19">
        <v>9.581878183301118</v>
      </c>
      <c r="HQ131" s="19">
        <v>9.5156567614294278</v>
      </c>
      <c r="HR131" s="19">
        <v>8.4628874450323703</v>
      </c>
      <c r="HS131" s="19">
        <v>9.6203713389236398</v>
      </c>
      <c r="HT131" s="19">
        <v>13.703491852448639</v>
      </c>
      <c r="HU131" s="19">
        <v>13.68627205815659</v>
      </c>
      <c r="HV131" s="19">
        <v>14.933898555421631</v>
      </c>
      <c r="HW131" s="19">
        <f t="shared" si="1"/>
        <v>12.436429782435525</v>
      </c>
      <c r="HX131" s="97"/>
      <c r="HY131" s="97"/>
      <c r="HZ131" s="97"/>
      <c r="IA131" s="97"/>
      <c r="IB131" s="97"/>
      <c r="IC131" s="97"/>
    </row>
    <row r="132" spans="1:237" ht="13.8">
      <c r="A132" s="9"/>
      <c r="B132" s="76" t="s">
        <v>401</v>
      </c>
      <c r="C132" s="25">
        <v>31.854870905789426</v>
      </c>
      <c r="D132" s="25">
        <v>30.739455161850181</v>
      </c>
      <c r="E132" s="25">
        <v>1.1154157439392449</v>
      </c>
      <c r="F132" s="26">
        <v>3.6286126024886546E-2</v>
      </c>
      <c r="G132" s="27"/>
      <c r="H132" s="25">
        <v>23.686225454272783</v>
      </c>
      <c r="I132" s="25">
        <v>7.0532297075773975</v>
      </c>
      <c r="J132" s="26">
        <v>0.29777769873861681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25">
        <v>3.0741665013593886</v>
      </c>
      <c r="HC132" s="25">
        <v>2.6667197736913413</v>
      </c>
      <c r="HD132" s="25">
        <v>3.293561251667894</v>
      </c>
      <c r="HE132" s="25">
        <v>3.6044725084611358</v>
      </c>
      <c r="HF132" s="37"/>
      <c r="HG132" s="25">
        <v>1.2660027563511556</v>
      </c>
      <c r="HH132" s="25">
        <v>7.8629224313740833</v>
      </c>
      <c r="HI132" s="25">
        <v>10.073871636015166</v>
      </c>
      <c r="HJ132" s="25">
        <v>12.807913243178715</v>
      </c>
      <c r="HK132" s="25">
        <v>14.271680937911146</v>
      </c>
      <c r="HL132" s="25">
        <v>14.282126460309428</v>
      </c>
      <c r="HM132" s="25">
        <v>20.243337053884741</v>
      </c>
      <c r="HN132" s="25">
        <v>23.48364977800604</v>
      </c>
      <c r="HO132" s="25">
        <v>23.657910221420931</v>
      </c>
      <c r="HP132" s="25">
        <v>22.700154916792364</v>
      </c>
      <c r="HQ132" s="25">
        <v>21.5067831646545</v>
      </c>
      <c r="HR132" s="25">
        <v>18.379924679456593</v>
      </c>
      <c r="HS132" s="25">
        <v>20.51038976467315</v>
      </c>
      <c r="HT132" s="25">
        <v>24.283252987892766</v>
      </c>
      <c r="HU132" s="25">
        <v>28.209390643815645</v>
      </c>
      <c r="HV132" s="25">
        <v>35.689321429695433</v>
      </c>
      <c r="HW132" s="25">
        <f t="shared" si="1"/>
        <v>31.854870905789426</v>
      </c>
      <c r="HX132" s="97"/>
      <c r="HY132" s="97"/>
      <c r="HZ132" s="97"/>
      <c r="IA132" s="97"/>
      <c r="IB132" s="97"/>
      <c r="IC132" s="97"/>
    </row>
    <row r="133" spans="1:237" ht="13.8">
      <c r="A133" s="9"/>
      <c r="B133" s="77" t="s">
        <v>18</v>
      </c>
      <c r="C133" s="19">
        <v>7.7087122840528863</v>
      </c>
      <c r="D133" s="19">
        <v>11.870254047529418</v>
      </c>
      <c r="E133" s="19">
        <v>-4.1615417634765315</v>
      </c>
      <c r="F133" s="20">
        <v>-0.35058573698704304</v>
      </c>
      <c r="G133" s="22"/>
      <c r="H133" s="19">
        <v>6.8169179605741439</v>
      </c>
      <c r="I133" s="19">
        <v>5.0533360869552739</v>
      </c>
      <c r="J133" s="20">
        <v>0.74129336984563987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19">
        <v>0.71283437253764403</v>
      </c>
      <c r="HC133" s="19">
        <v>0.93024505280002956</v>
      </c>
      <c r="HD133" s="19">
        <v>1.2013559896046897</v>
      </c>
      <c r="HE133" s="19">
        <v>1.2643441602736591</v>
      </c>
      <c r="HF133" s="37"/>
      <c r="HG133" s="19">
        <v>1.1142001906795</v>
      </c>
      <c r="HH133" s="19">
        <v>5.8247150696729566</v>
      </c>
      <c r="HI133" s="19">
        <v>6.0286905565316928</v>
      </c>
      <c r="HJ133" s="19">
        <v>6.0695217412914593</v>
      </c>
      <c r="HK133" s="19">
        <v>6.1878750565996654</v>
      </c>
      <c r="HL133" s="19">
        <v>5.8279275740662477</v>
      </c>
      <c r="HM133" s="19">
        <v>5.0642873671817528</v>
      </c>
      <c r="HN133" s="19">
        <v>3.9186110245265882</v>
      </c>
      <c r="HO133" s="19">
        <v>3.4650502652858846</v>
      </c>
      <c r="HP133" s="19">
        <v>4.1347984731122747</v>
      </c>
      <c r="HQ133" s="19">
        <v>5.1325537586122207</v>
      </c>
      <c r="HR133" s="19">
        <v>4.2159125218150368</v>
      </c>
      <c r="HS133" s="19">
        <v>4.7774811625331219</v>
      </c>
      <c r="HT133" s="19">
        <v>9.1640466073199871</v>
      </c>
      <c r="HU133" s="19">
        <v>7.8900294970480669</v>
      </c>
      <c r="HV133" s="19">
        <v>13.73789275208939</v>
      </c>
      <c r="HW133" s="19">
        <f t="shared" si="1"/>
        <v>7.7087122840528863</v>
      </c>
      <c r="HX133" s="97"/>
      <c r="HY133" s="97"/>
      <c r="HZ133" s="97"/>
      <c r="IA133" s="97"/>
      <c r="IB133" s="97"/>
      <c r="IC133" s="97"/>
    </row>
    <row r="134" spans="1:237" ht="13.8">
      <c r="A134" s="9"/>
      <c r="B134" s="77" t="s">
        <v>19</v>
      </c>
      <c r="C134" s="19">
        <v>12.926364758994008</v>
      </c>
      <c r="D134" s="19">
        <v>8.8728525425648268</v>
      </c>
      <c r="E134" s="19">
        <v>4.0535122164291817</v>
      </c>
      <c r="F134" s="20">
        <v>0.45684431212889909</v>
      </c>
      <c r="G134" s="22"/>
      <c r="H134" s="19">
        <v>8.0029671784438179</v>
      </c>
      <c r="I134" s="19">
        <v>0.86988536412100892</v>
      </c>
      <c r="J134" s="20">
        <v>0.10869535570057888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19">
        <v>0.95908502464463963</v>
      </c>
      <c r="HC134" s="19">
        <v>1.16045640729481</v>
      </c>
      <c r="HD134" s="19">
        <v>1.0201226046708181</v>
      </c>
      <c r="HE134" s="19">
        <v>1.5364117316757175</v>
      </c>
      <c r="HF134" s="37"/>
      <c r="HG134" s="19">
        <v>0.15180256567165551</v>
      </c>
      <c r="HH134" s="19">
        <v>0.55940540035634922</v>
      </c>
      <c r="HI134" s="19">
        <v>1.4675164599640818</v>
      </c>
      <c r="HJ134" s="19">
        <v>3.7981796569547335</v>
      </c>
      <c r="HK134" s="19">
        <v>4.813068088599338</v>
      </c>
      <c r="HL134" s="19">
        <v>4.0638994942458169</v>
      </c>
      <c r="HM134" s="19">
        <v>8.5091828390802586</v>
      </c>
      <c r="HN134" s="19">
        <v>8.9646914209488671</v>
      </c>
      <c r="HO134" s="19">
        <v>8.4369938024270663</v>
      </c>
      <c r="HP134" s="19">
        <v>5.0721979536703206</v>
      </c>
      <c r="HQ134" s="19">
        <v>4.4016434064689989</v>
      </c>
      <c r="HR134" s="19">
        <v>6.1855920726401186</v>
      </c>
      <c r="HS134" s="19">
        <v>9.9696293920854391</v>
      </c>
      <c r="HT134" s="19">
        <v>11.313601453390936</v>
      </c>
      <c r="HU134" s="19">
        <v>9.2146099552444607</v>
      </c>
      <c r="HV134" s="19">
        <v>10.050580947216929</v>
      </c>
      <c r="HW134" s="19">
        <f t="shared" si="1"/>
        <v>12.926364758994008</v>
      </c>
      <c r="HX134" s="97"/>
      <c r="HY134" s="97"/>
      <c r="HZ134" s="97"/>
      <c r="IA134" s="97"/>
      <c r="IB134" s="97"/>
      <c r="IC134" s="97"/>
    </row>
    <row r="135" spans="1:237" ht="13.8">
      <c r="A135" s="9"/>
      <c r="B135" s="77" t="s">
        <v>20</v>
      </c>
      <c r="C135" s="19">
        <v>11.219793862742527</v>
      </c>
      <c r="D135" s="19">
        <v>9.9963485717559379</v>
      </c>
      <c r="E135" s="19">
        <v>1.2234452909865894</v>
      </c>
      <c r="F135" s="20">
        <v>0.12238921864363134</v>
      </c>
      <c r="G135" s="22"/>
      <c r="H135" s="19">
        <v>8.8663403152548277</v>
      </c>
      <c r="I135" s="19">
        <v>1.1300082565011103</v>
      </c>
      <c r="J135" s="20">
        <v>0.12744923117341822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19">
        <v>1.402247104177105</v>
      </c>
      <c r="HC135" s="19">
        <v>0.57601831359650169</v>
      </c>
      <c r="HD135" s="19">
        <v>1.0720826573923863</v>
      </c>
      <c r="HE135" s="19">
        <v>0.80371661651175885</v>
      </c>
      <c r="HF135" s="37"/>
      <c r="HG135" s="19">
        <v>0</v>
      </c>
      <c r="HH135" s="19">
        <v>1.4788019613447778</v>
      </c>
      <c r="HI135" s="19">
        <v>2.5776646195193922</v>
      </c>
      <c r="HJ135" s="19">
        <v>2.9402118449325223</v>
      </c>
      <c r="HK135" s="19">
        <v>3.2707377927121435</v>
      </c>
      <c r="HL135" s="19">
        <v>4.3902993919973632</v>
      </c>
      <c r="HM135" s="19">
        <v>6.6698668476227292</v>
      </c>
      <c r="HN135" s="19">
        <v>10.600347332530585</v>
      </c>
      <c r="HO135" s="19">
        <v>11.755866153707981</v>
      </c>
      <c r="HP135" s="19">
        <v>13.493158490009771</v>
      </c>
      <c r="HQ135" s="19">
        <v>11.97258599957328</v>
      </c>
      <c r="HR135" s="19">
        <v>7.9784200850014368</v>
      </c>
      <c r="HS135" s="19">
        <v>5.7632792100545895</v>
      </c>
      <c r="HT135" s="19">
        <v>3.8056049271818448</v>
      </c>
      <c r="HU135" s="19">
        <v>11.104751191523118</v>
      </c>
      <c r="HV135" s="19">
        <v>11.900847730389113</v>
      </c>
      <c r="HW135" s="19">
        <f t="shared" si="1"/>
        <v>11.219793862742527</v>
      </c>
      <c r="HX135" s="97"/>
      <c r="HY135" s="97"/>
      <c r="HZ135" s="97"/>
      <c r="IA135" s="97"/>
      <c r="IB135" s="97"/>
      <c r="IC135" s="97"/>
    </row>
    <row r="136" spans="1:237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 s="37"/>
      <c r="HG136" s="102"/>
      <c r="HH136" s="102"/>
      <c r="HI136" s="102"/>
      <c r="HJ136" s="102"/>
      <c r="HK136" s="102"/>
      <c r="HL136" s="102"/>
      <c r="HM136" s="102"/>
      <c r="HN136" s="102"/>
      <c r="HO136" s="102"/>
      <c r="HP136" s="102"/>
      <c r="HQ136" s="102"/>
      <c r="HR136" s="101"/>
      <c r="HS136" s="101"/>
      <c r="HT136" s="101"/>
      <c r="HU136" s="101"/>
      <c r="HV136" s="101"/>
      <c r="HW136" s="101"/>
      <c r="HX136" s="97"/>
      <c r="HY136" s="97"/>
      <c r="HZ136" s="97"/>
      <c r="IA136" s="97"/>
      <c r="IB136" s="97"/>
      <c r="IC136" s="97"/>
    </row>
    <row r="137" spans="1:237" ht="13.8">
      <c r="A137" s="9"/>
      <c r="B137" s="34" t="s">
        <v>402</v>
      </c>
      <c r="C137" s="25">
        <v>19.164573417336904</v>
      </c>
      <c r="D137" s="25">
        <v>17.625349144982273</v>
      </c>
      <c r="E137" s="25">
        <v>1.5392242723546303</v>
      </c>
      <c r="F137" s="26">
        <v>8.7330143629684012E-2</v>
      </c>
      <c r="G137" s="27"/>
      <c r="H137" s="25">
        <v>5.0491124815324264</v>
      </c>
      <c r="I137" s="25">
        <v>12.576236663449848</v>
      </c>
      <c r="J137" s="26">
        <v>2.49078163923829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25">
        <v>1.3734327906636197</v>
      </c>
      <c r="HC137" s="25">
        <v>1.8491349637022458</v>
      </c>
      <c r="HD137" s="25">
        <v>1.96054069983765</v>
      </c>
      <c r="HE137" s="25">
        <v>1.967811087498168</v>
      </c>
      <c r="HF137" s="37"/>
      <c r="HG137" s="25">
        <v>3.0310967991356259E-2</v>
      </c>
      <c r="HH137" s="25">
        <v>3.5047676183890983</v>
      </c>
      <c r="HI137" s="25">
        <v>39.808844744158691</v>
      </c>
      <c r="HJ137" s="25">
        <v>60.007100170844744</v>
      </c>
      <c r="HK137" s="25">
        <v>96.629051727225459</v>
      </c>
      <c r="HL137" s="25">
        <v>63.242235592323226</v>
      </c>
      <c r="HM137" s="25">
        <v>146.26375103544603</v>
      </c>
      <c r="HN137" s="25">
        <v>127.1031136587107</v>
      </c>
      <c r="HO137" s="25">
        <v>119.42694989064054</v>
      </c>
      <c r="HP137" s="25">
        <v>120.3907505415491</v>
      </c>
      <c r="HQ137" s="25">
        <v>254.16002537343212</v>
      </c>
      <c r="HR137" s="25">
        <v>50.84617134961718</v>
      </c>
      <c r="HS137" s="25">
        <v>9.5429062928567205</v>
      </c>
      <c r="HT137" s="25">
        <v>4.8160566152192992</v>
      </c>
      <c r="HU137" s="25">
        <v>6.0633677763340907</v>
      </c>
      <c r="HV137" s="25">
        <v>20.346373960007227</v>
      </c>
      <c r="HW137" s="25">
        <f t="shared" si="1"/>
        <v>19.164573417336904</v>
      </c>
      <c r="HX137" s="97"/>
      <c r="HY137" s="97"/>
      <c r="HZ137" s="97"/>
      <c r="IA137" s="97"/>
      <c r="IB137" s="97"/>
      <c r="IC137" s="97"/>
    </row>
    <row r="138" spans="1:237" ht="13.8">
      <c r="A138" s="9"/>
      <c r="B138" s="18" t="s">
        <v>18</v>
      </c>
      <c r="C138" s="19">
        <v>9.9982152198685981</v>
      </c>
      <c r="D138" s="19">
        <v>7.5073763655805354</v>
      </c>
      <c r="E138" s="19">
        <v>2.4908388542880626</v>
      </c>
      <c r="F138" s="20">
        <v>0.33178553105555531</v>
      </c>
      <c r="G138" s="22"/>
      <c r="H138" s="19">
        <v>3.415626462614159</v>
      </c>
      <c r="I138" s="19">
        <v>4.0917499029663764</v>
      </c>
      <c r="J138" s="20">
        <v>1.1979500533072767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19">
        <v>1.0011489725934006</v>
      </c>
      <c r="HC138" s="19">
        <v>0.96772927863531299</v>
      </c>
      <c r="HD138" s="19">
        <v>1.1620828658809317</v>
      </c>
      <c r="HE138" s="19">
        <v>1.1348387645572164</v>
      </c>
      <c r="HF138" s="37"/>
      <c r="HG138" s="19">
        <v>3.0310967991356259E-2</v>
      </c>
      <c r="HH138" s="19">
        <v>0</v>
      </c>
      <c r="HI138" s="19">
        <v>10.529081224306324</v>
      </c>
      <c r="HJ138" s="19">
        <v>12.319964974365327</v>
      </c>
      <c r="HK138" s="19">
        <v>21.755659217454717</v>
      </c>
      <c r="HL138" s="19">
        <v>20.952521406279079</v>
      </c>
      <c r="HM138" s="19">
        <v>52.576709861274018</v>
      </c>
      <c r="HN138" s="19">
        <v>48.404240089955351</v>
      </c>
      <c r="HO138" s="19">
        <v>48.463320462263802</v>
      </c>
      <c r="HP138" s="19">
        <v>39.713607873448318</v>
      </c>
      <c r="HQ138" s="19">
        <v>71.41271787336089</v>
      </c>
      <c r="HR138" s="19">
        <v>11.397446763450052</v>
      </c>
      <c r="HS138" s="19">
        <v>6.7343791247799656</v>
      </c>
      <c r="HT138" s="19">
        <v>3.3380126560104904</v>
      </c>
      <c r="HU138" s="19">
        <v>3.6464610951680374</v>
      </c>
      <c r="HV138" s="19">
        <v>7.6313366708175563</v>
      </c>
      <c r="HW138" s="19">
        <f t="shared" si="1"/>
        <v>9.9982152198685981</v>
      </c>
      <c r="HX138" s="97"/>
      <c r="HY138" s="97"/>
      <c r="HZ138" s="97"/>
      <c r="IA138" s="97"/>
      <c r="IB138" s="97"/>
      <c r="IC138" s="97"/>
    </row>
    <row r="139" spans="1:237" ht="13.8">
      <c r="A139" s="9"/>
      <c r="B139" s="18" t="s">
        <v>19</v>
      </c>
      <c r="C139" s="19">
        <v>4.3727538810685083</v>
      </c>
      <c r="D139" s="19">
        <v>5.2837020010548814</v>
      </c>
      <c r="E139" s="19">
        <v>-0.91094811998637315</v>
      </c>
      <c r="F139" s="20">
        <v>-0.17240717205559739</v>
      </c>
      <c r="G139" s="22"/>
      <c r="H139" s="19">
        <v>1.0600602930951903</v>
      </c>
      <c r="I139" s="19">
        <v>4.2236417079596915</v>
      </c>
      <c r="J139" s="20">
        <v>3.9843410185918744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19">
        <v>2.4482606513640875E-3</v>
      </c>
      <c r="HC139" s="19">
        <v>0</v>
      </c>
      <c r="HD139" s="19">
        <v>0.74194577000000006</v>
      </c>
      <c r="HE139" s="19">
        <v>0.34423241764248724</v>
      </c>
      <c r="HF139" s="37"/>
      <c r="HG139" s="19">
        <v>0</v>
      </c>
      <c r="HH139" s="19">
        <v>1.2566654180874597</v>
      </c>
      <c r="HI139" s="19">
        <v>9.5232537314328845</v>
      </c>
      <c r="HJ139" s="19">
        <v>20.830993841650713</v>
      </c>
      <c r="HK139" s="19">
        <v>25.321253706717723</v>
      </c>
      <c r="HL139" s="19">
        <v>21.13122541283046</v>
      </c>
      <c r="HM139" s="19">
        <v>54.314691131321126</v>
      </c>
      <c r="HN139" s="19">
        <v>44.468882596225207</v>
      </c>
      <c r="HO139" s="19">
        <v>36.01896755742176</v>
      </c>
      <c r="HP139" s="19">
        <v>35.832802021579617</v>
      </c>
      <c r="HQ139" s="19">
        <v>53.941116548941231</v>
      </c>
      <c r="HR139" s="19">
        <v>12.826593407856272</v>
      </c>
      <c r="HS139" s="19">
        <v>1.8325509422245181</v>
      </c>
      <c r="HT139" s="19">
        <v>0.76980762817044868</v>
      </c>
      <c r="HU139" s="19">
        <v>1.4404730752037165</v>
      </c>
      <c r="HV139" s="19">
        <v>6.6035324688032109</v>
      </c>
      <c r="HW139" s="19">
        <f t="shared" si="1"/>
        <v>4.3727538810685083</v>
      </c>
      <c r="HX139" s="97"/>
      <c r="HY139" s="97"/>
      <c r="HZ139" s="97"/>
      <c r="IA139" s="97"/>
      <c r="IB139" s="97"/>
      <c r="IC139" s="97"/>
    </row>
    <row r="140" spans="1:237" ht="13.8">
      <c r="A140" s="9"/>
      <c r="B140" s="18" t="s">
        <v>20</v>
      </c>
      <c r="C140" s="19">
        <v>4.7936043163997937</v>
      </c>
      <c r="D140" s="19">
        <v>4.8342707783468564</v>
      </c>
      <c r="E140" s="19">
        <v>-4.0666461947062693E-2</v>
      </c>
      <c r="F140" s="20">
        <v>-8.412119182320427E-3</v>
      </c>
      <c r="G140" s="22"/>
      <c r="H140" s="19">
        <v>0.5734257258230776</v>
      </c>
      <c r="I140" s="19">
        <v>4.2608450525237789</v>
      </c>
      <c r="J140" s="20">
        <v>7.4305090627175705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19">
        <v>0.3698355574188551</v>
      </c>
      <c r="HC140" s="19">
        <v>0.88140568506693273</v>
      </c>
      <c r="HD140" s="19">
        <v>5.6512063956718345E-2</v>
      </c>
      <c r="HE140" s="19">
        <v>0.48873990529846439</v>
      </c>
      <c r="HF140" s="37"/>
      <c r="HG140" s="19">
        <v>0</v>
      </c>
      <c r="HH140" s="19">
        <v>2.2481022003016387</v>
      </c>
      <c r="HI140" s="19">
        <v>19.756509788419482</v>
      </c>
      <c r="HJ140" s="19">
        <v>26.856141354828701</v>
      </c>
      <c r="HK140" s="19">
        <v>49.552138803053026</v>
      </c>
      <c r="HL140" s="19">
        <v>21.158488773213691</v>
      </c>
      <c r="HM140" s="19">
        <v>39.37235004285089</v>
      </c>
      <c r="HN140" s="19">
        <v>34.229990972530146</v>
      </c>
      <c r="HO140" s="19">
        <v>34.944661870954981</v>
      </c>
      <c r="HP140" s="19">
        <v>44.844340646521154</v>
      </c>
      <c r="HQ140" s="19">
        <v>128.80619095112999</v>
      </c>
      <c r="HR140" s="19">
        <v>26.622131178310859</v>
      </c>
      <c r="HS140" s="19">
        <v>0.97597622585223842</v>
      </c>
      <c r="HT140" s="19">
        <v>0.70823633103836059</v>
      </c>
      <c r="HU140" s="19">
        <v>0.9764336059623373</v>
      </c>
      <c r="HV140" s="19">
        <v>6.1115048203864619</v>
      </c>
      <c r="HW140" s="19">
        <f t="shared" si="1"/>
        <v>4.7936043163997937</v>
      </c>
      <c r="HX140" s="97"/>
      <c r="HY140" s="97"/>
      <c r="HZ140" s="97"/>
      <c r="IA140" s="97"/>
      <c r="IB140" s="97"/>
      <c r="IC140" s="97"/>
    </row>
    <row r="141" spans="1:237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 s="37"/>
      <c r="HG141" s="102"/>
      <c r="HH141" s="102"/>
      <c r="HI141" s="102"/>
      <c r="HJ141" s="102"/>
      <c r="HK141" s="102"/>
      <c r="HL141" s="102"/>
      <c r="HM141" s="102"/>
      <c r="HN141" s="102"/>
      <c r="HO141" s="102"/>
      <c r="HP141" s="102"/>
      <c r="HQ141" s="102"/>
      <c r="HR141" s="101"/>
      <c r="HS141" s="101"/>
      <c r="HT141" s="101"/>
      <c r="HU141" s="101"/>
      <c r="HV141" s="101"/>
      <c r="HW141" s="101"/>
      <c r="HX141" s="97"/>
      <c r="HY141" s="97"/>
      <c r="HZ141" s="97"/>
      <c r="IA141" s="97"/>
      <c r="IB141" s="97"/>
      <c r="IC141" s="97"/>
    </row>
    <row r="142" spans="1:237" ht="13.8">
      <c r="A142" s="9"/>
      <c r="B142" s="34" t="s">
        <v>403</v>
      </c>
      <c r="C142" s="25">
        <v>161.21605965403481</v>
      </c>
      <c r="D142" s="25">
        <v>191.10716636073414</v>
      </c>
      <c r="E142" s="25">
        <v>-29.891106706699333</v>
      </c>
      <c r="F142" s="26">
        <v>-0.1564101821816396</v>
      </c>
      <c r="G142" s="27"/>
      <c r="H142" s="25">
        <v>136.55641956636981</v>
      </c>
      <c r="I142" s="25">
        <v>54.550746794364329</v>
      </c>
      <c r="J142" s="26">
        <v>0.39947405598058544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25">
        <v>16.674295174786597</v>
      </c>
      <c r="HC142" s="25">
        <v>20.666306260203303</v>
      </c>
      <c r="HD142" s="25">
        <v>19.343241254152655</v>
      </c>
      <c r="HE142" s="25">
        <v>12.490283605446317</v>
      </c>
      <c r="HF142" s="37"/>
      <c r="HG142" s="25">
        <v>78.314105934404523</v>
      </c>
      <c r="HH142" s="25">
        <v>55.449763676382908</v>
      </c>
      <c r="HI142" s="25">
        <v>106.57551857677657</v>
      </c>
      <c r="HJ142" s="25">
        <v>153.72510642554573</v>
      </c>
      <c r="HK142" s="25">
        <v>151.9786789332104</v>
      </c>
      <c r="HL142" s="25">
        <v>182.19066714880506</v>
      </c>
      <c r="HM142" s="25">
        <v>165.97124058000233</v>
      </c>
      <c r="HN142" s="25">
        <v>170.27077486977137</v>
      </c>
      <c r="HO142" s="25">
        <v>246.84793785180818</v>
      </c>
      <c r="HP142" s="25">
        <v>230.58409116385047</v>
      </c>
      <c r="HQ142" s="25">
        <v>295.51318370275123</v>
      </c>
      <c r="HR142" s="25">
        <v>176.83335459783152</v>
      </c>
      <c r="HS142" s="25">
        <v>113.06847050501534</v>
      </c>
      <c r="HT142" s="25">
        <v>145.61486959379346</v>
      </c>
      <c r="HU142" s="25">
        <v>170.10624945176141</v>
      </c>
      <c r="HV142" s="25">
        <v>237.82149646737898</v>
      </c>
      <c r="HW142" s="25">
        <f t="shared" si="1"/>
        <v>161.21605965403481</v>
      </c>
      <c r="HX142" s="97"/>
      <c r="HY142" s="97"/>
      <c r="HZ142" s="97"/>
      <c r="IA142" s="97"/>
      <c r="IB142" s="97"/>
      <c r="IC142" s="97"/>
    </row>
    <row r="143" spans="1:237" ht="13.8">
      <c r="A143" s="9"/>
      <c r="B143" s="18" t="s">
        <v>18</v>
      </c>
      <c r="C143" s="19">
        <v>57.158061201142047</v>
      </c>
      <c r="D143" s="19">
        <v>66.341225981324968</v>
      </c>
      <c r="E143" s="19">
        <v>-9.1831647801829206</v>
      </c>
      <c r="F143" s="20">
        <v>-0.13842319981798315</v>
      </c>
      <c r="G143" s="22"/>
      <c r="H143" s="19">
        <v>47.219707202106846</v>
      </c>
      <c r="I143" s="19">
        <v>19.121518779218121</v>
      </c>
      <c r="J143" s="20">
        <v>0.40494784724893335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19">
        <v>5.2082968139410886</v>
      </c>
      <c r="HC143" s="19">
        <v>8.986622886889382</v>
      </c>
      <c r="HD143" s="19">
        <v>7.7375773143749011</v>
      </c>
      <c r="HE143" s="19">
        <v>5.4475874967631084</v>
      </c>
      <c r="HF143" s="37"/>
      <c r="HG143" s="19">
        <v>35.471755178624335</v>
      </c>
      <c r="HH143" s="19">
        <v>18.257299855878944</v>
      </c>
      <c r="HI143" s="19">
        <v>45.355023896314414</v>
      </c>
      <c r="HJ143" s="19">
        <v>52.299840809299631</v>
      </c>
      <c r="HK143" s="19">
        <v>52.838102502127406</v>
      </c>
      <c r="HL143" s="19">
        <v>71.898848056224651</v>
      </c>
      <c r="HM143" s="19">
        <v>80.390517844038484</v>
      </c>
      <c r="HN143" s="19">
        <v>68.728146650454846</v>
      </c>
      <c r="HO143" s="19">
        <v>87.695334091170494</v>
      </c>
      <c r="HP143" s="19">
        <v>86.193419082168262</v>
      </c>
      <c r="HQ143" s="19">
        <v>111.58388846245983</v>
      </c>
      <c r="HR143" s="19">
        <v>81.407846473002607</v>
      </c>
      <c r="HS143" s="19">
        <v>49.178813835305988</v>
      </c>
      <c r="HT143" s="19">
        <v>60.642157241790962</v>
      </c>
      <c r="HU143" s="19">
        <v>58.057558699753699</v>
      </c>
      <c r="HV143" s="19">
        <v>75.893341822822123</v>
      </c>
      <c r="HW143" s="19">
        <f t="shared" si="1"/>
        <v>57.158061201142047</v>
      </c>
      <c r="HX143" s="97"/>
      <c r="HY143" s="97"/>
      <c r="HZ143" s="97"/>
      <c r="IA143" s="97"/>
      <c r="IB143" s="97"/>
      <c r="IC143" s="97"/>
    </row>
    <row r="144" spans="1:237" ht="13.8">
      <c r="A144" s="9"/>
      <c r="B144" s="18" t="s">
        <v>19</v>
      </c>
      <c r="C144" s="19">
        <v>50.173589509274755</v>
      </c>
      <c r="D144" s="19">
        <v>48.399379804164724</v>
      </c>
      <c r="E144" s="19">
        <v>1.7742097051100316</v>
      </c>
      <c r="F144" s="20">
        <v>3.6657695042558426E-2</v>
      </c>
      <c r="G144" s="22"/>
      <c r="H144" s="19">
        <v>30.458586120130406</v>
      </c>
      <c r="I144" s="19">
        <v>17.940793684034318</v>
      </c>
      <c r="J144" s="20">
        <v>0.58902253746364985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19">
        <v>6.3461819070818946</v>
      </c>
      <c r="HC144" s="19">
        <v>6.1479555845629035</v>
      </c>
      <c r="HD144" s="19">
        <v>3.7072752907497333</v>
      </c>
      <c r="HE144" s="19">
        <v>2.2921276081676707</v>
      </c>
      <c r="HF144" s="37"/>
      <c r="HG144" s="19">
        <v>23.191860751134126</v>
      </c>
      <c r="HH144" s="19">
        <v>23.353265069209815</v>
      </c>
      <c r="HI144" s="19">
        <v>23.794534977231358</v>
      </c>
      <c r="HJ144" s="19">
        <v>51.455817532503282</v>
      </c>
      <c r="HK144" s="19">
        <v>44.477553104709649</v>
      </c>
      <c r="HL144" s="19">
        <v>41.653074162215844</v>
      </c>
      <c r="HM144" s="19">
        <v>21.775643278132989</v>
      </c>
      <c r="HN144" s="19">
        <v>35.982423946028788</v>
      </c>
      <c r="HO144" s="19">
        <v>79.62152187332839</v>
      </c>
      <c r="HP144" s="19">
        <v>78.884382854096899</v>
      </c>
      <c r="HQ144" s="19">
        <v>97.940159995192687</v>
      </c>
      <c r="HR144" s="19">
        <v>48.742466332384573</v>
      </c>
      <c r="HS144" s="19">
        <v>21.838502055351956</v>
      </c>
      <c r="HT144" s="19">
        <v>31.194983019515178</v>
      </c>
      <c r="HU144" s="19">
        <v>35.386897630130548</v>
      </c>
      <c r="HV144" s="19">
        <v>57.715860652815245</v>
      </c>
      <c r="HW144" s="19">
        <f t="shared" si="1"/>
        <v>50.173589509274755</v>
      </c>
      <c r="HX144" s="97"/>
      <c r="HY144" s="97"/>
      <c r="HZ144" s="97"/>
      <c r="IA144" s="97"/>
      <c r="IB144" s="97"/>
      <c r="IC144" s="97"/>
    </row>
    <row r="145" spans="1:237" ht="13.8">
      <c r="A145" s="9"/>
      <c r="B145" s="18" t="s">
        <v>20</v>
      </c>
      <c r="C145" s="19">
        <v>53.884408943618027</v>
      </c>
      <c r="D145" s="19">
        <v>76.366560575244463</v>
      </c>
      <c r="E145" s="19">
        <v>-22.482151631626436</v>
      </c>
      <c r="F145" s="20">
        <v>-0.29439785505954047</v>
      </c>
      <c r="G145" s="22"/>
      <c r="H145" s="19">
        <v>58.878126244132545</v>
      </c>
      <c r="I145" s="19">
        <v>17.488434331111918</v>
      </c>
      <c r="J145" s="20">
        <v>0.29702769851400823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19">
        <v>5.1198164537636135</v>
      </c>
      <c r="HC145" s="19">
        <v>5.5317277887510174</v>
      </c>
      <c r="HD145" s="19">
        <v>7.8983886490280204</v>
      </c>
      <c r="HE145" s="19">
        <v>4.7505685005155378</v>
      </c>
      <c r="HF145" s="37"/>
      <c r="HG145" s="19">
        <v>19.650490004646063</v>
      </c>
      <c r="HH145" s="19">
        <v>13.839198751294147</v>
      </c>
      <c r="HI145" s="19">
        <v>37.425959703230802</v>
      </c>
      <c r="HJ145" s="19">
        <v>49.969448083742833</v>
      </c>
      <c r="HK145" s="19">
        <v>54.663023326373356</v>
      </c>
      <c r="HL145" s="19">
        <v>68.638744930364581</v>
      </c>
      <c r="HM145" s="19">
        <v>63.805079457830857</v>
      </c>
      <c r="HN145" s="19">
        <v>65.560204273287738</v>
      </c>
      <c r="HO145" s="19">
        <v>79.531081887309327</v>
      </c>
      <c r="HP145" s="19">
        <v>65.506289227585327</v>
      </c>
      <c r="HQ145" s="19">
        <v>85.989135245098709</v>
      </c>
      <c r="HR145" s="19">
        <v>46.683041792444328</v>
      </c>
      <c r="HS145" s="19">
        <v>42.051154614357408</v>
      </c>
      <c r="HT145" s="19">
        <v>53.77772933248734</v>
      </c>
      <c r="HU145" s="19">
        <v>76.661793121877167</v>
      </c>
      <c r="HV145" s="19">
        <v>104.2122939917416</v>
      </c>
      <c r="HW145" s="19">
        <f t="shared" si="1"/>
        <v>53.884408943618027</v>
      </c>
      <c r="HX145" s="97"/>
      <c r="HY145" s="97"/>
      <c r="HZ145" s="97"/>
      <c r="IA145" s="97"/>
      <c r="IB145" s="97"/>
      <c r="IC145" s="97"/>
    </row>
    <row r="146" spans="1:237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 s="37"/>
      <c r="HG146" s="102"/>
      <c r="HH146" s="102"/>
      <c r="HI146" s="102"/>
      <c r="HJ146" s="102"/>
      <c r="HK146" s="102"/>
      <c r="HL146" s="102"/>
      <c r="HM146" s="102"/>
      <c r="HN146" s="102"/>
      <c r="HO146" s="102"/>
      <c r="HP146" s="102"/>
      <c r="HQ146" s="102"/>
      <c r="HR146" s="101"/>
      <c r="HS146" s="101"/>
      <c r="HT146" s="101"/>
      <c r="HU146" s="101"/>
      <c r="HV146" s="101"/>
      <c r="HW146" s="101"/>
      <c r="HX146" s="97"/>
      <c r="HY146" s="97"/>
      <c r="HZ146" s="97"/>
      <c r="IA146" s="97"/>
      <c r="IB146" s="97"/>
      <c r="IC146" s="97"/>
    </row>
    <row r="147" spans="1:237" ht="13.8">
      <c r="A147" s="9"/>
      <c r="B147" s="34" t="s">
        <v>27</v>
      </c>
      <c r="C147" s="25">
        <v>6825.1322987309168</v>
      </c>
      <c r="D147" s="25">
        <v>6611.7170723287873</v>
      </c>
      <c r="E147" s="25">
        <v>213.41522640212952</v>
      </c>
      <c r="F147" s="26">
        <v>3.2278336182186354E-2</v>
      </c>
      <c r="G147" s="27"/>
      <c r="H147" s="25">
        <v>5821.6635238741183</v>
      </c>
      <c r="I147" s="25">
        <v>790.053548454669</v>
      </c>
      <c r="J147" s="26">
        <v>0.1357092427645003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25">
        <v>844.61776467429013</v>
      </c>
      <c r="HC147" s="25">
        <v>857.56915444209517</v>
      </c>
      <c r="HD147" s="25">
        <v>725.94891642636117</v>
      </c>
      <c r="HE147" s="25">
        <v>690.76370523980427</v>
      </c>
      <c r="HF147" s="37"/>
      <c r="HG147" s="25">
        <v>3704.9365245358399</v>
      </c>
      <c r="HH147" s="25">
        <v>3904.3990908495607</v>
      </c>
      <c r="HI147" s="25">
        <v>3658.704354200233</v>
      </c>
      <c r="HJ147" s="25">
        <v>4104.1447107437243</v>
      </c>
      <c r="HK147" s="25">
        <v>3961.0422825133128</v>
      </c>
      <c r="HL147" s="25">
        <v>3985.1569955483965</v>
      </c>
      <c r="HM147" s="25">
        <v>4071.2925626234728</v>
      </c>
      <c r="HN147" s="25">
        <v>4267.1780994823766</v>
      </c>
      <c r="HO147" s="25">
        <v>4104.2983406761523</v>
      </c>
      <c r="HP147" s="25">
        <v>4063.6398047493703</v>
      </c>
      <c r="HQ147" s="25">
        <v>4090.7749072225247</v>
      </c>
      <c r="HR147" s="25">
        <v>5193.2108133244747</v>
      </c>
      <c r="HS147" s="25">
        <v>5416.1881520320276</v>
      </c>
      <c r="HT147" s="25">
        <v>5492.8334320312024</v>
      </c>
      <c r="HU147" s="25">
        <v>6825.1993627361244</v>
      </c>
      <c r="HV147" s="25">
        <v>7674.1871611835595</v>
      </c>
      <c r="HW147" s="25">
        <f t="shared" si="1"/>
        <v>6825.1322987309168</v>
      </c>
      <c r="HX147" s="97"/>
      <c r="HY147" s="97"/>
      <c r="HZ147" s="97"/>
      <c r="IA147" s="97"/>
      <c r="IB147" s="97"/>
      <c r="IC147" s="97"/>
    </row>
    <row r="148" spans="1:237" ht="13.8">
      <c r="A148" s="9"/>
      <c r="B148" s="18" t="s">
        <v>18</v>
      </c>
      <c r="C148" s="19">
        <v>1351.4104151599947</v>
      </c>
      <c r="D148" s="19">
        <v>1340.6746668181393</v>
      </c>
      <c r="E148" s="19">
        <v>10.735748341855469</v>
      </c>
      <c r="F148" s="20">
        <v>8.0077207450595916E-3</v>
      </c>
      <c r="G148" s="22"/>
      <c r="H148" s="19">
        <v>1223.1000844900709</v>
      </c>
      <c r="I148" s="19">
        <v>117.57458232806835</v>
      </c>
      <c r="J148" s="20">
        <v>9.6128341269052384E-2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19">
        <v>190.04741238999901</v>
      </c>
      <c r="HC148" s="19">
        <v>174.47424523000001</v>
      </c>
      <c r="HD148" s="19">
        <v>131.90538189999904</v>
      </c>
      <c r="HE148" s="19">
        <v>135.64049164999898</v>
      </c>
      <c r="HF148" s="37"/>
      <c r="HG148" s="19">
        <v>995.12130596799966</v>
      </c>
      <c r="HH148" s="19">
        <v>1094.15914268444</v>
      </c>
      <c r="HI148" s="19">
        <v>1125.9716204890601</v>
      </c>
      <c r="HJ148" s="19">
        <v>1361.3282689952086</v>
      </c>
      <c r="HK148" s="19">
        <v>1290.1777318929969</v>
      </c>
      <c r="HL148" s="19">
        <v>1202.5779370703008</v>
      </c>
      <c r="HM148" s="19">
        <v>1213.9125640701939</v>
      </c>
      <c r="HN148" s="19">
        <v>1169.3011931127332</v>
      </c>
      <c r="HO148" s="19">
        <v>1038.0641804788461</v>
      </c>
      <c r="HP148" s="19">
        <v>975.30553758879523</v>
      </c>
      <c r="HQ148" s="19">
        <v>908.03076784999598</v>
      </c>
      <c r="HR148" s="19">
        <v>1051.3370506304632</v>
      </c>
      <c r="HS148" s="19">
        <v>1091.6763253735403</v>
      </c>
      <c r="HT148" s="19">
        <v>1116.8240999737598</v>
      </c>
      <c r="HU148" s="19">
        <v>1419.7937421300689</v>
      </c>
      <c r="HV148" s="19">
        <v>1533.3736103081376</v>
      </c>
      <c r="HW148" s="19">
        <f t="shared" si="1"/>
        <v>1351.4104151599947</v>
      </c>
      <c r="HX148" s="97"/>
      <c r="HY148" s="97"/>
      <c r="HZ148" s="97"/>
      <c r="IA148" s="97"/>
      <c r="IB148" s="97"/>
      <c r="IC148" s="97"/>
    </row>
    <row r="149" spans="1:237" ht="13.8">
      <c r="A149" s="9"/>
      <c r="B149" s="18" t="s">
        <v>19</v>
      </c>
      <c r="C149" s="19">
        <v>1940.6216769564664</v>
      </c>
      <c r="D149" s="19">
        <v>1923.7707366256029</v>
      </c>
      <c r="E149" s="19">
        <v>16.850940330863523</v>
      </c>
      <c r="F149" s="20">
        <v>8.7593287547459917E-3</v>
      </c>
      <c r="G149" s="22"/>
      <c r="H149" s="19">
        <v>1659.0210583482412</v>
      </c>
      <c r="I149" s="19">
        <v>264.74967827736168</v>
      </c>
      <c r="J149" s="20">
        <v>0.15958186723738904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19">
        <v>246.73420430681108</v>
      </c>
      <c r="HC149" s="19">
        <v>248.7729038934001</v>
      </c>
      <c r="HD149" s="19">
        <v>191.49666865670008</v>
      </c>
      <c r="HE149" s="19">
        <v>180.61454644209533</v>
      </c>
      <c r="HF149" s="37"/>
      <c r="HG149" s="19">
        <v>1326.3475315380001</v>
      </c>
      <c r="HH149" s="19">
        <v>1385.1036174210763</v>
      </c>
      <c r="HI149" s="19">
        <v>1255.0227888210165</v>
      </c>
      <c r="HJ149" s="19">
        <v>1286.8243888304955</v>
      </c>
      <c r="HK149" s="19">
        <v>1262.6800945348866</v>
      </c>
      <c r="HL149" s="19">
        <v>1296.6224326790709</v>
      </c>
      <c r="HM149" s="19">
        <v>1317.3238156373727</v>
      </c>
      <c r="HN149" s="19">
        <v>1424.3392525727365</v>
      </c>
      <c r="HO149" s="19">
        <v>1327.8190653882366</v>
      </c>
      <c r="HP149" s="19">
        <v>1206.0430613128267</v>
      </c>
      <c r="HQ149" s="19">
        <v>1166.6827680179304</v>
      </c>
      <c r="HR149" s="19">
        <v>1392.510539244292</v>
      </c>
      <c r="HS149" s="19">
        <v>1518.1879874213259</v>
      </c>
      <c r="HT149" s="19">
        <v>1570.2052420332652</v>
      </c>
      <c r="HU149" s="19">
        <v>1906.7507588973172</v>
      </c>
      <c r="HV149" s="19">
        <v>2205.824749433928</v>
      </c>
      <c r="HW149" s="19">
        <f t="shared" si="1"/>
        <v>1940.6216769564664</v>
      </c>
      <c r="HX149" s="97"/>
      <c r="HY149" s="97"/>
      <c r="HZ149" s="97"/>
      <c r="IA149" s="97"/>
      <c r="IB149" s="97"/>
      <c r="IC149" s="97"/>
    </row>
    <row r="150" spans="1:237" ht="13.8">
      <c r="A150" s="9"/>
      <c r="B150" s="18" t="s">
        <v>20</v>
      </c>
      <c r="C150" s="19">
        <v>3533.1002066144542</v>
      </c>
      <c r="D150" s="19">
        <v>3347.271668885046</v>
      </c>
      <c r="E150" s="19">
        <v>185.82853772940825</v>
      </c>
      <c r="F150" s="20">
        <v>5.5516419374262056E-2</v>
      </c>
      <c r="G150" s="22"/>
      <c r="H150" s="19">
        <v>2939.5423810358061</v>
      </c>
      <c r="I150" s="19">
        <v>407.72928784923988</v>
      </c>
      <c r="J150" s="20">
        <v>0.13870502105350438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19">
        <v>407.8361479774801</v>
      </c>
      <c r="HC150" s="19">
        <v>434.32200531869501</v>
      </c>
      <c r="HD150" s="19">
        <v>402.54686586966199</v>
      </c>
      <c r="HE150" s="19">
        <v>374.5086671477099</v>
      </c>
      <c r="HF150" s="37"/>
      <c r="HG150" s="19">
        <v>1383.4676870298404</v>
      </c>
      <c r="HH150" s="19">
        <v>1425.136330744044</v>
      </c>
      <c r="HI150" s="19">
        <v>1277.7099448901565</v>
      </c>
      <c r="HJ150" s="19">
        <v>1455.9920529180199</v>
      </c>
      <c r="HK150" s="19">
        <v>1408.1844560854295</v>
      </c>
      <c r="HL150" s="19">
        <v>1485.9566257990246</v>
      </c>
      <c r="HM150" s="19">
        <v>1540.0561829159062</v>
      </c>
      <c r="HN150" s="19">
        <v>1673.5376537969066</v>
      </c>
      <c r="HO150" s="19">
        <v>1738.4150948090701</v>
      </c>
      <c r="HP150" s="19">
        <v>1882.2912058477484</v>
      </c>
      <c r="HQ150" s="19">
        <v>2016.0613713545986</v>
      </c>
      <c r="HR150" s="19">
        <v>2749.3632234497195</v>
      </c>
      <c r="HS150" s="19">
        <v>2806.3238392371618</v>
      </c>
      <c r="HT150" s="19">
        <v>2805.8040900241781</v>
      </c>
      <c r="HU150" s="19">
        <v>3498.6548617087383</v>
      </c>
      <c r="HV150" s="19">
        <v>3934.9888014414942</v>
      </c>
      <c r="HW150" s="19">
        <f t="shared" si="1"/>
        <v>3533.1002066144542</v>
      </c>
      <c r="HX150" s="97"/>
      <c r="HY150" s="97"/>
      <c r="HZ150" s="97"/>
      <c r="IA150" s="97"/>
      <c r="IB150" s="97"/>
      <c r="IC150" s="97"/>
    </row>
    <row r="151" spans="1:237" ht="14.4">
      <c r="A151" s="9"/>
      <c r="B151" s="21"/>
      <c r="C151"/>
      <c r="D151"/>
      <c r="E151" s="28" t="s">
        <v>353</v>
      </c>
      <c r="F151"/>
      <c r="G151"/>
      <c r="H151"/>
      <c r="I151" s="28" t="s">
        <v>353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 s="37"/>
      <c r="HG151" s="102"/>
      <c r="HH151" s="102"/>
      <c r="HI151" s="102"/>
      <c r="HJ151" s="102"/>
      <c r="HK151" s="102"/>
      <c r="HL151" s="102"/>
      <c r="HM151" s="102"/>
      <c r="HN151" s="102"/>
      <c r="HO151" s="102"/>
      <c r="HP151" s="102"/>
      <c r="HQ151" s="102"/>
      <c r="HR151" s="101"/>
      <c r="HS151" s="101"/>
      <c r="HT151" s="101"/>
      <c r="HU151" s="101"/>
      <c r="HV151" s="101"/>
      <c r="HW151" s="101"/>
      <c r="HX151" s="97"/>
      <c r="HY151" s="97"/>
      <c r="HZ151" s="97"/>
      <c r="IA151" s="97"/>
      <c r="IB151" s="97"/>
      <c r="IC151" s="97"/>
    </row>
    <row r="152" spans="1:237" ht="13.8">
      <c r="A152" s="9"/>
      <c r="B152" s="34" t="s">
        <v>28</v>
      </c>
      <c r="C152" s="26">
        <v>0.39157040130072973</v>
      </c>
      <c r="D152" s="26">
        <v>0.38361987904482581</v>
      </c>
      <c r="E152" s="25">
        <v>0.79505222559039246</v>
      </c>
      <c r="F152" s="26">
        <v>2.072500068479222E-2</v>
      </c>
      <c r="G152" s="27"/>
      <c r="H152" s="26">
        <v>0.36580434567430814</v>
      </c>
      <c r="I152" s="25">
        <v>1.7815533370517667</v>
      </c>
      <c r="J152" s="26">
        <v>4.870235572974748E-2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26">
        <v>0.43316035484486304</v>
      </c>
      <c r="HC152" s="26">
        <v>0.42269949712215898</v>
      </c>
      <c r="HD152" s="26">
        <v>0.37562218280531046</v>
      </c>
      <c r="HE152" s="26">
        <v>0.37523055897266716</v>
      </c>
      <c r="HF152" s="37"/>
      <c r="HG152" s="26">
        <v>0.36231376917543573</v>
      </c>
      <c r="HH152" s="26">
        <v>0.35200949085965294</v>
      </c>
      <c r="HI152" s="26">
        <v>0.32893904038945321</v>
      </c>
      <c r="HJ152" s="26">
        <v>0.35539454554703331</v>
      </c>
      <c r="HK152" s="26">
        <v>0.33146845535632946</v>
      </c>
      <c r="HL152" s="26">
        <v>0.32065974711543943</v>
      </c>
      <c r="HM152" s="26">
        <v>0.31131568111979374</v>
      </c>
      <c r="HN152" s="26">
        <v>0.31502243680681674</v>
      </c>
      <c r="HO152" s="26">
        <v>0.29852661237441402</v>
      </c>
      <c r="HP152" s="26">
        <v>0.28410110916352821</v>
      </c>
      <c r="HQ152" s="26">
        <v>0.27001519350327891</v>
      </c>
      <c r="HR152" s="26">
        <v>0.33125524243804999</v>
      </c>
      <c r="HS152" s="26">
        <v>0.3262315540678476</v>
      </c>
      <c r="HT152" s="26">
        <v>0.32393494619790131</v>
      </c>
      <c r="HU152" s="26">
        <v>0.35964539827374448</v>
      </c>
      <c r="HV152" s="26">
        <v>0.37635767952187676</v>
      </c>
      <c r="HW152" s="26">
        <f t="shared" si="1"/>
        <v>0.39157040130072973</v>
      </c>
      <c r="HX152" s="97"/>
      <c r="HY152" s="97"/>
      <c r="HZ152" s="97"/>
      <c r="IA152" s="97"/>
      <c r="IB152" s="97"/>
      <c r="IC152" s="97"/>
    </row>
    <row r="153" spans="1:237" ht="13.8">
      <c r="A153" s="9"/>
      <c r="B153" s="18" t="s">
        <v>18</v>
      </c>
      <c r="C153" s="20">
        <v>0.26213965412433082</v>
      </c>
      <c r="D153" s="20">
        <v>0.26435675628783456</v>
      </c>
      <c r="E153" s="19">
        <v>-0.22171021635037369</v>
      </c>
      <c r="F153" s="20">
        <v>-8.3867807830480846E-3</v>
      </c>
      <c r="G153" s="22"/>
      <c r="H153" s="20">
        <v>0.25882474117376975</v>
      </c>
      <c r="I153" s="19">
        <v>0.55320151140648144</v>
      </c>
      <c r="J153" s="20">
        <v>2.1373594691825579E-2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20">
        <v>0.32546729942116054</v>
      </c>
      <c r="HC153" s="20">
        <v>0.29093199453937857</v>
      </c>
      <c r="HD153" s="20">
        <v>0.23201662503000231</v>
      </c>
      <c r="HE153" s="20">
        <v>0.24676457231410542</v>
      </c>
      <c r="HF153" s="37"/>
      <c r="HG153" s="20">
        <v>0.31067445107532543</v>
      </c>
      <c r="HH153" s="20">
        <v>0.32293616247846629</v>
      </c>
      <c r="HI153" s="20">
        <v>0.32931916606402423</v>
      </c>
      <c r="HJ153" s="20">
        <v>0.38425018858580684</v>
      </c>
      <c r="HK153" s="20">
        <v>0.34939587616332957</v>
      </c>
      <c r="HL153" s="20">
        <v>0.31736406308885218</v>
      </c>
      <c r="HM153" s="20">
        <v>0.30621458995435374</v>
      </c>
      <c r="HN153" s="20">
        <v>0.28730096470608324</v>
      </c>
      <c r="HO153" s="20">
        <v>0.25478860057448321</v>
      </c>
      <c r="HP153" s="20">
        <v>0.2305194672179581</v>
      </c>
      <c r="HQ153" s="20">
        <v>0.20485148263954045</v>
      </c>
      <c r="HR153" s="20">
        <v>0.22655603982278144</v>
      </c>
      <c r="HS153" s="20">
        <v>0.21892826923065542</v>
      </c>
      <c r="HT153" s="20">
        <v>0.21757508150004798</v>
      </c>
      <c r="HU153" s="20">
        <v>0.25211425760361583</v>
      </c>
      <c r="HV153" s="20">
        <v>0.2555093331403045</v>
      </c>
      <c r="HW153" s="20">
        <f t="shared" si="1"/>
        <v>0.26213965412433082</v>
      </c>
      <c r="HX153" s="97"/>
      <c r="HY153" s="97"/>
      <c r="HZ153" s="97"/>
      <c r="IA153" s="97"/>
      <c r="IB153" s="97"/>
      <c r="IC153" s="97"/>
    </row>
    <row r="154" spans="1:237" ht="13.8">
      <c r="A154" s="9"/>
      <c r="B154" s="18" t="s">
        <v>19</v>
      </c>
      <c r="C154" s="20">
        <v>0.32342168782727299</v>
      </c>
      <c r="D154" s="20">
        <v>0.31674268917379239</v>
      </c>
      <c r="E154" s="19">
        <v>0.66789986534805945</v>
      </c>
      <c r="F154" s="20">
        <v>2.1086512433491147E-2</v>
      </c>
      <c r="G154" s="22"/>
      <c r="H154" s="20">
        <v>0.29032794651911287</v>
      </c>
      <c r="I154" s="19">
        <v>2.6414742654679522</v>
      </c>
      <c r="J154" s="20">
        <v>9.0982432009660455E-2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20">
        <v>0.37110313482779733</v>
      </c>
      <c r="HC154" s="20">
        <v>0.35940955311303935</v>
      </c>
      <c r="HD154" s="20">
        <v>0.29249680863569927</v>
      </c>
      <c r="HE154" s="20">
        <v>0.29265622491248322</v>
      </c>
      <c r="HF154" s="37"/>
      <c r="HG154" s="20">
        <v>0.33992123971521049</v>
      </c>
      <c r="HH154" s="20">
        <v>0.33541784163723093</v>
      </c>
      <c r="HI154" s="20">
        <v>0.30199215897662857</v>
      </c>
      <c r="HJ154" s="20">
        <v>0.30174412529524275</v>
      </c>
      <c r="HK154" s="20">
        <v>0.28827922927269584</v>
      </c>
      <c r="HL154" s="20">
        <v>0.28721125026105082</v>
      </c>
      <c r="HM154" s="20">
        <v>0.28080802058985604</v>
      </c>
      <c r="HN154" s="20">
        <v>0.28630737654276195</v>
      </c>
      <c r="HO154" s="20">
        <v>0.26521860817666781</v>
      </c>
      <c r="HP154" s="20">
        <v>0.23866796706001142</v>
      </c>
      <c r="HQ154" s="20">
        <v>0.21381966438191574</v>
      </c>
      <c r="HR154" s="20">
        <v>0.25096995665478189</v>
      </c>
      <c r="HS154" s="20">
        <v>0.26104521029493555</v>
      </c>
      <c r="HT154" s="20">
        <v>0.26457012151397108</v>
      </c>
      <c r="HU154" s="20">
        <v>0.28002876113659397</v>
      </c>
      <c r="HV154" s="20">
        <v>0.30716839313903876</v>
      </c>
      <c r="HW154" s="20">
        <f t="shared" si="1"/>
        <v>0.32342168782727299</v>
      </c>
      <c r="HX154" s="97"/>
      <c r="HY154" s="97"/>
      <c r="HZ154" s="97"/>
      <c r="IA154" s="97"/>
      <c r="IB154" s="97"/>
      <c r="IC154" s="97"/>
    </row>
    <row r="155" spans="1:237" ht="13.8">
      <c r="A155" s="9"/>
      <c r="B155" s="18" t="s">
        <v>20</v>
      </c>
      <c r="C155" s="20">
        <v>0.56308301750191625</v>
      </c>
      <c r="D155" s="20">
        <v>0.54963347031821863</v>
      </c>
      <c r="E155" s="19">
        <v>1.3449547183697619</v>
      </c>
      <c r="F155" s="20">
        <v>2.4470029410528435E-2</v>
      </c>
      <c r="G155" s="22"/>
      <c r="H155" s="20">
        <v>0.53692233250711596</v>
      </c>
      <c r="I155" s="19">
        <v>1.2711137811102668</v>
      </c>
      <c r="J155" s="20">
        <v>2.3674071726070743E-2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20">
        <v>0.58170259599852414</v>
      </c>
      <c r="HC155" s="20">
        <v>0.58938076356106717</v>
      </c>
      <c r="HD155" s="20">
        <v>0.5674120348987538</v>
      </c>
      <c r="HE155" s="20">
        <v>0.55559066625834552</v>
      </c>
      <c r="HF155" s="37"/>
      <c r="HG155" s="20">
        <v>0.44331370065197423</v>
      </c>
      <c r="HH155" s="20">
        <v>0.3987401866150857</v>
      </c>
      <c r="HI155" s="20">
        <v>0.3601373100761967</v>
      </c>
      <c r="HJ155" s="20">
        <v>0.38923006199599075</v>
      </c>
      <c r="HK155" s="20">
        <v>0.36318428149135557</v>
      </c>
      <c r="HL155" s="20">
        <v>0.36030195505933749</v>
      </c>
      <c r="HM155" s="20">
        <v>0.34825143168143308</v>
      </c>
      <c r="HN155" s="20">
        <v>0.37182953097217875</v>
      </c>
      <c r="HO155" s="20">
        <v>0.37242771187337331</v>
      </c>
      <c r="HP155" s="20">
        <v>0.37500547749874868</v>
      </c>
      <c r="HQ155" s="20">
        <v>0.38319790477359489</v>
      </c>
      <c r="HR155" s="20">
        <v>0.50094640988917816</v>
      </c>
      <c r="HS155" s="20">
        <v>0.48384725120917027</v>
      </c>
      <c r="HT155" s="20">
        <v>0.47647967298413896</v>
      </c>
      <c r="HU155" s="20">
        <v>0.53521567081075117</v>
      </c>
      <c r="HV155" s="20">
        <v>0.54589888714363155</v>
      </c>
      <c r="HW155" s="20">
        <f t="shared" si="1"/>
        <v>0.56308301750191625</v>
      </c>
      <c r="HX155" s="97"/>
      <c r="HY155" s="97"/>
      <c r="HZ155" s="97"/>
      <c r="IA155" s="97"/>
      <c r="IB155" s="97"/>
      <c r="IC155" s="97"/>
    </row>
    <row r="156" spans="1:237" ht="14.4">
      <c r="A156" s="9"/>
      <c r="B156" s="21"/>
      <c r="C156"/>
      <c r="D156"/>
      <c r="E156" s="28" t="s">
        <v>353</v>
      </c>
      <c r="F156"/>
      <c r="G156"/>
      <c r="H156"/>
      <c r="I156" s="28" t="s">
        <v>353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 s="37"/>
      <c r="HG156" s="102"/>
      <c r="HH156" s="102"/>
      <c r="HI156" s="102"/>
      <c r="HJ156" s="102"/>
      <c r="HK156" s="102"/>
      <c r="HL156" s="102"/>
      <c r="HM156" s="102"/>
      <c r="HN156" s="102"/>
      <c r="HO156" s="102"/>
      <c r="HP156" s="102"/>
      <c r="HQ156" s="102"/>
      <c r="HR156" s="101"/>
      <c r="HS156" s="101"/>
      <c r="HT156" s="101"/>
      <c r="HU156" s="101"/>
      <c r="HV156" s="101"/>
      <c r="HW156" s="101"/>
      <c r="HX156" s="97"/>
      <c r="HY156" s="97"/>
      <c r="HZ156" s="97"/>
      <c r="IA156" s="97"/>
      <c r="IB156" s="97"/>
      <c r="IC156" s="97"/>
    </row>
    <row r="157" spans="1:237" ht="13.8">
      <c r="A157" s="9"/>
      <c r="B157" s="34" t="s">
        <v>29</v>
      </c>
      <c r="C157" s="26">
        <v>0.38315828189862544</v>
      </c>
      <c r="D157" s="26">
        <v>0.3751732724324357</v>
      </c>
      <c r="E157" s="25">
        <v>0.79850094661897408</v>
      </c>
      <c r="F157" s="26">
        <v>2.1283524315095628E-2</v>
      </c>
      <c r="H157" s="26">
        <v>0.35986099106943276</v>
      </c>
      <c r="I157" s="25">
        <v>1.5312281363002944</v>
      </c>
      <c r="J157" s="26">
        <v>4.2550545191069461E-2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26">
        <v>0.38212000749659941</v>
      </c>
      <c r="HC157" s="26">
        <v>0.38481686371349233</v>
      </c>
      <c r="HD157" s="26">
        <v>0.38435590509957129</v>
      </c>
      <c r="HE157" s="26">
        <v>0.38315828189862544</v>
      </c>
      <c r="HF157" s="37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97"/>
      <c r="HY157" s="97"/>
      <c r="HZ157" s="97"/>
      <c r="IA157" s="97"/>
      <c r="IB157" s="97"/>
      <c r="IC157" s="97"/>
    </row>
    <row r="158" spans="1:237" ht="13.8">
      <c r="A158" s="9"/>
      <c r="B158" s="18" t="s">
        <v>18</v>
      </c>
      <c r="C158" s="20">
        <v>0.25375290723705596</v>
      </c>
      <c r="D158" s="20">
        <v>0.25719610732645881</v>
      </c>
      <c r="E158" s="19">
        <v>-0.34432000894028536</v>
      </c>
      <c r="F158" s="20">
        <v>-1.3387450242520204E-2</v>
      </c>
      <c r="H158" s="20">
        <v>0.24872078685457319</v>
      </c>
      <c r="I158" s="19">
        <v>0.84753204718856223</v>
      </c>
      <c r="J158" s="20">
        <v>3.4075641923894097E-2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20">
        <v>0.25527886554010282</v>
      </c>
      <c r="HC158" s="20">
        <v>0.25609229110623294</v>
      </c>
      <c r="HD158" s="20">
        <v>0.2546995154402652</v>
      </c>
      <c r="HE158" s="20">
        <v>0.25375290723705596</v>
      </c>
      <c r="HF158" s="37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97"/>
      <c r="HY158" s="97"/>
      <c r="HZ158" s="97"/>
      <c r="IA158" s="97"/>
      <c r="IB158" s="97"/>
      <c r="IC158" s="97"/>
    </row>
    <row r="159" spans="1:237" ht="13.8">
      <c r="A159" s="9"/>
      <c r="B159" s="18" t="s">
        <v>19</v>
      </c>
      <c r="C159" s="20">
        <v>0.31270789445693747</v>
      </c>
      <c r="D159" s="20">
        <v>0.30292544904667884</v>
      </c>
      <c r="E159" s="19">
        <v>0.97824454102586333</v>
      </c>
      <c r="F159" s="20">
        <v>3.229324390223557E-2</v>
      </c>
      <c r="H159" s="20">
        <v>0.28273720796025581</v>
      </c>
      <c r="I159" s="19">
        <v>2.0188241086423031</v>
      </c>
      <c r="J159" s="20">
        <v>7.1402845179333027E-2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20">
        <v>0.3152811297666635</v>
      </c>
      <c r="HC159" s="20">
        <v>0.31680299062605183</v>
      </c>
      <c r="HD159" s="20">
        <v>0.31580133971354951</v>
      </c>
      <c r="HE159" s="20">
        <v>0.31270789445693747</v>
      </c>
      <c r="HF159" s="37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97"/>
      <c r="HY159" s="97"/>
      <c r="HZ159" s="97"/>
      <c r="IA159" s="97"/>
      <c r="IB159" s="97"/>
      <c r="IC159" s="97"/>
    </row>
    <row r="160" spans="1:237" ht="13.8">
      <c r="A160" s="9"/>
      <c r="B160" s="18" t="s">
        <v>20</v>
      </c>
      <c r="C160" s="20">
        <v>0.557407236870615</v>
      </c>
      <c r="D160" s="20">
        <v>0.54618597588017714</v>
      </c>
      <c r="E160" s="19">
        <v>1.1221260990437854</v>
      </c>
      <c r="F160" s="20">
        <v>2.0544762198177687E-2</v>
      </c>
      <c r="H160" s="20">
        <v>0.53666542196315659</v>
      </c>
      <c r="I160" s="19">
        <v>0.95205539170205578</v>
      </c>
      <c r="J160" s="20">
        <v>1.7740203723567209E-2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20">
        <v>0.55249895194813292</v>
      </c>
      <c r="HC160" s="20">
        <v>0.55740746801784946</v>
      </c>
      <c r="HD160" s="20">
        <v>0.55734321535509013</v>
      </c>
      <c r="HE160" s="20">
        <v>0.557407236870615</v>
      </c>
      <c r="HF160" s="37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97"/>
      <c r="HY160" s="97"/>
      <c r="HZ160" s="97"/>
      <c r="IA160" s="97"/>
      <c r="IB160" s="97"/>
      <c r="IC160" s="97"/>
    </row>
    <row r="161" spans="1:237" ht="14.4">
      <c r="A161" s="9"/>
      <c r="B161" s="21"/>
      <c r="C161"/>
      <c r="D161"/>
      <c r="E161" s="28" t="s">
        <v>353</v>
      </c>
      <c r="F161"/>
      <c r="G161"/>
      <c r="H161"/>
      <c r="I161" s="28" t="s">
        <v>353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 s="37"/>
      <c r="HG161" s="102"/>
      <c r="HH161" s="102"/>
      <c r="HI161" s="102"/>
      <c r="HJ161" s="102"/>
      <c r="HK161" s="102"/>
      <c r="HL161" s="102"/>
      <c r="HM161" s="102"/>
      <c r="HN161" s="102"/>
      <c r="HO161" s="102"/>
      <c r="HP161" s="102"/>
      <c r="HQ161" s="102"/>
      <c r="HR161" s="101"/>
      <c r="HS161" s="101"/>
      <c r="HT161" s="101"/>
      <c r="HU161" s="101"/>
      <c r="HV161" s="101"/>
      <c r="HW161" s="101"/>
      <c r="HX161" s="97"/>
      <c r="HY161" s="97"/>
      <c r="HZ161" s="97"/>
      <c r="IA161" s="97"/>
      <c r="IB161" s="97"/>
      <c r="IC161" s="97"/>
    </row>
    <row r="162" spans="1:237" ht="14.4">
      <c r="A162" s="9"/>
      <c r="B162" s="34" t="s">
        <v>30</v>
      </c>
      <c r="C162" s="26">
        <v>0.9558714747308793</v>
      </c>
      <c r="D162" s="26">
        <v>0.93976739439255308</v>
      </c>
      <c r="E162" s="25">
        <v>1.6104080338326221</v>
      </c>
      <c r="F162" s="26">
        <v>1.7136240770233978E-2</v>
      </c>
      <c r="G162"/>
      <c r="H162" s="26">
        <v>0.93706924297786631</v>
      </c>
      <c r="I162" s="25">
        <v>0.26981514146867669</v>
      </c>
      <c r="J162" s="26">
        <v>2.8793511631140982E-3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26">
        <v>0.98407779756182723</v>
      </c>
      <c r="HC162" s="26">
        <v>0.91586410209298241</v>
      </c>
      <c r="HD162" s="26">
        <v>0.93203700471146744</v>
      </c>
      <c r="HE162" s="26">
        <v>1.0155650434974028</v>
      </c>
      <c r="HF162" s="37"/>
      <c r="HG162" s="26">
        <v>0.9163404136327078</v>
      </c>
      <c r="HH162" s="26">
        <v>0.90607710589609902</v>
      </c>
      <c r="HI162" s="26">
        <v>0.89274094798695602</v>
      </c>
      <c r="HJ162" s="26">
        <v>0.95009581564524936</v>
      </c>
      <c r="HK162" s="26">
        <v>0.95434820710592538</v>
      </c>
      <c r="HL162" s="26">
        <v>0.95661530188594024</v>
      </c>
      <c r="HM162" s="26">
        <v>0.96434168686314425</v>
      </c>
      <c r="HN162" s="26">
        <v>0.96433645400853185</v>
      </c>
      <c r="HO162" s="26">
        <v>0.96127172631961255</v>
      </c>
      <c r="HP162" s="26">
        <v>0.95669713098542974</v>
      </c>
      <c r="HQ162" s="26">
        <v>0.96478469358714314</v>
      </c>
      <c r="HR162" s="26">
        <v>0.94421449532803281</v>
      </c>
      <c r="HS162" s="26">
        <v>0.951409736087376</v>
      </c>
      <c r="HT162" s="26">
        <v>0.93200716825972241</v>
      </c>
      <c r="HU162" s="26">
        <v>0.9505998825263634</v>
      </c>
      <c r="HV162" s="26">
        <v>0.95322444370522619</v>
      </c>
      <c r="HW162" s="26">
        <f t="shared" si="1"/>
        <v>0.9558714747308793</v>
      </c>
      <c r="HX162" s="97"/>
      <c r="HY162" s="97"/>
      <c r="HZ162" s="97"/>
      <c r="IA162" s="97"/>
      <c r="IB162" s="97"/>
      <c r="IC162" s="97"/>
    </row>
    <row r="163" spans="1:237" ht="14.4">
      <c r="A163" s="9"/>
      <c r="B163" s="18" t="s">
        <v>18</v>
      </c>
      <c r="C163" s="20">
        <v>0.95956837610748957</v>
      </c>
      <c r="D163" s="20">
        <v>0.95180098607885011</v>
      </c>
      <c r="E163" s="19">
        <v>0.77673900286394648</v>
      </c>
      <c r="F163" s="20">
        <v>8.1607291253593967E-3</v>
      </c>
      <c r="G163"/>
      <c r="H163" s="20">
        <v>0.94049124914507076</v>
      </c>
      <c r="I163" s="19">
        <v>1.1309736933779346</v>
      </c>
      <c r="J163" s="20">
        <v>1.2025350521932203E-2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20">
        <v>0.98112124561151992</v>
      </c>
      <c r="HC163" s="20">
        <v>0.90867095943900389</v>
      </c>
      <c r="HD163" s="20">
        <v>0.94254734881842461</v>
      </c>
      <c r="HE163" s="20">
        <v>1.0288819258781516</v>
      </c>
      <c r="HF163" s="37"/>
      <c r="HG163" s="20">
        <v>0.89480215260475715</v>
      </c>
      <c r="HH163" s="20">
        <v>0.89243020528434447</v>
      </c>
      <c r="HI163" s="20">
        <v>0.86897357606764958</v>
      </c>
      <c r="HJ163" s="20">
        <v>0.95456880635265717</v>
      </c>
      <c r="HK163" s="20">
        <v>0.96244641920776042</v>
      </c>
      <c r="HL163" s="20">
        <v>0.96278084667060426</v>
      </c>
      <c r="HM163" s="20">
        <v>0.9816438395194832</v>
      </c>
      <c r="HN163" s="20">
        <v>0.99004431329701637</v>
      </c>
      <c r="HO163" s="20">
        <v>0.98082049032005725</v>
      </c>
      <c r="HP163" s="20">
        <v>0.97219579823409963</v>
      </c>
      <c r="HQ163" s="20">
        <v>0.97357942196329506</v>
      </c>
      <c r="HR163" s="20">
        <v>0.9654005826620311</v>
      </c>
      <c r="HS163" s="20">
        <v>0.96317454918659018</v>
      </c>
      <c r="HT163" s="20">
        <v>0.95066246535337329</v>
      </c>
      <c r="HU163" s="20">
        <v>0.95355559424631031</v>
      </c>
      <c r="HV163" s="20">
        <v>0.96799236422980472</v>
      </c>
      <c r="HW163" s="20">
        <f t="shared" si="1"/>
        <v>0.95956837610748957</v>
      </c>
      <c r="HX163" s="97"/>
      <c r="HY163" s="97"/>
      <c r="HZ163" s="97"/>
      <c r="IA163" s="97"/>
      <c r="IB163" s="97"/>
      <c r="IC163" s="97"/>
    </row>
    <row r="164" spans="1:237" ht="14.4">
      <c r="A164" s="9"/>
      <c r="B164" s="18" t="s">
        <v>19</v>
      </c>
      <c r="C164" s="20">
        <v>0.9688142438271713</v>
      </c>
      <c r="D164" s="20">
        <v>0.95860664455033984</v>
      </c>
      <c r="E164" s="19">
        <v>1.0207599276831458</v>
      </c>
      <c r="F164" s="20">
        <v>1.0648371086160796E-2</v>
      </c>
      <c r="G164"/>
      <c r="H164" s="20">
        <v>0.95686086714969143</v>
      </c>
      <c r="I164" s="19">
        <v>0.17457774006484073</v>
      </c>
      <c r="J164" s="20">
        <v>1.8244840609364138E-3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20">
        <v>1.0038827047708399</v>
      </c>
      <c r="HC164" s="20">
        <v>0.94677031185240168</v>
      </c>
      <c r="HD164" s="20">
        <v>0.92613395145473276</v>
      </c>
      <c r="HE164" s="20">
        <v>1.0284342411165295</v>
      </c>
      <c r="HF164" s="37"/>
      <c r="HG164" s="20">
        <v>0.91354026768144647</v>
      </c>
      <c r="HH164" s="20">
        <v>0.91128661272637945</v>
      </c>
      <c r="HI164" s="20">
        <v>0.9126330910341387</v>
      </c>
      <c r="HJ164" s="20">
        <v>0.9552368477212998</v>
      </c>
      <c r="HK164" s="20">
        <v>0.95402031286817857</v>
      </c>
      <c r="HL164" s="20">
        <v>0.9652573598484705</v>
      </c>
      <c r="HM164" s="20">
        <v>0.96082858005709126</v>
      </c>
      <c r="HN164" s="20">
        <v>0.95907646947091885</v>
      </c>
      <c r="HO164" s="20">
        <v>0.95987905476615187</v>
      </c>
      <c r="HP164" s="20">
        <v>0.95809447105704926</v>
      </c>
      <c r="HQ164" s="20">
        <v>0.94898894679149293</v>
      </c>
      <c r="HR164" s="20">
        <v>0.93908809282707539</v>
      </c>
      <c r="HS164" s="20">
        <v>0.97370806276474908</v>
      </c>
      <c r="HT164" s="20">
        <v>0.96353540782304736</v>
      </c>
      <c r="HU164" s="20">
        <v>0.96869235433985945</v>
      </c>
      <c r="HV164" s="20">
        <v>0.96885177041106518</v>
      </c>
      <c r="HW164" s="20">
        <f t="shared" si="1"/>
        <v>0.9688142438271713</v>
      </c>
      <c r="HX164" s="97"/>
      <c r="HY164" s="97"/>
      <c r="HZ164" s="97"/>
      <c r="IA164" s="97"/>
      <c r="IB164" s="97"/>
      <c r="IC164" s="97"/>
    </row>
    <row r="165" spans="1:237" ht="14.4">
      <c r="A165" s="9"/>
      <c r="B165" s="18" t="s">
        <v>20</v>
      </c>
      <c r="C165" s="20">
        <v>0.93099310396689994</v>
      </c>
      <c r="D165" s="20">
        <v>0.89571455762432206</v>
      </c>
      <c r="E165" s="19">
        <v>3.5278546342577877</v>
      </c>
      <c r="F165" s="20">
        <v>3.9385924949289816E-2</v>
      </c>
      <c r="G165"/>
      <c r="H165" s="20">
        <v>0.90175820597623646</v>
      </c>
      <c r="I165" s="19">
        <v>-0.60436483519143991</v>
      </c>
      <c r="J165" s="20">
        <v>-6.7020719211216854E-3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20">
        <v>0.95844213016415802</v>
      </c>
      <c r="HC165" s="20">
        <v>0.87951007221958966</v>
      </c>
      <c r="HD165" s="20">
        <v>0.9259289596680601</v>
      </c>
      <c r="HE165" s="20">
        <v>0.97769154474798747</v>
      </c>
      <c r="HF165" s="37"/>
      <c r="HG165" s="20">
        <v>0.94777761253700765</v>
      </c>
      <c r="HH165" s="20">
        <v>0.91320669335567028</v>
      </c>
      <c r="HI165" s="20">
        <v>0.88872772551099266</v>
      </c>
      <c r="HJ165" s="20">
        <v>0.93842692622698953</v>
      </c>
      <c r="HK165" s="20">
        <v>0.94701446814703172</v>
      </c>
      <c r="HL165" s="20">
        <v>0.93921060332306916</v>
      </c>
      <c r="HM165" s="20">
        <v>0.95238579959229874</v>
      </c>
      <c r="HN165" s="20">
        <v>0.94543548387415066</v>
      </c>
      <c r="HO165" s="20">
        <v>0.94262191247288429</v>
      </c>
      <c r="HP165" s="20">
        <v>0.93837762906858369</v>
      </c>
      <c r="HQ165" s="20">
        <v>0.9777183623982999</v>
      </c>
      <c r="HR165" s="20">
        <v>0.92572577495343999</v>
      </c>
      <c r="HS165" s="20">
        <v>0.90377485681233305</v>
      </c>
      <c r="HT165" s="20">
        <v>0.863009104646146</v>
      </c>
      <c r="HU165" s="20">
        <v>0.91830184549381044</v>
      </c>
      <c r="HV165" s="20">
        <v>0.90994912446894338</v>
      </c>
      <c r="HW165" s="20">
        <f t="shared" si="1"/>
        <v>0.93099310396689994</v>
      </c>
      <c r="HX165" s="97"/>
      <c r="HY165" s="97"/>
      <c r="HZ165" s="97"/>
      <c r="IA165" s="97"/>
      <c r="IB165" s="97"/>
      <c r="IC165" s="97"/>
    </row>
    <row r="166" spans="1:237" ht="14.4">
      <c r="A166" s="9"/>
      <c r="B166" s="21"/>
      <c r="C166"/>
      <c r="D166"/>
      <c r="E166" s="28" t="s">
        <v>353</v>
      </c>
      <c r="F166"/>
      <c r="G166"/>
      <c r="H166"/>
      <c r="I166" s="28" t="s">
        <v>353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 s="37"/>
      <c r="HG166" s="102"/>
      <c r="HH166" s="102"/>
      <c r="HI166" s="102"/>
      <c r="HJ166" s="102"/>
      <c r="HK166" s="102"/>
      <c r="HL166" s="102"/>
      <c r="HM166" s="102"/>
      <c r="HN166" s="102"/>
      <c r="HO166" s="102"/>
      <c r="HP166" s="102"/>
      <c r="HQ166" s="102"/>
      <c r="HR166" s="101"/>
      <c r="HS166" s="101"/>
      <c r="HT166" s="101"/>
      <c r="HU166" s="101"/>
      <c r="HV166" s="101"/>
      <c r="HW166" s="101"/>
      <c r="HX166" s="97"/>
      <c r="HY166" s="97"/>
      <c r="HZ166" s="97"/>
      <c r="IA166" s="97"/>
      <c r="IB166" s="97"/>
      <c r="IC166" s="97"/>
    </row>
    <row r="167" spans="1:237" ht="13.8">
      <c r="A167" s="9"/>
      <c r="B167" s="34" t="s">
        <v>31</v>
      </c>
      <c r="C167" s="26">
        <v>0.966920656829242</v>
      </c>
      <c r="D167" s="26">
        <v>0.95283207363290601</v>
      </c>
      <c r="E167" s="25">
        <v>1.4088583196335991</v>
      </c>
      <c r="F167" s="26">
        <v>1.4786008559325476E-2</v>
      </c>
      <c r="H167" s="26">
        <v>0.95027436621341477</v>
      </c>
      <c r="I167" s="25">
        <v>0.25577074194912397</v>
      </c>
      <c r="J167" s="26">
        <v>2.6915462632997344E-3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26">
        <v>0.96300813799174678</v>
      </c>
      <c r="HC167" s="26">
        <v>0.96283052978528982</v>
      </c>
      <c r="HD167" s="26">
        <v>0.96264950381300574</v>
      </c>
      <c r="HE167" s="26">
        <v>0.966920656829242</v>
      </c>
      <c r="HF167" s="37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97"/>
      <c r="HY167" s="97"/>
      <c r="HZ167" s="97"/>
      <c r="IA167" s="97"/>
      <c r="IB167" s="97"/>
      <c r="IC167" s="97"/>
    </row>
    <row r="168" spans="1:237" ht="13.8">
      <c r="A168" s="9"/>
      <c r="B168" s="18" t="s">
        <v>18</v>
      </c>
      <c r="C168" s="20">
        <v>0.97463127577255115</v>
      </c>
      <c r="D168" s="20">
        <v>0.9629108647550908</v>
      </c>
      <c r="E168" s="19">
        <v>1.1720411017460353</v>
      </c>
      <c r="F168" s="20">
        <v>1.2171854578088441E-2</v>
      </c>
      <c r="H168" s="20">
        <v>0.95224583784772932</v>
      </c>
      <c r="I168" s="19">
        <v>1.0665026907361486</v>
      </c>
      <c r="J168" s="20">
        <v>1.1199867180797168E-2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20">
        <v>0.9730007656670665</v>
      </c>
      <c r="HC168" s="20">
        <v>0.97012213085010446</v>
      </c>
      <c r="HD168" s="20">
        <v>0.97098812935494272</v>
      </c>
      <c r="HE168" s="20">
        <v>0.97463127577255115</v>
      </c>
      <c r="HF168" s="37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97"/>
      <c r="HY168" s="97"/>
      <c r="HZ168" s="97"/>
      <c r="IA168" s="97"/>
      <c r="IB168" s="97"/>
      <c r="IC168" s="97"/>
    </row>
    <row r="169" spans="1:237" ht="13.8">
      <c r="A169" s="9"/>
      <c r="B169" s="18" t="s">
        <v>19</v>
      </c>
      <c r="C169" s="20">
        <v>0.97749164680308664</v>
      </c>
      <c r="D169" s="20">
        <v>0.9703391324179943</v>
      </c>
      <c r="E169" s="19">
        <v>0.71525143850923456</v>
      </c>
      <c r="F169" s="20">
        <v>7.3711490613276101E-3</v>
      </c>
      <c r="H169" s="20">
        <v>0.96650636534286161</v>
      </c>
      <c r="I169" s="19">
        <v>0.38327670751326925</v>
      </c>
      <c r="J169" s="20">
        <v>3.9655890665273004E-3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20">
        <v>0.97524789765268327</v>
      </c>
      <c r="HC169" s="20">
        <v>0.9745360762337486</v>
      </c>
      <c r="HD169" s="20">
        <v>0.97476458125749876</v>
      </c>
      <c r="HE169" s="20">
        <v>0.97749164680308664</v>
      </c>
      <c r="HF169" s="37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97"/>
      <c r="HY169" s="97"/>
      <c r="HZ169" s="97"/>
      <c r="IA169" s="97"/>
      <c r="IB169" s="97"/>
      <c r="IC169" s="97"/>
    </row>
    <row r="170" spans="1:237" ht="13.8">
      <c r="A170" s="9"/>
      <c r="B170" s="18" t="s">
        <v>20</v>
      </c>
      <c r="C170" s="20">
        <v>0.93999192272276599</v>
      </c>
      <c r="D170" s="20">
        <v>0.91285511717448753</v>
      </c>
      <c r="E170" s="19">
        <v>2.7136805548278464</v>
      </c>
      <c r="F170" s="20">
        <v>2.9727395988394734E-2</v>
      </c>
      <c r="H170" s="20">
        <v>0.92219020381086381</v>
      </c>
      <c r="I170" s="19">
        <v>-0.93350866363762774</v>
      </c>
      <c r="J170" s="20">
        <v>-1.012273454846941E-2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20">
        <v>0.93061479569603744</v>
      </c>
      <c r="HC170" s="20">
        <v>0.93470868003878205</v>
      </c>
      <c r="HD170" s="20">
        <v>0.93254202416803766</v>
      </c>
      <c r="HE170" s="20">
        <v>0.93999192272276599</v>
      </c>
      <c r="HF170" s="37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97"/>
      <c r="HY170" s="97"/>
      <c r="HZ170" s="97"/>
      <c r="IA170" s="97"/>
      <c r="IB170" s="97"/>
      <c r="IC170" s="97"/>
    </row>
    <row r="171" spans="1:237" ht="14.4">
      <c r="A171" s="9"/>
      <c r="B171" s="21"/>
      <c r="C171"/>
      <c r="D171"/>
      <c r="E171" s="28" t="s">
        <v>353</v>
      </c>
      <c r="F171"/>
      <c r="G171"/>
      <c r="H171"/>
      <c r="I171" s="28" t="s">
        <v>353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 s="37"/>
      <c r="HG171" s="102"/>
      <c r="HH171" s="102"/>
      <c r="HI171" s="102"/>
      <c r="HJ171" s="102"/>
      <c r="HK171" s="102"/>
      <c r="HL171" s="102"/>
      <c r="HM171" s="102"/>
      <c r="HN171" s="102"/>
      <c r="HO171" s="102"/>
      <c r="HP171" s="102"/>
      <c r="HQ171" s="102"/>
      <c r="HR171" s="101"/>
      <c r="HS171" s="101"/>
      <c r="HT171" s="101"/>
      <c r="HU171" s="101"/>
      <c r="HV171" s="101"/>
      <c r="HW171" s="101"/>
      <c r="HX171" s="97"/>
      <c r="HY171" s="97"/>
      <c r="HZ171" s="97"/>
      <c r="IA171" s="97"/>
      <c r="IB171" s="97"/>
      <c r="IC171" s="97"/>
    </row>
    <row r="172" spans="1:237" ht="14.4">
      <c r="A172" s="9"/>
      <c r="B172" s="34" t="s">
        <v>32</v>
      </c>
      <c r="C172" s="26">
        <v>0.58158049777858856</v>
      </c>
      <c r="D172" s="26">
        <v>0.57925394022541077</v>
      </c>
      <c r="E172" s="25">
        <v>0.23265575531777882</v>
      </c>
      <c r="F172" s="26">
        <v>4.0164725548046025E-3</v>
      </c>
      <c r="G172"/>
      <c r="H172" s="26">
        <v>0.59428524169882868</v>
      </c>
      <c r="I172" s="25">
        <v>-1.5031301473417913</v>
      </c>
      <c r="J172" s="26">
        <v>-2.529307547744129E-2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26">
        <v>0.55781430957499489</v>
      </c>
      <c r="HC172" s="26">
        <v>0.52872880670604117</v>
      </c>
      <c r="HD172" s="26">
        <v>0.58194323054642261</v>
      </c>
      <c r="HE172" s="26">
        <v>0.63449400455277127</v>
      </c>
      <c r="HF172" s="37"/>
      <c r="HG172" s="26">
        <v>0.58433766452166369</v>
      </c>
      <c r="HH172" s="26">
        <v>0.58712936517002534</v>
      </c>
      <c r="HI172" s="26">
        <v>0.59908359723975591</v>
      </c>
      <c r="HJ172" s="26">
        <v>0.61243694501786805</v>
      </c>
      <c r="HK172" s="26">
        <v>0.63801188102444195</v>
      </c>
      <c r="HL172" s="26">
        <v>0.64986728109643488</v>
      </c>
      <c r="HM172" s="26">
        <v>0.66412699778513373</v>
      </c>
      <c r="HN172" s="26">
        <v>0.66054883436511935</v>
      </c>
      <c r="HO172" s="26">
        <v>0.67430653429011378</v>
      </c>
      <c r="HP172" s="26">
        <v>0.68489841493890402</v>
      </c>
      <c r="HQ172" s="26">
        <v>0.70427816785920905</v>
      </c>
      <c r="HR172" s="26">
        <v>0.63143849376462435</v>
      </c>
      <c r="HS172" s="26">
        <v>0.64102985932831069</v>
      </c>
      <c r="HT172" s="26">
        <v>0.63009747635345092</v>
      </c>
      <c r="HU172" s="26">
        <v>0.60872100917619476</v>
      </c>
      <c r="HV172" s="26">
        <v>0.59447110400879533</v>
      </c>
      <c r="HW172" s="26">
        <f t="shared" si="1"/>
        <v>0.58158049777858856</v>
      </c>
      <c r="HX172" s="97"/>
      <c r="HY172" s="97"/>
      <c r="HZ172" s="97"/>
      <c r="IA172" s="97"/>
      <c r="IB172" s="97"/>
      <c r="IC172" s="97"/>
    </row>
    <row r="173" spans="1:237" ht="14.4">
      <c r="A173" s="9"/>
      <c r="B173" s="18" t="s">
        <v>18</v>
      </c>
      <c r="C173" s="20">
        <v>0.7080274538860265</v>
      </c>
      <c r="D173" s="20">
        <v>0.70018596476748285</v>
      </c>
      <c r="E173" s="19">
        <v>0.78414891185436542</v>
      </c>
      <c r="F173" s="20">
        <v>1.1199152101181647E-2</v>
      </c>
      <c r="G173"/>
      <c r="H173" s="20">
        <v>0.69706884500890243</v>
      </c>
      <c r="I173" s="19">
        <v>0.31171197585804222</v>
      </c>
      <c r="J173" s="20">
        <v>4.4717530856519814E-3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20">
        <v>0.66179836339761344</v>
      </c>
      <c r="HC173" s="20">
        <v>0.64430950482940375</v>
      </c>
      <c r="HD173" s="20">
        <v>0.72386069401459741</v>
      </c>
      <c r="HE173" s="20">
        <v>0.77499031747711644</v>
      </c>
      <c r="HF173" s="37"/>
      <c r="HG173" s="20">
        <v>0.61680998502325468</v>
      </c>
      <c r="HH173" s="20">
        <v>0.60423221950994832</v>
      </c>
      <c r="HI173" s="20">
        <v>0.58280392266537828</v>
      </c>
      <c r="HJ173" s="20">
        <v>0.58777556249352014</v>
      </c>
      <c r="HK173" s="20">
        <v>0.62617160930840576</v>
      </c>
      <c r="HL173" s="20">
        <v>0.65722880530709615</v>
      </c>
      <c r="HM173" s="20">
        <v>0.68105017371980714</v>
      </c>
      <c r="HN173" s="20">
        <v>0.70560362698501189</v>
      </c>
      <c r="HO173" s="20">
        <v>0.7309186101766314</v>
      </c>
      <c r="HP173" s="20">
        <v>0.74808574079363743</v>
      </c>
      <c r="HQ173" s="20">
        <v>0.77414023390676734</v>
      </c>
      <c r="HR173" s="20">
        <v>0.74668324981151557</v>
      </c>
      <c r="HS173" s="20">
        <v>0.75230841216615318</v>
      </c>
      <c r="HT173" s="20">
        <v>0.74382200197507653</v>
      </c>
      <c r="HU173" s="20">
        <v>0.71315063351912711</v>
      </c>
      <c r="HV173" s="20">
        <v>0.72066128076054059</v>
      </c>
      <c r="HW173" s="20">
        <f t="shared" si="1"/>
        <v>0.7080274538860265</v>
      </c>
      <c r="HX173" s="97"/>
      <c r="HY173" s="97"/>
      <c r="HZ173" s="97"/>
      <c r="IA173" s="97"/>
      <c r="IB173" s="97"/>
      <c r="IC173" s="97"/>
    </row>
    <row r="174" spans="1:237" ht="14.4">
      <c r="A174" s="9"/>
      <c r="B174" s="18" t="s">
        <v>19</v>
      </c>
      <c r="C174" s="20">
        <v>0.65547870589748436</v>
      </c>
      <c r="D174" s="20">
        <v>0.65497499809559956</v>
      </c>
      <c r="E174" s="19">
        <v>5.0370780188480069E-2</v>
      </c>
      <c r="F174" s="20">
        <v>7.6904890010974123E-4</v>
      </c>
      <c r="G174"/>
      <c r="H174" s="20">
        <v>0.6790574164856239</v>
      </c>
      <c r="I174" s="19">
        <v>-2.408241839002434</v>
      </c>
      <c r="J174" s="20">
        <v>-3.546448033019043E-2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20">
        <v>0.63133868603097298</v>
      </c>
      <c r="HC174" s="20">
        <v>0.60649201716883705</v>
      </c>
      <c r="HD174" s="20">
        <v>0.65524272628505376</v>
      </c>
      <c r="HE174" s="20">
        <v>0.7274565585406314</v>
      </c>
      <c r="HF174" s="37"/>
      <c r="HG174" s="20">
        <v>0.60300852736140398</v>
      </c>
      <c r="HH174" s="20">
        <v>0.60562482397279416</v>
      </c>
      <c r="HI174" s="20">
        <v>0.63702505351922512</v>
      </c>
      <c r="HJ174" s="20">
        <v>0.66699974065585121</v>
      </c>
      <c r="HK174" s="20">
        <v>0.6789960723640438</v>
      </c>
      <c r="HL174" s="20">
        <v>0.68802458670271016</v>
      </c>
      <c r="HM174" s="20">
        <v>0.69102020836509748</v>
      </c>
      <c r="HN174" s="20">
        <v>0.6844858015928057</v>
      </c>
      <c r="HO174" s="20">
        <v>0.70530126784313751</v>
      </c>
      <c r="HP174" s="20">
        <v>0.72942801139842639</v>
      </c>
      <c r="HQ174" s="20">
        <v>0.74607644868638823</v>
      </c>
      <c r="HR174" s="20">
        <v>0.70340519487524256</v>
      </c>
      <c r="HS174" s="20">
        <v>0.71952623675445082</v>
      </c>
      <c r="HT174" s="20">
        <v>0.70861272789229002</v>
      </c>
      <c r="HU174" s="20">
        <v>0.69743063443157816</v>
      </c>
      <c r="HV174" s="20">
        <v>0.67125112890398542</v>
      </c>
      <c r="HW174" s="20">
        <f t="shared" si="1"/>
        <v>0.65547870589748436</v>
      </c>
      <c r="HX174" s="97"/>
      <c r="HY174" s="97"/>
      <c r="HZ174" s="97"/>
      <c r="IA174" s="97"/>
      <c r="IB174" s="97"/>
      <c r="IC174" s="97"/>
    </row>
    <row r="175" spans="1:237" ht="14.4">
      <c r="A175" s="9"/>
      <c r="B175" s="18" t="s">
        <v>20</v>
      </c>
      <c r="C175" s="20">
        <v>0.40676669771174268</v>
      </c>
      <c r="D175" s="20">
        <v>0.4033998569027179</v>
      </c>
      <c r="E175" s="19">
        <v>0.33668408090247737</v>
      </c>
      <c r="F175" s="20">
        <v>8.3461626260237023E-3</v>
      </c>
      <c r="G175"/>
      <c r="H175" s="20">
        <v>0.41758408666604324</v>
      </c>
      <c r="I175" s="19">
        <v>-1.418422976332534</v>
      </c>
      <c r="J175" s="20">
        <v>-3.3967361823030798E-2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20">
        <v>0.40091385493331194</v>
      </c>
      <c r="HC175" s="20">
        <v>0.3611437542951586</v>
      </c>
      <c r="HD175" s="20">
        <v>0.40054572449111997</v>
      </c>
      <c r="HE175" s="20">
        <v>0.43449524800630207</v>
      </c>
      <c r="HF175" s="37"/>
      <c r="HG175" s="20">
        <v>0.52761481172813374</v>
      </c>
      <c r="HH175" s="20">
        <v>0.54907448602888498</v>
      </c>
      <c r="HI175" s="20">
        <v>0.56866371305532737</v>
      </c>
      <c r="HJ175" s="20">
        <v>0.57316295555295138</v>
      </c>
      <c r="HK175" s="20">
        <v>0.60307369897113383</v>
      </c>
      <c r="HL175" s="20">
        <v>0.60081118673330747</v>
      </c>
      <c r="HM175" s="20">
        <v>0.62071608137121426</v>
      </c>
      <c r="HN175" s="20">
        <v>0.59389465134077035</v>
      </c>
      <c r="HO175" s="20">
        <v>0.59156339044890482</v>
      </c>
      <c r="HP175" s="20">
        <v>0.58648087820557582</v>
      </c>
      <c r="HQ175" s="20">
        <v>0.60305873446860103</v>
      </c>
      <c r="HR175" s="20">
        <v>0.46198677144863692</v>
      </c>
      <c r="HS175" s="20">
        <v>0.46648587663172425</v>
      </c>
      <c r="HT175" s="20">
        <v>0.45180280868201578</v>
      </c>
      <c r="HU175" s="20">
        <v>0.42681230725108993</v>
      </c>
      <c r="HV175" s="20">
        <v>0.41320891006402533</v>
      </c>
      <c r="HW175" s="20">
        <f t="shared" si="1"/>
        <v>0.40676669771174268</v>
      </c>
      <c r="HX175" s="97"/>
      <c r="HY175" s="97"/>
      <c r="HZ175" s="97"/>
      <c r="IA175" s="97"/>
      <c r="IB175" s="97"/>
      <c r="IC175" s="97"/>
    </row>
    <row r="176" spans="1:237" ht="14.4">
      <c r="A176" s="9"/>
      <c r="B176" s="21"/>
      <c r="C176"/>
      <c r="D176"/>
      <c r="E176" s="28" t="s">
        <v>353</v>
      </c>
      <c r="F176"/>
      <c r="G176"/>
      <c r="H176"/>
      <c r="I176" s="28" t="s">
        <v>353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 s="37"/>
      <c r="HG176" s="102"/>
      <c r="HH176" s="102"/>
      <c r="HI176" s="102"/>
      <c r="HJ176" s="102"/>
      <c r="HK176" s="102"/>
      <c r="HL176" s="102"/>
      <c r="HM176" s="102"/>
      <c r="HN176" s="102"/>
      <c r="HO176" s="102"/>
      <c r="HP176" s="102"/>
      <c r="HQ176" s="102"/>
      <c r="HR176" s="101"/>
      <c r="HS176" s="101"/>
      <c r="HT176" s="101"/>
      <c r="HU176" s="101"/>
      <c r="HV176" s="101"/>
      <c r="HW176" s="101"/>
      <c r="HX176" s="97"/>
      <c r="HY176" s="97"/>
      <c r="HZ176" s="97"/>
      <c r="IA176" s="97"/>
      <c r="IB176" s="97"/>
      <c r="IC176" s="97"/>
    </row>
    <row r="177" spans="1:237" ht="13.8">
      <c r="A177" s="9"/>
      <c r="B177" s="34" t="s">
        <v>33</v>
      </c>
      <c r="C177" s="26">
        <v>0.59643699922625926</v>
      </c>
      <c r="D177" s="26">
        <v>0.59535494648946508</v>
      </c>
      <c r="E177" s="25">
        <v>0.10820527367941812</v>
      </c>
      <c r="F177" s="26">
        <v>1.8174918058118938E-3</v>
      </c>
      <c r="H177" s="26">
        <v>0.60830769099997817</v>
      </c>
      <c r="I177" s="25">
        <v>-1.2952744510513092</v>
      </c>
      <c r="J177" s="26">
        <v>-2.1293080298262344E-2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26">
        <v>0.59502346108305426</v>
      </c>
      <c r="HC177" s="26">
        <v>0.59231710502571433</v>
      </c>
      <c r="HD177" s="26">
        <v>0.59264948248130467</v>
      </c>
      <c r="HE177" s="26">
        <v>0.59643699922625926</v>
      </c>
      <c r="HF177" s="37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97"/>
      <c r="HY177" s="97"/>
      <c r="HZ177" s="97"/>
      <c r="IA177" s="97"/>
      <c r="IB177" s="97"/>
      <c r="IC177" s="97"/>
    </row>
    <row r="178" spans="1:237" ht="13.8">
      <c r="A178" s="9"/>
      <c r="B178" s="18" t="s">
        <v>18</v>
      </c>
      <c r="C178" s="20">
        <v>0.72731575606110554</v>
      </c>
      <c r="D178" s="20">
        <v>0.71525393863772724</v>
      </c>
      <c r="E178" s="19">
        <v>1.2061817423378307</v>
      </c>
      <c r="F178" s="20">
        <v>1.6863685429473127E-2</v>
      </c>
      <c r="H178" s="20">
        <v>0.71540250377924974</v>
      </c>
      <c r="I178" s="19">
        <v>-1.4856514152250533E-2</v>
      </c>
      <c r="J178" s="20">
        <v>-2.0766651044367573E-4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20">
        <v>0.72461423403792635</v>
      </c>
      <c r="HC178" s="20">
        <v>0.72168133170784055</v>
      </c>
      <c r="HD178" s="20">
        <v>0.72367792330998937</v>
      </c>
      <c r="HE178" s="20">
        <v>0.72731575606110554</v>
      </c>
      <c r="HF178" s="37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97"/>
      <c r="HY178" s="97"/>
      <c r="HZ178" s="97"/>
      <c r="IA178" s="97"/>
      <c r="IB178" s="97"/>
      <c r="IC178" s="97"/>
    </row>
    <row r="179" spans="1:237" ht="13.8">
      <c r="A179" s="9"/>
      <c r="B179" s="18" t="s">
        <v>19</v>
      </c>
      <c r="C179" s="20">
        <v>0.67182229208204902</v>
      </c>
      <c r="D179" s="20">
        <v>0.67639871500270865</v>
      </c>
      <c r="E179" s="19">
        <v>-0.45764229206596285</v>
      </c>
      <c r="F179" s="20">
        <v>-6.76586578175463E-3</v>
      </c>
      <c r="H179" s="20">
        <v>0.69323905413000597</v>
      </c>
      <c r="I179" s="19">
        <v>-1.6840339127297321</v>
      </c>
      <c r="J179" s="20">
        <v>-2.4292253915832018E-2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20">
        <v>0.66777063867818176</v>
      </c>
      <c r="HC179" s="20">
        <v>0.66580013280991901</v>
      </c>
      <c r="HD179" s="20">
        <v>0.66693262059106351</v>
      </c>
      <c r="HE179" s="20">
        <v>0.67182229208204902</v>
      </c>
      <c r="HF179" s="37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97"/>
      <c r="HY179" s="97"/>
      <c r="HZ179" s="97"/>
      <c r="IA179" s="97"/>
      <c r="IB179" s="97"/>
      <c r="IC179" s="97"/>
    </row>
    <row r="180" spans="1:237" ht="13.8">
      <c r="A180" s="9"/>
      <c r="B180" s="18" t="s">
        <v>20</v>
      </c>
      <c r="C180" s="20">
        <v>0.41603362239717234</v>
      </c>
      <c r="D180" s="20">
        <v>0.41426645416332658</v>
      </c>
      <c r="E180" s="19">
        <v>0.17671682338457617</v>
      </c>
      <c r="F180" s="20">
        <v>4.2657768112429571E-3</v>
      </c>
      <c r="H180" s="20">
        <v>0.42728260895241721</v>
      </c>
      <c r="I180" s="19">
        <v>-1.3016154789090628</v>
      </c>
      <c r="J180" s="20">
        <v>-3.0462636476131719E-2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20">
        <v>0.41645109640655092</v>
      </c>
      <c r="HC180" s="20">
        <v>0.41369508136405836</v>
      </c>
      <c r="HD180" s="20">
        <v>0.41279605396447938</v>
      </c>
      <c r="HE180" s="20">
        <v>0.41603362239717234</v>
      </c>
      <c r="HF180" s="37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97"/>
      <c r="HY180" s="97"/>
      <c r="HZ180" s="97"/>
      <c r="IA180" s="97"/>
      <c r="IB180" s="97"/>
      <c r="IC180" s="97"/>
    </row>
    <row r="181" spans="1:237" ht="14.4">
      <c r="A181" s="9"/>
      <c r="B181" s="21"/>
      <c r="C181"/>
      <c r="D181"/>
      <c r="E181" s="28" t="s">
        <v>353</v>
      </c>
      <c r="F181"/>
      <c r="G181"/>
      <c r="H181"/>
      <c r="I181" s="28" t="s">
        <v>353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 s="37"/>
      <c r="HG181" s="102"/>
      <c r="HH181" s="102"/>
      <c r="HI181" s="102"/>
      <c r="HJ181" s="102"/>
      <c r="HK181" s="102"/>
      <c r="HL181" s="102"/>
      <c r="HM181" s="102"/>
      <c r="HN181" s="102"/>
      <c r="HO181" s="102"/>
      <c r="HP181" s="102"/>
      <c r="HQ181" s="102"/>
      <c r="HR181" s="101"/>
      <c r="HS181" s="101"/>
      <c r="HT181" s="101"/>
      <c r="HU181" s="101"/>
      <c r="HV181" s="101"/>
      <c r="HW181" s="101"/>
      <c r="HX181" s="97"/>
      <c r="HY181" s="97"/>
      <c r="HZ181" s="97"/>
      <c r="IA181" s="97"/>
      <c r="IB181" s="97"/>
      <c r="IC181" s="97"/>
    </row>
    <row r="182" spans="1:237" ht="14.4">
      <c r="A182" s="9"/>
      <c r="B182" s="34" t="s">
        <v>34</v>
      </c>
      <c r="C182" s="26">
        <v>0.58216465204872392</v>
      </c>
      <c r="D182" s="26">
        <v>0.58036370738934939</v>
      </c>
      <c r="E182" s="25">
        <v>0.1800944659374526</v>
      </c>
      <c r="F182" s="26">
        <v>3.1031310821893342E-3</v>
      </c>
      <c r="G182"/>
      <c r="H182" s="26">
        <v>0.59631457679109667</v>
      </c>
      <c r="I182" s="25">
        <v>-1.5950869401747281</v>
      </c>
      <c r="J182" s="26">
        <v>-2.674908516840643E-2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26">
        <v>0.55514019544457993</v>
      </c>
      <c r="HC182" s="26">
        <v>0.53661489886745606</v>
      </c>
      <c r="HD182" s="26">
        <v>0.58043520969151674</v>
      </c>
      <c r="HE182" s="26">
        <v>0.62888884407121515</v>
      </c>
      <c r="HF182" s="37"/>
      <c r="HG182" s="26">
        <v>0.60194766757371909</v>
      </c>
      <c r="HH182" s="26">
        <v>0.58551904712311587</v>
      </c>
      <c r="HI182" s="26">
        <v>0.59105774852822524</v>
      </c>
      <c r="HJ182" s="26">
        <v>0.60971014405901303</v>
      </c>
      <c r="HK182" s="26">
        <v>0.64126738020128193</v>
      </c>
      <c r="HL182" s="26">
        <v>0.65428392257446999</v>
      </c>
      <c r="HM182" s="26">
        <v>0.66804062521075158</v>
      </c>
      <c r="HN182" s="26">
        <v>0.66444490470577189</v>
      </c>
      <c r="HO182" s="26">
        <v>0.68046116121510825</v>
      </c>
      <c r="HP182" s="26">
        <v>0.68892221855100266</v>
      </c>
      <c r="HQ182" s="26">
        <v>0.70399061776866345</v>
      </c>
      <c r="HR182" s="26">
        <v>0.6390429101259113</v>
      </c>
      <c r="HS182" s="26">
        <v>0.64474575754837793</v>
      </c>
      <c r="HT182" s="26">
        <v>0.63184030538053926</v>
      </c>
      <c r="HU182" s="26">
        <v>0.6101831207643641</v>
      </c>
      <c r="HV182" s="26">
        <v>0.59499863647653839</v>
      </c>
      <c r="HW182" s="26">
        <f t="shared" si="1"/>
        <v>0.58216465204872392</v>
      </c>
      <c r="HX182" s="97"/>
      <c r="HY182" s="97"/>
      <c r="HZ182" s="97"/>
      <c r="IA182" s="97"/>
      <c r="IB182" s="97"/>
      <c r="IC182" s="97"/>
    </row>
    <row r="183" spans="1:237" ht="14.4">
      <c r="A183" s="9"/>
      <c r="B183" s="18" t="s">
        <v>18</v>
      </c>
      <c r="C183" s="20">
        <v>0.70751739665123548</v>
      </c>
      <c r="D183" s="20">
        <v>0.69989375878938442</v>
      </c>
      <c r="E183" s="19">
        <v>0.76236378618510514</v>
      </c>
      <c r="F183" s="20">
        <v>1.0892564430118308E-2</v>
      </c>
      <c r="G183"/>
      <c r="H183" s="20">
        <v>0.69612573932454536</v>
      </c>
      <c r="I183" s="19">
        <v>0.37680194648390675</v>
      </c>
      <c r="J183" s="20">
        <v>5.4128431861967885E-3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20">
        <v>0.66195610298599949</v>
      </c>
      <c r="HC183" s="20">
        <v>0.6432776177164401</v>
      </c>
      <c r="HD183" s="20">
        <v>0.71924572969220513</v>
      </c>
      <c r="HE183" s="20">
        <v>0.76418913344975314</v>
      </c>
      <c r="HF183" s="37"/>
      <c r="HG183" s="20">
        <v>0.62470108858537032</v>
      </c>
      <c r="HH183" s="20">
        <v>0.57994912903332185</v>
      </c>
      <c r="HI183" s="20">
        <v>0.56436666578190764</v>
      </c>
      <c r="HJ183" s="20">
        <v>0.56979791785915856</v>
      </c>
      <c r="HK183" s="20">
        <v>0.6245682997893629</v>
      </c>
      <c r="HL183" s="20">
        <v>0.65646676365507795</v>
      </c>
      <c r="HM183" s="20">
        <v>0.68149478934436536</v>
      </c>
      <c r="HN183" s="20">
        <v>0.70922969091825394</v>
      </c>
      <c r="HO183" s="20">
        <v>0.73251986711967088</v>
      </c>
      <c r="HP183" s="20">
        <v>0.74998525068312571</v>
      </c>
      <c r="HQ183" s="20">
        <v>0.77409338428274699</v>
      </c>
      <c r="HR183" s="20">
        <v>0.75215311137231911</v>
      </c>
      <c r="HS183" s="20">
        <v>0.75928275605539119</v>
      </c>
      <c r="HT183" s="20">
        <v>0.7441537037068422</v>
      </c>
      <c r="HU183" s="20">
        <v>0.71243310375764279</v>
      </c>
      <c r="HV183" s="20">
        <v>0.72072510129999534</v>
      </c>
      <c r="HW183" s="20">
        <f t="shared" si="1"/>
        <v>0.70751739665123548</v>
      </c>
      <c r="HX183" s="97"/>
      <c r="HY183" s="97"/>
      <c r="HZ183" s="97"/>
      <c r="IA183" s="97"/>
      <c r="IB183" s="97"/>
      <c r="IC183" s="97"/>
    </row>
    <row r="184" spans="1:237" ht="14.4">
      <c r="A184" s="9"/>
      <c r="B184" s="18" t="s">
        <v>19</v>
      </c>
      <c r="C184" s="20">
        <v>0.65776053945433544</v>
      </c>
      <c r="D184" s="20">
        <v>0.65778085471863434</v>
      </c>
      <c r="E184" s="19">
        <v>-2.0315264298909064E-3</v>
      </c>
      <c r="F184" s="20">
        <v>-3.0884547875141357E-5</v>
      </c>
      <c r="G184"/>
      <c r="H184" s="20">
        <v>0.68495833811088136</v>
      </c>
      <c r="I184" s="19">
        <v>-2.7177483392247015</v>
      </c>
      <c r="J184" s="20">
        <v>-3.9677571437706206E-2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20">
        <v>0.62396170323103806</v>
      </c>
      <c r="HC184" s="20">
        <v>0.63101407328670089</v>
      </c>
      <c r="HD184" s="20">
        <v>0.6548371128416911</v>
      </c>
      <c r="HE184" s="20">
        <v>0.7207038654709097</v>
      </c>
      <c r="HF184" s="37"/>
      <c r="HG184" s="20">
        <v>0.62627097095961382</v>
      </c>
      <c r="HH184" s="20">
        <v>0.62164767645350216</v>
      </c>
      <c r="HI184" s="20">
        <v>0.63446510176963555</v>
      </c>
      <c r="HJ184" s="20">
        <v>0.67485947190623718</v>
      </c>
      <c r="HK184" s="20">
        <v>0.68028887739966581</v>
      </c>
      <c r="HL184" s="20">
        <v>0.69988845963842339</v>
      </c>
      <c r="HM184" s="20">
        <v>0.69096092583370061</v>
      </c>
      <c r="HN184" s="20">
        <v>0.68070250410134914</v>
      </c>
      <c r="HO184" s="20">
        <v>0.70789080883714484</v>
      </c>
      <c r="HP184" s="20">
        <v>0.73206534703940673</v>
      </c>
      <c r="HQ184" s="20">
        <v>0.74551624908357506</v>
      </c>
      <c r="HR184" s="20">
        <v>0.71601619262649752</v>
      </c>
      <c r="HS184" s="20">
        <v>0.72408074097859076</v>
      </c>
      <c r="HT184" s="20">
        <v>0.71627332930538701</v>
      </c>
      <c r="HU184" s="20">
        <v>0.70145878150053964</v>
      </c>
      <c r="HV184" s="20">
        <v>0.67207093428325959</v>
      </c>
      <c r="HW184" s="20">
        <f t="shared" si="1"/>
        <v>0.65776053945433544</v>
      </c>
      <c r="HX184" s="97"/>
      <c r="HY184" s="97"/>
      <c r="HZ184" s="97"/>
      <c r="IA184" s="97"/>
      <c r="IB184" s="97"/>
      <c r="IC184" s="97"/>
    </row>
    <row r="185" spans="1:237" ht="14.4">
      <c r="A185" s="9"/>
      <c r="B185" s="18" t="s">
        <v>20</v>
      </c>
      <c r="C185" s="20">
        <v>0.40688096942827617</v>
      </c>
      <c r="D185" s="20">
        <v>0.40361625626817071</v>
      </c>
      <c r="E185" s="19">
        <v>0.32647131601054591</v>
      </c>
      <c r="F185" s="20">
        <v>8.0886562654610191E-3</v>
      </c>
      <c r="G185"/>
      <c r="H185" s="20">
        <v>0.4176406737296286</v>
      </c>
      <c r="I185" s="19">
        <v>-1.4024417461457883</v>
      </c>
      <c r="J185" s="20">
        <v>-3.3580104486032367E-2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20">
        <v>0.40091385493330306</v>
      </c>
      <c r="HC185" s="20">
        <v>0.36114375429515855</v>
      </c>
      <c r="HD185" s="20">
        <v>0.40053817964669941</v>
      </c>
      <c r="HE185" s="20">
        <v>0.43449524800630218</v>
      </c>
      <c r="HF185" s="37"/>
      <c r="HG185" s="20">
        <v>0.54818186092082022</v>
      </c>
      <c r="HH185" s="20">
        <v>0.54905643429231998</v>
      </c>
      <c r="HI185" s="20">
        <v>0.56593440593157396</v>
      </c>
      <c r="HJ185" s="20">
        <v>0.5732368766602508</v>
      </c>
      <c r="HK185" s="20">
        <v>0.6130898505460407</v>
      </c>
      <c r="HL185" s="20">
        <v>0.60235765659922469</v>
      </c>
      <c r="HM185" s="20">
        <v>0.63166568392379852</v>
      </c>
      <c r="HN185" s="20">
        <v>0.60597750338544731</v>
      </c>
      <c r="HO185" s="20">
        <v>0.60560237575201592</v>
      </c>
      <c r="HP185" s="20">
        <v>0.59401713251683286</v>
      </c>
      <c r="HQ185" s="20">
        <v>0.60186093451798151</v>
      </c>
      <c r="HR185" s="20">
        <v>0.46558836681466115</v>
      </c>
      <c r="HS185" s="20">
        <v>0.46672386841262026</v>
      </c>
      <c r="HT185" s="20">
        <v>0.44884055791678867</v>
      </c>
      <c r="HU185" s="20">
        <v>0.42701802524334548</v>
      </c>
      <c r="HV185" s="20">
        <v>0.41354279803277005</v>
      </c>
      <c r="HW185" s="20">
        <f t="shared" si="1"/>
        <v>0.40688096942827617</v>
      </c>
      <c r="HX185" s="97"/>
      <c r="HY185" s="97"/>
      <c r="HZ185" s="97"/>
      <c r="IA185" s="97"/>
      <c r="IB185" s="97"/>
      <c r="IC185" s="97"/>
    </row>
    <row r="186" spans="1:237" ht="14.4">
      <c r="A186" s="9"/>
      <c r="B186" s="21"/>
      <c r="C186"/>
      <c r="D186"/>
      <c r="E186" s="28" t="s">
        <v>353</v>
      </c>
      <c r="F186"/>
      <c r="G186"/>
      <c r="H186"/>
      <c r="I186" s="28" t="s">
        <v>353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 s="37"/>
      <c r="HG186" s="102"/>
      <c r="HH186" s="102"/>
      <c r="HI186" s="102"/>
      <c r="HJ186" s="102"/>
      <c r="HK186" s="102"/>
      <c r="HL186" s="102"/>
      <c r="HM186" s="102"/>
      <c r="HN186" s="102"/>
      <c r="HO186" s="102"/>
      <c r="HP186" s="102"/>
      <c r="HQ186" s="102"/>
      <c r="HR186" s="101"/>
      <c r="HS186" s="101"/>
      <c r="HT186" s="101"/>
      <c r="HU186" s="101"/>
      <c r="HV186" s="101"/>
      <c r="HW186" s="101"/>
      <c r="HX186" s="97"/>
      <c r="HY186" s="97"/>
      <c r="HZ186" s="97"/>
      <c r="IA186" s="97"/>
      <c r="IB186" s="97"/>
      <c r="IC186" s="97"/>
    </row>
    <row r="187" spans="1:237" ht="13.8">
      <c r="A187" s="9"/>
      <c r="B187" s="34" t="s">
        <v>35</v>
      </c>
      <c r="C187" s="26">
        <v>0.59638482644641955</v>
      </c>
      <c r="D187" s="26">
        <v>0.59573703049542848</v>
      </c>
      <c r="E187" s="25">
        <v>6.4779595099107024E-2</v>
      </c>
      <c r="F187" s="26">
        <v>1.0873857387249343E-3</v>
      </c>
      <c r="H187" s="26">
        <v>0.61120868711887222</v>
      </c>
      <c r="I187" s="25">
        <v>-1.5471656623443741</v>
      </c>
      <c r="J187" s="26">
        <v>-2.5313214536223864E-2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26">
        <v>0.59499735892569983</v>
      </c>
      <c r="HC187" s="26">
        <v>0.59301599058001264</v>
      </c>
      <c r="HD187" s="26">
        <v>0.59309336301590354</v>
      </c>
      <c r="HE187" s="26">
        <v>0.59638482644641955</v>
      </c>
      <c r="HF187" s="37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97"/>
      <c r="HY187" s="97"/>
      <c r="HZ187" s="97"/>
      <c r="IA187" s="97"/>
      <c r="IB187" s="97"/>
      <c r="IC187" s="97"/>
    </row>
    <row r="188" spans="1:237" ht="13.8">
      <c r="A188" s="9"/>
      <c r="B188" s="18" t="s">
        <v>18</v>
      </c>
      <c r="C188" s="20">
        <v>0.7268968327315829</v>
      </c>
      <c r="D188" s="20">
        <v>0.71468644573806406</v>
      </c>
      <c r="E188" s="19">
        <v>1.221038699351884</v>
      </c>
      <c r="F188" s="20">
        <v>1.7084956719598966E-2</v>
      </c>
      <c r="H188" s="20">
        <v>0.71464256478992372</v>
      </c>
      <c r="I188" s="19">
        <v>4.3880948140340159E-3</v>
      </c>
      <c r="J188" s="20">
        <v>6.1402651202618189E-5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20">
        <v>0.72548599130302971</v>
      </c>
      <c r="HC188" s="20">
        <v>0.72237176288615457</v>
      </c>
      <c r="HD188" s="20">
        <v>0.72385005426272797</v>
      </c>
      <c r="HE188" s="20">
        <v>0.7268968327315829</v>
      </c>
      <c r="HF188" s="37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97"/>
      <c r="HY188" s="97"/>
      <c r="HZ188" s="97"/>
      <c r="IA188" s="97"/>
      <c r="IB188" s="97"/>
      <c r="IC188" s="97"/>
    </row>
    <row r="189" spans="1:237" ht="13.8">
      <c r="A189" s="9"/>
      <c r="B189" s="18" t="s">
        <v>19</v>
      </c>
      <c r="C189" s="20">
        <v>0.67220120084173973</v>
      </c>
      <c r="D189" s="20">
        <v>0.67760501620471403</v>
      </c>
      <c r="E189" s="19">
        <v>-0.54038153629742958</v>
      </c>
      <c r="F189" s="20">
        <v>-7.9748750876155357E-3</v>
      </c>
      <c r="H189" s="20">
        <v>0.70161855662501804</v>
      </c>
      <c r="I189" s="19">
        <v>-2.4013540420304014</v>
      </c>
      <c r="J189" s="20">
        <v>-3.4225919758758772E-2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20">
        <v>0.66689862685101609</v>
      </c>
      <c r="HC189" s="20">
        <v>0.66739078736924462</v>
      </c>
      <c r="HD189" s="20">
        <v>0.6682530707524964</v>
      </c>
      <c r="HE189" s="20">
        <v>0.67220120084173973</v>
      </c>
      <c r="HF189" s="37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97"/>
      <c r="HY189" s="97"/>
      <c r="HZ189" s="97"/>
      <c r="IA189" s="97"/>
      <c r="IB189" s="97"/>
      <c r="IC189" s="97"/>
    </row>
    <row r="190" spans="1:237" ht="13.8">
      <c r="A190" s="9"/>
      <c r="B190" s="18" t="s">
        <v>20</v>
      </c>
      <c r="C190" s="20">
        <v>0.41606586964704956</v>
      </c>
      <c r="D190" s="20">
        <v>0.41426965219338924</v>
      </c>
      <c r="E190" s="19">
        <v>0.17962174536603204</v>
      </c>
      <c r="F190" s="20">
        <v>4.3358654059018802E-3</v>
      </c>
      <c r="H190" s="20">
        <v>0.42722069414323077</v>
      </c>
      <c r="I190" s="19">
        <v>-1.2951041949841535</v>
      </c>
      <c r="J190" s="20">
        <v>-3.0314640951122903E-2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20">
        <v>0.4166529781567449</v>
      </c>
      <c r="HC190" s="20">
        <v>0.41371794652607807</v>
      </c>
      <c r="HD190" s="20">
        <v>0.4128164786185719</v>
      </c>
      <c r="HE190" s="20">
        <v>0.41606586964704956</v>
      </c>
      <c r="HF190" s="37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97"/>
      <c r="HY190" s="97"/>
      <c r="HZ190" s="97"/>
      <c r="IA190" s="97"/>
      <c r="IB190" s="97"/>
      <c r="IC190" s="97"/>
    </row>
    <row r="191" spans="1:237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 s="37"/>
      <c r="HG191" s="102"/>
      <c r="HH191" s="102"/>
      <c r="HI191" s="102"/>
      <c r="HJ191" s="102"/>
      <c r="HK191" s="102"/>
      <c r="HL191" s="102"/>
      <c r="HM191" s="102"/>
      <c r="HN191" s="102"/>
      <c r="HO191" s="102"/>
      <c r="HP191" s="102"/>
      <c r="HQ191" s="102"/>
      <c r="HR191" s="101"/>
      <c r="HS191" s="101"/>
      <c r="HT191" s="101"/>
      <c r="HU191" s="101"/>
      <c r="HV191" s="101"/>
      <c r="HW191" s="101"/>
      <c r="HX191" s="97"/>
      <c r="HY191" s="97"/>
      <c r="HZ191" s="97"/>
      <c r="IA191" s="97"/>
      <c r="IB191" s="97"/>
      <c r="IC191" s="97"/>
    </row>
    <row r="192" spans="1:237" ht="13.8">
      <c r="A192" s="9"/>
      <c r="B192" s="34" t="s">
        <v>36</v>
      </c>
      <c r="C192" s="39">
        <v>2989098.5</v>
      </c>
      <c r="D192" s="39">
        <v>2917488.2</v>
      </c>
      <c r="E192" s="39">
        <v>71610.299999999814</v>
      </c>
      <c r="F192" s="26">
        <v>2.4545189248751653E-2</v>
      </c>
      <c r="G192" s="27"/>
      <c r="H192" s="39">
        <v>2855324.7</v>
      </c>
      <c r="I192" s="39">
        <v>62163.5</v>
      </c>
      <c r="J192" s="26">
        <v>2.1771079135062991E-2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9">
        <v>2999829</v>
      </c>
      <c r="HC192" s="39">
        <v>3009139</v>
      </c>
      <c r="HD192" s="39">
        <v>3020442</v>
      </c>
      <c r="HE192" s="39">
        <v>3029931</v>
      </c>
      <c r="HF192" s="37"/>
      <c r="HG192" s="39">
        <v>1341427.3333333333</v>
      </c>
      <c r="HH192" s="39">
        <v>1667769.25</v>
      </c>
      <c r="HI192" s="39">
        <v>1905218.25</v>
      </c>
      <c r="HJ192" s="39">
        <v>1870117.75</v>
      </c>
      <c r="HK192" s="39">
        <v>1854185.6666666667</v>
      </c>
      <c r="HL192" s="39">
        <v>1962583</v>
      </c>
      <c r="HM192" s="39">
        <v>2038592.9166666667</v>
      </c>
      <c r="HN192" s="39">
        <v>2114564.25</v>
      </c>
      <c r="HO192" s="39">
        <v>2192662.9166666665</v>
      </c>
      <c r="HP192" s="39">
        <v>2351746.5833333335</v>
      </c>
      <c r="HQ192" s="39">
        <v>2525721.6666666665</v>
      </c>
      <c r="HR192" s="39">
        <v>2619640.8333333335</v>
      </c>
      <c r="HS192" s="39">
        <v>2713667.8333333335</v>
      </c>
      <c r="HT192" s="39">
        <v>2809532.4166666665</v>
      </c>
      <c r="HU192" s="39">
        <v>2856731.8333333335</v>
      </c>
      <c r="HV192" s="39">
        <v>2923959.5833333335</v>
      </c>
      <c r="HW192" s="39">
        <f t="shared" ref="HW192:HW210" si="2">+C192</f>
        <v>2989098.5</v>
      </c>
      <c r="HX192" s="97"/>
      <c r="HY192" s="97"/>
      <c r="HZ192" s="97"/>
      <c r="IA192" s="97"/>
      <c r="IB192" s="97"/>
      <c r="IC192" s="97"/>
    </row>
    <row r="193" spans="1:237" ht="13.8">
      <c r="A193" s="9"/>
      <c r="B193" s="18" t="s">
        <v>18</v>
      </c>
      <c r="C193" s="40">
        <v>1239982.5</v>
      </c>
      <c r="D193" s="40">
        <v>1218064.8999999999</v>
      </c>
      <c r="E193" s="40">
        <v>21917.600000000093</v>
      </c>
      <c r="F193" s="20">
        <v>1.7993786702170052E-2</v>
      </c>
      <c r="G193" s="22"/>
      <c r="H193" s="40">
        <v>1201763.2</v>
      </c>
      <c r="I193" s="40">
        <v>16301.699999999953</v>
      </c>
      <c r="J193" s="20">
        <v>1.3564818759635803E-2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40">
        <v>1244503</v>
      </c>
      <c r="HC193" s="40">
        <v>1248495</v>
      </c>
      <c r="HD193" s="40">
        <v>1253622</v>
      </c>
      <c r="HE193" s="40">
        <v>1257695</v>
      </c>
      <c r="HF193" s="37"/>
      <c r="HG193" s="40">
        <v>613665.91666666663</v>
      </c>
      <c r="HH193" s="40">
        <v>675558.66666666663</v>
      </c>
      <c r="HI193" s="40">
        <v>741564.33333333337</v>
      </c>
      <c r="HJ193" s="40">
        <v>631327.91666666663</v>
      </c>
      <c r="HK193" s="40">
        <v>703614.91666666663</v>
      </c>
      <c r="HL193" s="40">
        <v>759978.41666666663</v>
      </c>
      <c r="HM193" s="40">
        <v>805106.83333333337</v>
      </c>
      <c r="HN193" s="40">
        <v>855605.83333333337</v>
      </c>
      <c r="HO193" s="40">
        <v>909604.5</v>
      </c>
      <c r="HP193" s="40">
        <v>965756.41666666663</v>
      </c>
      <c r="HQ193" s="40">
        <v>1020912.0833333334</v>
      </c>
      <c r="HR193" s="40">
        <v>1073399.0833333333</v>
      </c>
      <c r="HS193" s="40">
        <v>1136081.1666666667</v>
      </c>
      <c r="HT193" s="40">
        <v>1185317.8333333333</v>
      </c>
      <c r="HU193" s="40">
        <v>1202602</v>
      </c>
      <c r="HV193" s="40">
        <v>1219166.8333333333</v>
      </c>
      <c r="HW193" s="40">
        <f t="shared" si="2"/>
        <v>1239982.5</v>
      </c>
      <c r="HX193" s="97"/>
      <c r="HY193" s="97"/>
      <c r="HZ193" s="97"/>
      <c r="IA193" s="97"/>
      <c r="IB193" s="97"/>
      <c r="IC193" s="97"/>
    </row>
    <row r="194" spans="1:237" ht="13.8">
      <c r="A194" s="9"/>
      <c r="B194" s="18" t="s">
        <v>19</v>
      </c>
      <c r="C194" s="40">
        <v>949918.4</v>
      </c>
      <c r="D194" s="40">
        <v>931052.5</v>
      </c>
      <c r="E194" s="40">
        <v>18865.900000000023</v>
      </c>
      <c r="F194" s="20">
        <v>2.0262981947849368E-2</v>
      </c>
      <c r="G194" s="22"/>
      <c r="H194" s="40">
        <v>926619</v>
      </c>
      <c r="I194" s="40">
        <v>4433.5</v>
      </c>
      <c r="J194" s="20">
        <v>4.7845986322318018E-3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40">
        <v>954166</v>
      </c>
      <c r="HC194" s="40">
        <v>956007</v>
      </c>
      <c r="HD194" s="40">
        <v>959053</v>
      </c>
      <c r="HE194" s="40">
        <v>962097</v>
      </c>
      <c r="HF194" s="37"/>
      <c r="HG194" s="40">
        <v>382901.75</v>
      </c>
      <c r="HH194" s="40">
        <v>470595.75</v>
      </c>
      <c r="HI194" s="40">
        <v>529243.16666666663</v>
      </c>
      <c r="HJ194" s="40">
        <v>526573.41666666663</v>
      </c>
      <c r="HK194" s="40">
        <v>552889.16666666663</v>
      </c>
      <c r="HL194" s="40">
        <v>585416.41666666663</v>
      </c>
      <c r="HM194" s="40">
        <v>607943.5</v>
      </c>
      <c r="HN194" s="40">
        <v>615937.41666666663</v>
      </c>
      <c r="HO194" s="40">
        <v>636682.25</v>
      </c>
      <c r="HP194" s="40">
        <v>728925.66666666663</v>
      </c>
      <c r="HQ194" s="40">
        <v>834381.58333333337</v>
      </c>
      <c r="HR194" s="40">
        <v>864866.83333333337</v>
      </c>
      <c r="HS194" s="40">
        <v>885029.41666666663</v>
      </c>
      <c r="HT194" s="40">
        <v>907860.83333333337</v>
      </c>
      <c r="HU194" s="40">
        <v>924966.83333333337</v>
      </c>
      <c r="HV194" s="40">
        <v>932425.33333333337</v>
      </c>
      <c r="HW194" s="40">
        <f t="shared" si="2"/>
        <v>949918.4</v>
      </c>
      <c r="HX194" s="97"/>
      <c r="HY194" s="97"/>
      <c r="HZ194" s="97"/>
      <c r="IA194" s="97"/>
      <c r="IB194" s="97"/>
      <c r="IC194" s="97"/>
    </row>
    <row r="195" spans="1:237" ht="13.8">
      <c r="A195" s="9"/>
      <c r="B195" s="18" t="s">
        <v>20</v>
      </c>
      <c r="C195" s="40">
        <v>799197.6</v>
      </c>
      <c r="D195" s="40">
        <v>768370.8</v>
      </c>
      <c r="E195" s="40">
        <v>30826.79999999993</v>
      </c>
      <c r="F195" s="20">
        <v>4.011969221110423E-2</v>
      </c>
      <c r="G195" s="22"/>
      <c r="H195" s="40">
        <v>726942.5</v>
      </c>
      <c r="I195" s="40">
        <v>41428.300000000047</v>
      </c>
      <c r="J195" s="20">
        <v>5.6989789426261428E-2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40">
        <v>801160</v>
      </c>
      <c r="HC195" s="40">
        <v>804637</v>
      </c>
      <c r="HD195" s="40">
        <v>807767</v>
      </c>
      <c r="HE195" s="40">
        <v>810139</v>
      </c>
      <c r="HF195" s="37"/>
      <c r="HG195" s="40">
        <v>344859.66666666669</v>
      </c>
      <c r="HH195" s="40">
        <v>521614.83333333331</v>
      </c>
      <c r="HI195" s="40">
        <v>634410.75</v>
      </c>
      <c r="HJ195" s="40">
        <v>712216.41666666663</v>
      </c>
      <c r="HK195" s="40">
        <v>597681.58333333337</v>
      </c>
      <c r="HL195" s="40">
        <v>617188.16666666663</v>
      </c>
      <c r="HM195" s="40">
        <v>625542.58333333337</v>
      </c>
      <c r="HN195" s="40">
        <v>643021</v>
      </c>
      <c r="HO195" s="40">
        <v>646376.16666666663</v>
      </c>
      <c r="HP195" s="40">
        <v>657064.5</v>
      </c>
      <c r="HQ195" s="40">
        <v>670428</v>
      </c>
      <c r="HR195" s="40">
        <v>681374.91666666663</v>
      </c>
      <c r="HS195" s="40">
        <v>692557.25</v>
      </c>
      <c r="HT195" s="40">
        <v>716353.75</v>
      </c>
      <c r="HU195" s="40">
        <v>729163</v>
      </c>
      <c r="HV195" s="40">
        <v>772367.41666666663</v>
      </c>
      <c r="HW195" s="40">
        <f t="shared" si="2"/>
        <v>799197.6</v>
      </c>
      <c r="HX195" s="97"/>
      <c r="HY195" s="97"/>
      <c r="HZ195" s="97"/>
      <c r="IA195" s="97"/>
      <c r="IB195" s="97"/>
      <c r="IC195" s="97"/>
    </row>
    <row r="196" spans="1:237" ht="14.4">
      <c r="A196" s="9"/>
      <c r="B196" s="21"/>
      <c r="C196"/>
      <c r="D196"/>
      <c r="E196" s="96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 s="37"/>
      <c r="HG196" s="102"/>
      <c r="HH196" s="102"/>
      <c r="HI196" s="102"/>
      <c r="HJ196" s="102"/>
      <c r="HK196" s="102"/>
      <c r="HL196" s="102"/>
      <c r="HM196" s="102"/>
      <c r="HN196" s="102"/>
      <c r="HO196" s="102"/>
      <c r="HP196" s="102"/>
      <c r="HQ196" s="102"/>
      <c r="HR196" s="101"/>
      <c r="HS196" s="101"/>
      <c r="HT196" s="101"/>
      <c r="HU196" s="101"/>
      <c r="HV196" s="101"/>
      <c r="HW196" s="101"/>
      <c r="HX196" s="97"/>
      <c r="HY196" s="97"/>
      <c r="HZ196" s="97"/>
      <c r="IA196" s="97"/>
      <c r="IB196" s="97"/>
      <c r="IC196" s="97"/>
    </row>
    <row r="197" spans="1:237" ht="13.8">
      <c r="A197" s="9"/>
      <c r="B197" s="34" t="s">
        <v>37</v>
      </c>
      <c r="C197" s="39">
        <v>542047</v>
      </c>
      <c r="D197" s="39">
        <v>533609.1</v>
      </c>
      <c r="E197" s="39">
        <v>8437.9000000000233</v>
      </c>
      <c r="F197" s="26">
        <v>1.5812886249503659E-2</v>
      </c>
      <c r="G197" s="27"/>
      <c r="H197" s="39">
        <v>479102.7</v>
      </c>
      <c r="I197" s="39">
        <v>54506.399999999965</v>
      </c>
      <c r="J197" s="26">
        <v>0.11376767444641819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9">
        <v>539190</v>
      </c>
      <c r="HC197" s="39">
        <v>539055</v>
      </c>
      <c r="HD197" s="39">
        <v>546440</v>
      </c>
      <c r="HE197" s="39">
        <v>556609</v>
      </c>
      <c r="HF197" s="37"/>
      <c r="HG197" s="39">
        <v>597.25</v>
      </c>
      <c r="HH197" s="39">
        <v>106063.08333333333</v>
      </c>
      <c r="HI197" s="39">
        <v>190131.41666666666</v>
      </c>
      <c r="HJ197" s="39">
        <v>480243.83333333331</v>
      </c>
      <c r="HK197" s="39">
        <v>520621.83333333331</v>
      </c>
      <c r="HL197" s="39">
        <v>471552.33333333331</v>
      </c>
      <c r="HM197" s="39">
        <v>431056.08333333331</v>
      </c>
      <c r="HN197" s="39">
        <v>409259.58333333331</v>
      </c>
      <c r="HO197" s="39">
        <v>398406.41666666669</v>
      </c>
      <c r="HP197" s="39">
        <v>390621.83333333331</v>
      </c>
      <c r="HQ197" s="39">
        <v>369280.83333333331</v>
      </c>
      <c r="HR197" s="39">
        <v>354583.75</v>
      </c>
      <c r="HS197" s="39">
        <v>323831.96296296298</v>
      </c>
      <c r="HT197" s="39">
        <v>363237.16666666669</v>
      </c>
      <c r="HU197" s="39">
        <v>488373.33333333331</v>
      </c>
      <c r="HV197" s="39">
        <v>535278.41666666663</v>
      </c>
      <c r="HW197" s="39">
        <f t="shared" si="2"/>
        <v>542047</v>
      </c>
      <c r="HX197" s="97"/>
      <c r="HY197" s="97"/>
      <c r="HZ197" s="97"/>
      <c r="IA197" s="97"/>
      <c r="IB197" s="97"/>
      <c r="IC197" s="97"/>
    </row>
    <row r="198" spans="1:237" ht="13.8">
      <c r="A198" s="9"/>
      <c r="B198" s="18" t="s">
        <v>18</v>
      </c>
      <c r="C198" s="40">
        <v>240913.6</v>
      </c>
      <c r="D198" s="40">
        <v>246239.1</v>
      </c>
      <c r="E198" s="40">
        <v>-5325.5</v>
      </c>
      <c r="F198" s="20">
        <v>-2.1627353251372345E-2</v>
      </c>
      <c r="G198" s="22"/>
      <c r="H198" s="40">
        <v>231293.1</v>
      </c>
      <c r="I198" s="40">
        <v>14946</v>
      </c>
      <c r="J198" s="20">
        <v>6.4619307709568502E-2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40">
        <v>238752</v>
      </c>
      <c r="HC198" s="40">
        <v>239865</v>
      </c>
      <c r="HD198" s="40">
        <v>246719</v>
      </c>
      <c r="HE198" s="40">
        <v>243206</v>
      </c>
      <c r="HF198" s="37"/>
      <c r="HG198" s="40">
        <v>150.75</v>
      </c>
      <c r="HH198" s="40">
        <v>15639.416666666666</v>
      </c>
      <c r="HI198" s="40">
        <v>43926.5</v>
      </c>
      <c r="HJ198" s="40">
        <v>155529.75</v>
      </c>
      <c r="HK198" s="40">
        <v>171429.58333333334</v>
      </c>
      <c r="HL198" s="40">
        <v>177340</v>
      </c>
      <c r="HM198" s="40">
        <v>168702.41666666666</v>
      </c>
      <c r="HN198" s="40">
        <v>165083.25</v>
      </c>
      <c r="HO198" s="40">
        <v>158227.91666666666</v>
      </c>
      <c r="HP198" s="40">
        <v>152204.16666666666</v>
      </c>
      <c r="HQ198" s="40">
        <v>145717.08333333334</v>
      </c>
      <c r="HR198" s="40">
        <v>141285.75</v>
      </c>
      <c r="HS198" s="40">
        <v>141033.55555555556</v>
      </c>
      <c r="HT198" s="40">
        <v>158239</v>
      </c>
      <c r="HU198" s="40">
        <v>234109.75</v>
      </c>
      <c r="HV198" s="40">
        <v>246046.08333333334</v>
      </c>
      <c r="HW198" s="40">
        <f t="shared" si="2"/>
        <v>240913.6</v>
      </c>
      <c r="HX198" s="97"/>
      <c r="HY198" s="97"/>
      <c r="HZ198" s="97"/>
      <c r="IA198" s="97"/>
      <c r="IB198" s="97"/>
      <c r="IC198" s="97"/>
    </row>
    <row r="199" spans="1:237" ht="13.8">
      <c r="A199" s="9"/>
      <c r="B199" s="18" t="s">
        <v>19</v>
      </c>
      <c r="C199" s="40">
        <v>162615.9</v>
      </c>
      <c r="D199" s="40">
        <v>160184</v>
      </c>
      <c r="E199" s="40">
        <v>2431.8999999999942</v>
      </c>
      <c r="F199" s="20">
        <v>1.5181915796833605E-2</v>
      </c>
      <c r="G199" s="22"/>
      <c r="H199" s="40">
        <v>135644.4</v>
      </c>
      <c r="I199" s="40">
        <v>24539.600000000006</v>
      </c>
      <c r="J199" s="20">
        <v>0.18091126504300956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40">
        <v>161978</v>
      </c>
      <c r="HC199" s="40">
        <v>160394</v>
      </c>
      <c r="HD199" s="40">
        <v>160211</v>
      </c>
      <c r="HE199" s="40">
        <v>174306</v>
      </c>
      <c r="HF199" s="37"/>
      <c r="HG199" s="40">
        <v>125.16666666666667</v>
      </c>
      <c r="HH199" s="40">
        <v>25173</v>
      </c>
      <c r="HI199" s="40">
        <v>51565.75</v>
      </c>
      <c r="HJ199" s="40">
        <v>152993.16666666666</v>
      </c>
      <c r="HK199" s="40">
        <v>165199.16666666666</v>
      </c>
      <c r="HL199" s="40">
        <v>126484.25</v>
      </c>
      <c r="HM199" s="40">
        <v>115563.91666666667</v>
      </c>
      <c r="HN199" s="40">
        <v>109584.41666666667</v>
      </c>
      <c r="HO199" s="40">
        <v>113849.08333333333</v>
      </c>
      <c r="HP199" s="40">
        <v>119986.83333333333</v>
      </c>
      <c r="HQ199" s="40">
        <v>114200.5</v>
      </c>
      <c r="HR199" s="40">
        <v>110149.5</v>
      </c>
      <c r="HS199" s="40">
        <v>85339.935185185182</v>
      </c>
      <c r="HT199" s="40">
        <v>99808.083333333328</v>
      </c>
      <c r="HU199" s="40">
        <v>140201.33333333334</v>
      </c>
      <c r="HV199" s="40">
        <v>160767.58333333334</v>
      </c>
      <c r="HW199" s="40">
        <f t="shared" si="2"/>
        <v>162615.9</v>
      </c>
      <c r="HX199" s="97"/>
      <c r="HY199" s="97"/>
      <c r="HZ199" s="97"/>
      <c r="IA199" s="97"/>
      <c r="IB199" s="97"/>
      <c r="IC199" s="97"/>
    </row>
    <row r="200" spans="1:237" ht="13.8">
      <c r="A200" s="9"/>
      <c r="B200" s="18" t="s">
        <v>20</v>
      </c>
      <c r="C200" s="40">
        <v>138517.5</v>
      </c>
      <c r="D200" s="40">
        <v>127186</v>
      </c>
      <c r="E200" s="40">
        <v>11331.5</v>
      </c>
      <c r="F200" s="20">
        <v>8.9093925432044405E-2</v>
      </c>
      <c r="G200" s="22"/>
      <c r="H200" s="40">
        <v>112165.2</v>
      </c>
      <c r="I200" s="40">
        <v>15020.800000000003</v>
      </c>
      <c r="J200" s="20">
        <v>0.13391675849550488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40">
        <v>138460</v>
      </c>
      <c r="HC200" s="40">
        <v>138796</v>
      </c>
      <c r="HD200" s="40">
        <v>139510</v>
      </c>
      <c r="HE200" s="40">
        <v>139097</v>
      </c>
      <c r="HF200" s="37"/>
      <c r="HG200" s="40">
        <v>321.33333333333331</v>
      </c>
      <c r="HH200" s="40">
        <v>65250.666666666664</v>
      </c>
      <c r="HI200" s="40">
        <v>94639.166666666672</v>
      </c>
      <c r="HJ200" s="40">
        <v>171720.91666666666</v>
      </c>
      <c r="HK200" s="40">
        <v>183993.08333333334</v>
      </c>
      <c r="HL200" s="40">
        <v>167728.08333333334</v>
      </c>
      <c r="HM200" s="40">
        <v>146789.75</v>
      </c>
      <c r="HN200" s="40">
        <v>134591.91666666666</v>
      </c>
      <c r="HO200" s="40">
        <v>126329.41666666667</v>
      </c>
      <c r="HP200" s="40">
        <v>118430.83333333333</v>
      </c>
      <c r="HQ200" s="40">
        <v>109363.25</v>
      </c>
      <c r="HR200" s="40">
        <v>103148.5</v>
      </c>
      <c r="HS200" s="40">
        <v>97458.472222222204</v>
      </c>
      <c r="HT200" s="40">
        <v>105190.08333333333</v>
      </c>
      <c r="HU200" s="40">
        <v>114062.25</v>
      </c>
      <c r="HV200" s="40">
        <v>128464.75</v>
      </c>
      <c r="HW200" s="40">
        <f t="shared" si="2"/>
        <v>138517.5</v>
      </c>
      <c r="HX200" s="97"/>
      <c r="HY200" s="97"/>
      <c r="HZ200" s="97"/>
      <c r="IA200" s="97"/>
      <c r="IB200" s="97"/>
      <c r="IC200" s="97"/>
    </row>
    <row r="201" spans="1:237" ht="14.4">
      <c r="A201" s="9"/>
      <c r="B201" s="21"/>
      <c r="C201"/>
      <c r="D201"/>
      <c r="E201" s="28" t="s">
        <v>353</v>
      </c>
      <c r="G201"/>
      <c r="H201"/>
      <c r="I201" s="28" t="s">
        <v>353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 s="37"/>
      <c r="HG201" s="102"/>
      <c r="HH201" s="102"/>
      <c r="HI201" s="102"/>
      <c r="HJ201" s="102"/>
      <c r="HK201" s="102"/>
      <c r="HL201" s="102"/>
      <c r="HM201" s="102"/>
      <c r="HN201" s="102"/>
      <c r="HO201" s="102"/>
      <c r="HP201" s="102"/>
      <c r="HQ201" s="102"/>
      <c r="HR201" s="101"/>
      <c r="HS201" s="101"/>
      <c r="HT201" s="101"/>
      <c r="HU201" s="101"/>
      <c r="HV201" s="101"/>
      <c r="HW201" s="101"/>
      <c r="HX201" s="97"/>
      <c r="HY201" s="97"/>
      <c r="HZ201" s="97"/>
      <c r="IA201" s="97"/>
      <c r="IB201" s="97"/>
      <c r="IC201" s="97"/>
    </row>
    <row r="202" spans="1:237" ht="13.8">
      <c r="A202" s="9"/>
      <c r="B202" s="34" t="s">
        <v>38</v>
      </c>
      <c r="C202" s="26">
        <v>0.97961306551557148</v>
      </c>
      <c r="D202" s="26">
        <v>0.98579429444756328</v>
      </c>
      <c r="E202" s="25">
        <v>-0.61812289319918001</v>
      </c>
      <c r="F202" s="26">
        <v>-6.2703030102804012E-3</v>
      </c>
      <c r="G202" s="27"/>
      <c r="H202" s="26">
        <v>0.98335088493181966</v>
      </c>
      <c r="I202" s="25">
        <v>0.2443409515743622</v>
      </c>
      <c r="J202" s="26">
        <v>2.4847788853243724E-3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26">
        <v>0.9841166828510165</v>
      </c>
      <c r="HC202" s="26">
        <v>0.97333542687677499</v>
      </c>
      <c r="HD202" s="26">
        <v>0.98010290833717784</v>
      </c>
      <c r="HE202" s="26">
        <v>0.98249930250242812</v>
      </c>
      <c r="HF202" s="37"/>
      <c r="HG202" s="26">
        <v>0.78110097176062887</v>
      </c>
      <c r="HH202" s="26">
        <v>0.80111131267720281</v>
      </c>
      <c r="HI202" s="26">
        <v>0.79387962703298964</v>
      </c>
      <c r="HJ202" s="26">
        <v>0.81717805662301568</v>
      </c>
      <c r="HK202" s="26">
        <v>0.82881450458970141</v>
      </c>
      <c r="HL202" s="26">
        <v>0.83640589841054591</v>
      </c>
      <c r="HM202" s="26">
        <v>0.84353757530613749</v>
      </c>
      <c r="HN202" s="26">
        <v>0.87806744788554214</v>
      </c>
      <c r="HO202" s="26">
        <v>0.87595130287623002</v>
      </c>
      <c r="HP202" s="26">
        <v>0.89560339862360483</v>
      </c>
      <c r="HQ202" s="26">
        <v>0.89727861696520428</v>
      </c>
      <c r="HR202" s="26">
        <v>0.96850131171991893</v>
      </c>
      <c r="HS202" s="26">
        <v>0.98369161471842637</v>
      </c>
      <c r="HT202" s="26">
        <v>0.98334336429975233</v>
      </c>
      <c r="HU202" s="26">
        <v>0.98343371507977684</v>
      </c>
      <c r="HV202" s="26">
        <v>0.98621859475100615</v>
      </c>
      <c r="HW202" s="26">
        <f t="shared" si="2"/>
        <v>0.97961306551557148</v>
      </c>
      <c r="HX202" s="97"/>
      <c r="HY202" s="97"/>
      <c r="HZ202" s="97"/>
      <c r="IA202" s="97"/>
      <c r="IB202" s="97"/>
      <c r="IC202" s="97"/>
    </row>
    <row r="203" spans="1:237" ht="13.8">
      <c r="A203" s="9"/>
      <c r="B203" s="18" t="s">
        <v>18</v>
      </c>
      <c r="C203" s="20">
        <v>0.98449999999999993</v>
      </c>
      <c r="D203" s="20">
        <v>0.98728400000000005</v>
      </c>
      <c r="E203" s="19">
        <v>-0.27840000000001197</v>
      </c>
      <c r="F203" s="20">
        <v>-2.8198573054968173E-3</v>
      </c>
      <c r="G203" s="22"/>
      <c r="H203" s="20">
        <v>0.98680000000000001</v>
      </c>
      <c r="I203" s="19">
        <v>4.8400000000003995E-2</v>
      </c>
      <c r="J203" s="20">
        <v>4.9047426023514384E-4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355</v>
      </c>
      <c r="AZ203" s="20" t="s">
        <v>356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20">
        <v>0.98799999999999999</v>
      </c>
      <c r="HC203" s="20">
        <v>0.97299999999999998</v>
      </c>
      <c r="HD203" s="20">
        <v>0.98299999999999998</v>
      </c>
      <c r="HE203" s="20">
        <v>0.98499999999999999</v>
      </c>
      <c r="HF203" s="37"/>
      <c r="HG203" s="20">
        <v>0.81098268143283869</v>
      </c>
      <c r="HH203" s="20">
        <v>0.81298394359028203</v>
      </c>
      <c r="HI203" s="20">
        <v>0.81389824532891974</v>
      </c>
      <c r="HJ203" s="20">
        <v>0.82379357405913978</v>
      </c>
      <c r="HK203" s="20">
        <v>0.8518</v>
      </c>
      <c r="HL203" s="20">
        <v>0.86391666666666656</v>
      </c>
      <c r="HM203" s="20">
        <v>0.85952328767123287</v>
      </c>
      <c r="HN203" s="20">
        <v>0.87200932378251916</v>
      </c>
      <c r="HO203" s="20">
        <v>0.8906205300917871</v>
      </c>
      <c r="HP203" s="20">
        <v>0.93658595890410934</v>
      </c>
      <c r="HQ203" s="20">
        <v>0.92462671232876703</v>
      </c>
      <c r="HR203" s="20">
        <v>0.9757200913242009</v>
      </c>
      <c r="HS203" s="20">
        <v>0.98533333333333351</v>
      </c>
      <c r="HT203" s="20">
        <v>0.98866666666666658</v>
      </c>
      <c r="HU203" s="20">
        <v>0.98716666666666686</v>
      </c>
      <c r="HV203" s="20">
        <v>0.98748666666666673</v>
      </c>
      <c r="HW203" s="20">
        <f t="shared" si="2"/>
        <v>0.98449999999999993</v>
      </c>
      <c r="HX203" s="97"/>
      <c r="HY203" s="97"/>
      <c r="HZ203" s="97"/>
      <c r="IA203" s="97"/>
      <c r="IB203" s="97"/>
      <c r="IC203" s="97"/>
    </row>
    <row r="204" spans="1:237" ht="13.8">
      <c r="A204" s="9"/>
      <c r="B204" s="18" t="s">
        <v>19</v>
      </c>
      <c r="C204" s="20">
        <v>0.97628344495207386</v>
      </c>
      <c r="D204" s="20">
        <v>0.98503848280230843</v>
      </c>
      <c r="E204" s="19">
        <v>-0.87550378502345705</v>
      </c>
      <c r="F204" s="20">
        <v>-8.8880160552992898E-3</v>
      </c>
      <c r="G204" s="22"/>
      <c r="H204" s="20">
        <v>0.98651265479545935</v>
      </c>
      <c r="I204" s="19">
        <v>-0.1474171993150919</v>
      </c>
      <c r="J204" s="20">
        <v>-1.4943264903748948E-3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20">
        <v>0.98265114910248064</v>
      </c>
      <c r="HC204" s="20">
        <v>0.97182954584103676</v>
      </c>
      <c r="HD204" s="20">
        <v>0.97730872501153354</v>
      </c>
      <c r="HE204" s="20">
        <v>0.97881312669669696</v>
      </c>
      <c r="HF204" s="37"/>
      <c r="HG204" s="20">
        <v>0.76788118109553427</v>
      </c>
      <c r="HH204" s="20">
        <v>0.76529500962607688</v>
      </c>
      <c r="HI204" s="20">
        <v>0.76343350761065698</v>
      </c>
      <c r="HJ204" s="20">
        <v>0.80392160815309754</v>
      </c>
      <c r="HK204" s="20">
        <v>0.82027955456666657</v>
      </c>
      <c r="HL204" s="20">
        <v>0.82564492811288803</v>
      </c>
      <c r="HM204" s="20">
        <v>0.84050219862102493</v>
      </c>
      <c r="HN204" s="20">
        <v>0.89166892198562797</v>
      </c>
      <c r="HO204" s="20">
        <v>0.88783454269161666</v>
      </c>
      <c r="HP204" s="20">
        <v>0.89730958904109615</v>
      </c>
      <c r="HQ204" s="20">
        <v>0.91316978299677432</v>
      </c>
      <c r="HR204" s="20">
        <v>0.96859880051114999</v>
      </c>
      <c r="HS204" s="20">
        <v>0.98628233682502098</v>
      </c>
      <c r="HT204" s="20">
        <v>0.98664070992439556</v>
      </c>
      <c r="HU204" s="20">
        <v>0.98644558968377538</v>
      </c>
      <c r="HV204" s="20">
        <v>0.98545650618359959</v>
      </c>
      <c r="HW204" s="20">
        <f t="shared" si="2"/>
        <v>0.97628344495207386</v>
      </c>
      <c r="HX204" s="97"/>
      <c r="HY204" s="97"/>
      <c r="HZ204" s="97"/>
      <c r="IA204" s="97"/>
      <c r="IB204" s="97"/>
      <c r="IC204" s="97"/>
    </row>
    <row r="205" spans="1:237" ht="13.8">
      <c r="A205" s="9"/>
      <c r="B205" s="18" t="s">
        <v>20</v>
      </c>
      <c r="C205" s="20">
        <v>0.97805575159464053</v>
      </c>
      <c r="D205" s="20">
        <v>0.98506040054038135</v>
      </c>
      <c r="E205" s="19">
        <v>-0.70046489457408212</v>
      </c>
      <c r="F205" s="20">
        <v>-7.1108826848569218E-3</v>
      </c>
      <c r="G205" s="22"/>
      <c r="H205" s="20">
        <v>0.97674000000000005</v>
      </c>
      <c r="I205" s="19">
        <v>0.83204005403813008</v>
      </c>
      <c r="J205" s="20">
        <v>8.5185418231886693E-3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20">
        <v>0.98169889945056865</v>
      </c>
      <c r="HC205" s="20">
        <v>0.97517673478928812</v>
      </c>
      <c r="HD205" s="20">
        <v>0.98</v>
      </c>
      <c r="HE205" s="20">
        <v>0.98368478081058719</v>
      </c>
      <c r="HF205" s="37"/>
      <c r="HG205" s="20">
        <v>0.76443905275351398</v>
      </c>
      <c r="HH205" s="20">
        <v>0.82505498481524941</v>
      </c>
      <c r="HI205" s="20">
        <v>0.80430712815939243</v>
      </c>
      <c r="HJ205" s="20">
        <v>0.82125000000000015</v>
      </c>
      <c r="HK205" s="20">
        <v>0.81436395920243765</v>
      </c>
      <c r="HL205" s="20">
        <v>0.81965610045208293</v>
      </c>
      <c r="HM205" s="20">
        <v>0.83058723962615488</v>
      </c>
      <c r="HN205" s="20">
        <v>0.87052409788847962</v>
      </c>
      <c r="HO205" s="20">
        <v>0.84939883584528675</v>
      </c>
      <c r="HP205" s="20">
        <v>0.852914647925609</v>
      </c>
      <c r="HQ205" s="20">
        <v>0.85403935557007105</v>
      </c>
      <c r="HR205" s="20">
        <v>0.96118504332440569</v>
      </c>
      <c r="HS205" s="20">
        <v>0.97945917399692484</v>
      </c>
      <c r="HT205" s="20">
        <v>0.97472271630819518</v>
      </c>
      <c r="HU205" s="20">
        <v>0.97668888888888894</v>
      </c>
      <c r="HV205" s="20">
        <v>0.9857126114027519</v>
      </c>
      <c r="HW205" s="20">
        <f t="shared" si="2"/>
        <v>0.97805575159464053</v>
      </c>
      <c r="HX205" s="97"/>
      <c r="HY205" s="97"/>
      <c r="HZ205" s="97"/>
      <c r="IA205" s="97"/>
      <c r="IB205" s="97"/>
      <c r="IC205" s="97"/>
    </row>
    <row r="206" spans="1:237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 s="37"/>
      <c r="HG206" s="102"/>
      <c r="HH206" s="102"/>
      <c r="HI206" s="102"/>
      <c r="HJ206" s="102"/>
      <c r="HK206" s="102"/>
      <c r="HL206" s="102"/>
      <c r="HM206" s="102"/>
      <c r="HN206" s="102"/>
      <c r="HO206" s="102"/>
      <c r="HP206" s="102"/>
      <c r="HQ206" s="102"/>
      <c r="HR206" s="101"/>
      <c r="HS206" s="101"/>
      <c r="HT206" s="101"/>
      <c r="HU206" s="101"/>
      <c r="HV206" s="101"/>
      <c r="HW206" s="101"/>
      <c r="HX206" s="97"/>
      <c r="HY206" s="97"/>
      <c r="HZ206" s="97"/>
      <c r="IA206" s="97"/>
      <c r="IB206" s="97"/>
      <c r="IC206" s="97"/>
    </row>
    <row r="207" spans="1:237" ht="13.8">
      <c r="A207" s="9"/>
      <c r="B207" s="34" t="s">
        <v>39</v>
      </c>
      <c r="C207" s="39">
        <v>7487.8</v>
      </c>
      <c r="D207" s="39">
        <v>8191.3</v>
      </c>
      <c r="E207" s="39">
        <v>-703.5</v>
      </c>
      <c r="F207" s="26">
        <v>-8.5883803547666421E-2</v>
      </c>
      <c r="G207" s="27"/>
      <c r="H207" s="39">
        <v>8198.2000000000007</v>
      </c>
      <c r="I207" s="39">
        <v>-6.9000000000005457</v>
      </c>
      <c r="J207" s="26">
        <v>-8.4164816667079909E-4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9">
        <v>7388</v>
      </c>
      <c r="HC207" s="39">
        <v>7454</v>
      </c>
      <c r="HD207" s="39">
        <v>7491</v>
      </c>
      <c r="HE207" s="39">
        <v>7524</v>
      </c>
      <c r="HF207" s="37"/>
      <c r="HG207" s="39">
        <v>5478.666666666667</v>
      </c>
      <c r="HH207" s="39">
        <v>5632.583333333333</v>
      </c>
      <c r="HI207" s="39">
        <v>5620.083333333333</v>
      </c>
      <c r="HJ207" s="39">
        <v>6301</v>
      </c>
      <c r="HK207" s="39">
        <v>6785.666666666667</v>
      </c>
      <c r="HL207" s="39">
        <v>7232.833333333333</v>
      </c>
      <c r="HM207" s="39">
        <v>7739.333333333333</v>
      </c>
      <c r="HN207" s="39">
        <v>7843.916666666667</v>
      </c>
      <c r="HO207" s="39">
        <v>8079.083333333333</v>
      </c>
      <c r="HP207" s="39">
        <v>8300.5833333333339</v>
      </c>
      <c r="HQ207" s="39">
        <v>8650.5</v>
      </c>
      <c r="HR207" s="39">
        <v>8707.5833333333339</v>
      </c>
      <c r="HS207" s="39">
        <v>8097.333333333333</v>
      </c>
      <c r="HT207" s="39">
        <v>7790.666666666667</v>
      </c>
      <c r="HU207" s="39">
        <v>8214.5</v>
      </c>
      <c r="HV207" s="39">
        <v>8123.333333333333</v>
      </c>
      <c r="HW207" s="39">
        <f t="shared" si="2"/>
        <v>7487.8</v>
      </c>
      <c r="HX207" s="97"/>
      <c r="HY207" s="97"/>
      <c r="HZ207" s="97"/>
      <c r="IA207" s="97"/>
      <c r="IB207" s="97"/>
      <c r="IC207" s="97"/>
    </row>
    <row r="208" spans="1:237" ht="13.8">
      <c r="A208" s="9"/>
      <c r="B208" s="18" t="s">
        <v>18</v>
      </c>
      <c r="C208" s="40">
        <v>2851.5</v>
      </c>
      <c r="D208" s="40">
        <v>2984.7</v>
      </c>
      <c r="E208" s="40">
        <v>-133.19999999999982</v>
      </c>
      <c r="F208" s="20">
        <v>-4.4627600763895811E-2</v>
      </c>
      <c r="G208" s="22"/>
      <c r="H208" s="40">
        <v>2871.6</v>
      </c>
      <c r="I208" s="40">
        <v>113.09999999999991</v>
      </c>
      <c r="J208" s="20">
        <v>3.9385708315921406E-2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40">
        <v>2828</v>
      </c>
      <c r="HC208" s="40">
        <v>2843</v>
      </c>
      <c r="HD208" s="40">
        <v>2846</v>
      </c>
      <c r="HE208" s="40">
        <v>2849</v>
      </c>
      <c r="HF208" s="37"/>
      <c r="HG208" s="40">
        <v>2301.5</v>
      </c>
      <c r="HH208" s="40">
        <v>2164.3333333333335</v>
      </c>
      <c r="HI208" s="40">
        <v>2278.5833333333335</v>
      </c>
      <c r="HJ208" s="40">
        <v>2604.4166666666665</v>
      </c>
      <c r="HK208" s="40">
        <v>2761.0833333333335</v>
      </c>
      <c r="HL208" s="40">
        <v>2865.1666666666665</v>
      </c>
      <c r="HM208" s="40">
        <v>2977.9166666666665</v>
      </c>
      <c r="HN208" s="40">
        <v>2970.3333333333335</v>
      </c>
      <c r="HO208" s="40">
        <v>2933.0833333333335</v>
      </c>
      <c r="HP208" s="40">
        <v>2903.0833333333335</v>
      </c>
      <c r="HQ208" s="40">
        <v>2910.1666666666665</v>
      </c>
      <c r="HR208" s="40">
        <v>2915.75</v>
      </c>
      <c r="HS208" s="40">
        <v>2899.0833333333335</v>
      </c>
      <c r="HT208" s="40">
        <v>2689.5</v>
      </c>
      <c r="HU208" s="40">
        <v>2884.3333333333335</v>
      </c>
      <c r="HV208" s="40">
        <v>2981.8333333333335</v>
      </c>
      <c r="HW208" s="40">
        <f t="shared" si="2"/>
        <v>2851.5</v>
      </c>
      <c r="HX208" s="97"/>
      <c r="HY208" s="97"/>
      <c r="HZ208" s="97"/>
      <c r="IA208" s="97"/>
      <c r="IB208" s="97"/>
      <c r="IC208" s="97"/>
    </row>
    <row r="209" spans="1:237" ht="13.8">
      <c r="A209" s="9"/>
      <c r="B209" s="18" t="s">
        <v>19</v>
      </c>
      <c r="C209" s="40">
        <v>2564.1</v>
      </c>
      <c r="D209" s="40">
        <v>3017.8</v>
      </c>
      <c r="E209" s="40">
        <v>-453.70000000000027</v>
      </c>
      <c r="F209" s="20">
        <v>-0.15034130823778921</v>
      </c>
      <c r="G209" s="22"/>
      <c r="H209" s="40">
        <v>3079.9</v>
      </c>
      <c r="I209" s="40">
        <v>-62.099999999999909</v>
      </c>
      <c r="J209" s="20">
        <v>-2.0162992304944935E-2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40">
        <v>2517</v>
      </c>
      <c r="HC209" s="40">
        <v>2565</v>
      </c>
      <c r="HD209" s="40">
        <v>2583</v>
      </c>
      <c r="HE209" s="40">
        <v>2600</v>
      </c>
      <c r="HF209" s="37"/>
      <c r="HG209" s="40">
        <v>1947.0833333333333</v>
      </c>
      <c r="HH209" s="40">
        <v>1982.9166666666667</v>
      </c>
      <c r="HI209" s="40">
        <v>1665.5</v>
      </c>
      <c r="HJ209" s="40">
        <v>1755.5833333333333</v>
      </c>
      <c r="HK209" s="40">
        <v>1901</v>
      </c>
      <c r="HL209" s="40">
        <v>2122.9166666666665</v>
      </c>
      <c r="HM209" s="40">
        <v>2386.1666666666665</v>
      </c>
      <c r="HN209" s="40">
        <v>2531.5833333333335</v>
      </c>
      <c r="HO209" s="40">
        <v>2838.75</v>
      </c>
      <c r="HP209" s="40">
        <v>3074.75</v>
      </c>
      <c r="HQ209" s="40">
        <v>3257.5833333333335</v>
      </c>
      <c r="HR209" s="40">
        <v>3279.5833333333335</v>
      </c>
      <c r="HS209" s="40">
        <v>3042.9166666666665</v>
      </c>
      <c r="HT209" s="40">
        <v>2996.4166666666665</v>
      </c>
      <c r="HU209" s="40">
        <v>3090.9166666666665</v>
      </c>
      <c r="HV209" s="40">
        <v>2961.5833333333335</v>
      </c>
      <c r="HW209" s="40">
        <f t="shared" si="2"/>
        <v>2564.1</v>
      </c>
      <c r="HX209" s="97"/>
      <c r="HY209" s="97"/>
      <c r="HZ209" s="97"/>
      <c r="IA209" s="97"/>
      <c r="IB209" s="97"/>
      <c r="IC209" s="97"/>
    </row>
    <row r="210" spans="1:237" ht="13.8">
      <c r="A210" s="9"/>
      <c r="B210" s="18" t="s">
        <v>20</v>
      </c>
      <c r="C210" s="40">
        <v>2072.1999999999998</v>
      </c>
      <c r="D210" s="40">
        <v>2188.8000000000002</v>
      </c>
      <c r="E210" s="40">
        <v>-116.60000000000036</v>
      </c>
      <c r="F210" s="20">
        <v>-5.3271198830409518E-2</v>
      </c>
      <c r="G210" s="22"/>
      <c r="H210" s="40">
        <v>2246.6999999999998</v>
      </c>
      <c r="I210" s="40">
        <v>-57.899999999999636</v>
      </c>
      <c r="J210" s="20">
        <v>-2.5771130992121617E-2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40">
        <v>2043</v>
      </c>
      <c r="HC210" s="40">
        <v>2046</v>
      </c>
      <c r="HD210" s="40">
        <v>2062</v>
      </c>
      <c r="HE210" s="40">
        <v>2075</v>
      </c>
      <c r="HF210" s="37"/>
      <c r="HG210" s="40">
        <v>1230.0833333333333</v>
      </c>
      <c r="HH210" s="40">
        <v>1485.3333333333333</v>
      </c>
      <c r="HI210" s="40">
        <v>1676</v>
      </c>
      <c r="HJ210" s="40">
        <v>1941</v>
      </c>
      <c r="HK210" s="40">
        <v>2123.5833333333335</v>
      </c>
      <c r="HL210" s="40">
        <v>2244.75</v>
      </c>
      <c r="HM210" s="40">
        <v>2375.25</v>
      </c>
      <c r="HN210" s="40">
        <v>2342</v>
      </c>
      <c r="HO210" s="40">
        <v>2307.25</v>
      </c>
      <c r="HP210" s="40">
        <v>2322.75</v>
      </c>
      <c r="HQ210" s="40">
        <v>2482.75</v>
      </c>
      <c r="HR210" s="40">
        <v>2512.25</v>
      </c>
      <c r="HS210" s="40">
        <v>2155.3333333333335</v>
      </c>
      <c r="HT210" s="40">
        <v>2104.75</v>
      </c>
      <c r="HU210" s="40">
        <v>2239.25</v>
      </c>
      <c r="HV210" s="40">
        <v>2179.9166666666665</v>
      </c>
      <c r="HW210" s="40">
        <f t="shared" si="2"/>
        <v>2072.1999999999998</v>
      </c>
      <c r="HX210" s="97"/>
      <c r="HY210" s="97"/>
      <c r="HZ210" s="97"/>
      <c r="IA210" s="97"/>
      <c r="IB210" s="97"/>
      <c r="IC210" s="97"/>
    </row>
    <row r="211" spans="1:237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5"/>
    </row>
    <row r="216" spans="1:237" ht="12" customHeight="1">
      <c r="C216" s="93"/>
      <c r="D216" s="94"/>
    </row>
    <row r="218" spans="1:237" ht="12" customHeight="1">
      <c r="C218" s="92"/>
      <c r="D218" s="94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</row>
  </sheetData>
  <mergeCells count="6">
    <mergeCell ref="HG6:HN6"/>
    <mergeCell ref="C6:C7"/>
    <mergeCell ref="D6:D7"/>
    <mergeCell ref="E6:F6"/>
    <mergeCell ref="I6:J6"/>
    <mergeCell ref="H6:H7"/>
  </mergeCells>
  <phoneticPr fontId="8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31" t="s">
        <v>246</v>
      </c>
      <c r="H2" s="28" t="s">
        <v>250</v>
      </c>
    </row>
    <row r="3" spans="1:209" ht="13.8">
      <c r="B3" s="4" t="s">
        <v>256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385" t="s">
        <v>319</v>
      </c>
      <c r="D6" s="385" t="s">
        <v>320</v>
      </c>
      <c r="E6" s="387" t="s">
        <v>321</v>
      </c>
      <c r="F6" s="387"/>
      <c r="G6" s="7"/>
      <c r="H6" s="385" t="s">
        <v>322</v>
      </c>
      <c r="I6" s="387" t="s">
        <v>323</v>
      </c>
      <c r="J6" s="38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381" t="s">
        <v>2</v>
      </c>
      <c r="GM6" s="381"/>
      <c r="GN6" s="381"/>
      <c r="GO6" s="381"/>
      <c r="GP6" s="381"/>
      <c r="GQ6" s="381"/>
      <c r="GR6" s="381"/>
      <c r="GS6" s="381"/>
    </row>
    <row r="7" spans="1:209" ht="13.8">
      <c r="A7" s="9"/>
      <c r="B7" s="10"/>
      <c r="C7" s="385"/>
      <c r="D7" s="385"/>
      <c r="E7" s="83" t="s">
        <v>3</v>
      </c>
      <c r="F7" s="83" t="s">
        <v>4</v>
      </c>
      <c r="G7" s="11"/>
      <c r="H7" s="386"/>
      <c r="I7" s="83" t="s">
        <v>3</v>
      </c>
      <c r="J7" s="8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324</v>
      </c>
      <c r="GO7" s="14" t="s">
        <v>325</v>
      </c>
      <c r="GP7" s="14" t="s">
        <v>326</v>
      </c>
      <c r="GQ7" s="14" t="s">
        <v>327</v>
      </c>
      <c r="GR7" s="14" t="s">
        <v>328</v>
      </c>
      <c r="GS7" s="14" t="s">
        <v>329</v>
      </c>
      <c r="GT7" s="14" t="s">
        <v>330</v>
      </c>
      <c r="GU7" s="14" t="s">
        <v>331</v>
      </c>
      <c r="GV7" s="14" t="s">
        <v>332</v>
      </c>
      <c r="GW7" s="14" t="s">
        <v>333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40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228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152</v>
      </c>
      <c r="C10" s="19">
        <v>0</v>
      </c>
      <c r="D10" s="19">
        <v>0</v>
      </c>
      <c r="E10" s="19">
        <v>0</v>
      </c>
      <c r="F10" s="20">
        <v>0</v>
      </c>
      <c r="G10" s="98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164</v>
      </c>
      <c r="C11" s="19">
        <v>0</v>
      </c>
      <c r="D11" s="19">
        <v>0</v>
      </c>
      <c r="E11" s="19">
        <v>0</v>
      </c>
      <c r="F11" s="20">
        <v>0</v>
      </c>
      <c r="G11" s="98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217</v>
      </c>
      <c r="C12" s="19">
        <v>0</v>
      </c>
      <c r="D12" s="19">
        <v>0</v>
      </c>
      <c r="E12" s="19">
        <v>0</v>
      </c>
      <c r="F12" s="20">
        <v>0</v>
      </c>
      <c r="G12" s="98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217</v>
      </c>
      <c r="C13" s="19">
        <v>0</v>
      </c>
      <c r="D13" s="19">
        <v>0</v>
      </c>
      <c r="E13" s="19">
        <v>0</v>
      </c>
      <c r="F13" s="20">
        <v>0</v>
      </c>
      <c r="G13" s="98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210</v>
      </c>
      <c r="C14" s="19">
        <v>0</v>
      </c>
      <c r="D14" s="19">
        <v>0</v>
      </c>
      <c r="E14" s="19">
        <v>0</v>
      </c>
      <c r="F14" s="20">
        <v>0</v>
      </c>
      <c r="G14" s="98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218</v>
      </c>
      <c r="C15" s="19">
        <v>0</v>
      </c>
      <c r="D15" s="19">
        <v>0</v>
      </c>
      <c r="E15" s="19">
        <v>0</v>
      </c>
      <c r="F15" s="20">
        <v>0</v>
      </c>
      <c r="G15" s="98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219</v>
      </c>
      <c r="C16" s="19">
        <v>0</v>
      </c>
      <c r="D16" s="19">
        <v>0</v>
      </c>
      <c r="E16" s="19">
        <v>0</v>
      </c>
      <c r="F16" s="20">
        <v>0</v>
      </c>
      <c r="G16" s="98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216</v>
      </c>
      <c r="C17" s="19">
        <v>0</v>
      </c>
      <c r="D17" s="19">
        <v>0</v>
      </c>
      <c r="E17" s="19">
        <v>0</v>
      </c>
      <c r="F17" s="20">
        <v>0</v>
      </c>
      <c r="G17" s="98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220</v>
      </c>
      <c r="C18" s="19">
        <v>0</v>
      </c>
      <c r="D18" s="19">
        <v>0</v>
      </c>
      <c r="E18" s="19">
        <v>0</v>
      </c>
      <c r="F18" s="20">
        <v>0</v>
      </c>
      <c r="G18" s="98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225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229</v>
      </c>
      <c r="C20" s="19">
        <v>0</v>
      </c>
      <c r="D20" s="19">
        <v>0</v>
      </c>
      <c r="E20" s="19">
        <v>0</v>
      </c>
      <c r="F20" s="20">
        <v>0</v>
      </c>
      <c r="G20" s="98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230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231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232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87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233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234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41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42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82"/>
      <c r="G30" s="43"/>
      <c r="H30" s="43"/>
      <c r="I30" s="43"/>
      <c r="J30" s="8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43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228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152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164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217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217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210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218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219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216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220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225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229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230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231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232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87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233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234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41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44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357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357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41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45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46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47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25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02">
        <v>0</v>
      </c>
      <c r="HA66" s="102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02">
        <v>0</v>
      </c>
      <c r="HA67" s="102"/>
    </row>
    <row r="68" spans="1:209" ht="13.8" hidden="1">
      <c r="A68" s="15"/>
      <c r="B68" s="24" t="s">
        <v>26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02">
        <v>0</v>
      </c>
      <c r="HA68" s="102"/>
    </row>
    <row r="69" spans="1:209" ht="13.8" hidden="1">
      <c r="A69" s="15"/>
      <c r="B69" s="18" t="s">
        <v>48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02">
        <v>0</v>
      </c>
      <c r="HA69" s="102"/>
    </row>
    <row r="70" spans="1:209" ht="13.8" hidden="1">
      <c r="A70" s="15"/>
      <c r="B70" s="18" t="s">
        <v>49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02">
        <v>0</v>
      </c>
      <c r="HA70" s="102"/>
    </row>
    <row r="71" spans="1:209" ht="13.8" hidden="1">
      <c r="A71" s="15"/>
      <c r="B71" s="18" t="s">
        <v>50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02">
        <v>0</v>
      </c>
      <c r="HA71" s="102"/>
    </row>
    <row r="72" spans="1:209" ht="13.8" hidden="1">
      <c r="A72" s="15"/>
      <c r="B72" s="18" t="s">
        <v>51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02">
        <v>0</v>
      </c>
      <c r="HA72" s="102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02">
        <v>0</v>
      </c>
      <c r="HA73" s="102"/>
    </row>
    <row r="74" spans="1:209" ht="13.8" hidden="1">
      <c r="A74" s="15"/>
      <c r="B74" s="24" t="s">
        <v>52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02">
        <v>0</v>
      </c>
      <c r="HA74" s="102"/>
    </row>
    <row r="75" spans="1:209" ht="13.8" hidden="1">
      <c r="A75" s="15"/>
      <c r="B75" s="18" t="s">
        <v>53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02">
        <v>0</v>
      </c>
      <c r="HA75" s="102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02">
        <v>0</v>
      </c>
      <c r="HA76" s="102"/>
    </row>
    <row r="77" spans="1:209" ht="13.8" hidden="1">
      <c r="A77" s="15"/>
      <c r="B77" s="24" t="s">
        <v>54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02">
        <v>0</v>
      </c>
      <c r="HA77" s="102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02">
        <v>0</v>
      </c>
      <c r="GM78" s="102">
        <v>0</v>
      </c>
      <c r="GN78" s="102">
        <v>0</v>
      </c>
      <c r="GO78" s="102">
        <v>0</v>
      </c>
      <c r="GP78" s="102">
        <v>0</v>
      </c>
      <c r="GQ78" s="102">
        <v>0</v>
      </c>
      <c r="GR78" s="102">
        <v>0</v>
      </c>
      <c r="GS78" s="102">
        <v>0</v>
      </c>
      <c r="GT78" s="102">
        <v>0</v>
      </c>
      <c r="GU78" s="102">
        <v>0</v>
      </c>
      <c r="GV78" s="102">
        <v>0</v>
      </c>
      <c r="GW78" s="102">
        <v>0</v>
      </c>
      <c r="GX78" s="102">
        <v>0</v>
      </c>
      <c r="GY78" s="102">
        <v>0</v>
      </c>
      <c r="GZ78" s="102">
        <v>0</v>
      </c>
      <c r="HA78" s="102"/>
    </row>
    <row r="79" spans="1:209" ht="13.8" hidden="1">
      <c r="A79" s="15"/>
      <c r="B79" s="24" t="s">
        <v>258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02">
        <v>0</v>
      </c>
      <c r="HA79" s="102"/>
    </row>
    <row r="80" spans="1:209" ht="13.8" hidden="1">
      <c r="A80" s="15"/>
      <c r="B80" s="18" t="s">
        <v>242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02">
        <v>0</v>
      </c>
      <c r="HA80" s="102"/>
    </row>
    <row r="81" spans="1:209" ht="13.8" hidden="1">
      <c r="A81" s="15"/>
      <c r="B81" s="18" t="s">
        <v>55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02">
        <v>0</v>
      </c>
      <c r="HA81" s="102"/>
    </row>
    <row r="82" spans="1:209" ht="13.8" hidden="1">
      <c r="A82" s="15"/>
      <c r="B82" s="18" t="s">
        <v>56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02">
        <v>0</v>
      </c>
      <c r="HA82" s="102"/>
    </row>
    <row r="83" spans="1:209" ht="13.8" hidden="1">
      <c r="A83" s="15"/>
      <c r="B83" s="18" t="s">
        <v>57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02">
        <v>0</v>
      </c>
      <c r="HA83" s="102"/>
    </row>
    <row r="84" spans="1:209" ht="13.8" hidden="1">
      <c r="A84" s="15"/>
      <c r="B84" s="18" t="s">
        <v>58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02">
        <v>0</v>
      </c>
      <c r="HA84" s="102"/>
    </row>
    <row r="85" spans="1:209" ht="13.8" hidden="1">
      <c r="A85" s="15"/>
      <c r="B85" s="18" t="s">
        <v>59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02">
        <v>0</v>
      </c>
      <c r="HA85" s="102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L216"/>
  <sheetViews>
    <sheetView showGridLines="0" zoomScaleNormal="100" workbookViewId="0">
      <pane xSplit="11" ySplit="7" topLeftCell="HR28" activePane="bottomRight" state="frozen"/>
      <selection activeCell="B9" sqref="B9"/>
      <selection pane="topRight" activeCell="B9" sqref="B9"/>
      <selection pane="bottomLeft" activeCell="B9" sqref="B9"/>
      <selection pane="bottomRight" activeCell="B18" sqref="B18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3" width="9.44140625" style="1" customWidth="1"/>
    <col min="214" max="214" width="13.33203125" style="1" customWidth="1"/>
    <col min="215" max="222" width="9.33203125" style="1" customWidth="1"/>
    <col min="223" max="235" width="11.44140625" style="1" customWidth="1"/>
    <col min="236" max="236" width="11" style="1" bestFit="1" customWidth="1"/>
    <col min="237" max="238" width="11.44140625" style="1" customWidth="1"/>
    <col min="239" max="239" width="10.6640625" style="1" customWidth="1"/>
    <col min="240" max="16384" width="11.44140625" style="1"/>
  </cols>
  <sheetData>
    <row r="1" spans="1:246" ht="13.8">
      <c r="A1" s="44"/>
      <c r="CZ1" s="1" t="s">
        <v>208</v>
      </c>
    </row>
    <row r="2" spans="1:246" ht="15.6">
      <c r="A2" s="9"/>
      <c r="B2" s="131" t="s">
        <v>246</v>
      </c>
      <c r="H2" s="28" t="s">
        <v>371</v>
      </c>
    </row>
    <row r="3" spans="1:246" ht="13.8">
      <c r="A3" s="9"/>
      <c r="B3" s="4" t="s">
        <v>60</v>
      </c>
    </row>
    <row r="4" spans="1:246" ht="13.8">
      <c r="A4" s="9"/>
      <c r="B4" s="4" t="s">
        <v>1</v>
      </c>
    </row>
    <row r="5" spans="1:246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G5" s="45"/>
      <c r="HH5" s="45"/>
      <c r="HI5" s="45"/>
      <c r="HJ5" s="45"/>
      <c r="HK5" s="45"/>
      <c r="HL5" s="45"/>
    </row>
    <row r="6" spans="1:246" ht="12.75" customHeight="1">
      <c r="A6" s="9"/>
      <c r="B6" s="374"/>
      <c r="C6" s="384" t="s">
        <v>319</v>
      </c>
      <c r="D6" s="384" t="s">
        <v>320</v>
      </c>
      <c r="E6" s="383" t="s">
        <v>321</v>
      </c>
      <c r="F6" s="383"/>
      <c r="G6" s="7"/>
      <c r="H6" s="384" t="s">
        <v>322</v>
      </c>
      <c r="I6" s="383" t="s">
        <v>323</v>
      </c>
      <c r="J6" s="38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G6" s="381" t="s">
        <v>2</v>
      </c>
      <c r="HH6" s="381"/>
      <c r="HI6" s="381"/>
      <c r="HJ6" s="381"/>
      <c r="HK6" s="381"/>
      <c r="HL6" s="381"/>
      <c r="HM6" s="381"/>
      <c r="HN6" s="381"/>
    </row>
    <row r="7" spans="1:246" ht="13.8">
      <c r="A7" s="9"/>
      <c r="B7" s="375"/>
      <c r="C7" s="384"/>
      <c r="D7" s="384"/>
      <c r="E7" s="376" t="s">
        <v>3</v>
      </c>
      <c r="F7" s="376" t="s">
        <v>4</v>
      </c>
      <c r="G7" s="11"/>
      <c r="H7" s="382"/>
      <c r="I7" s="376" t="s">
        <v>3</v>
      </c>
      <c r="J7" s="376" t="s">
        <v>4</v>
      </c>
      <c r="K7" s="11"/>
      <c r="L7" s="377">
        <v>39814</v>
      </c>
      <c r="M7" s="377">
        <v>39845</v>
      </c>
      <c r="N7" s="377">
        <v>39873</v>
      </c>
      <c r="O7" s="377">
        <v>39904</v>
      </c>
      <c r="P7" s="377">
        <v>39934</v>
      </c>
      <c r="Q7" s="377">
        <v>39965</v>
      </c>
      <c r="R7" s="377">
        <v>39995</v>
      </c>
      <c r="S7" s="377">
        <v>40026</v>
      </c>
      <c r="T7" s="377">
        <v>40057</v>
      </c>
      <c r="U7" s="377">
        <v>40087</v>
      </c>
      <c r="V7" s="377">
        <v>40118</v>
      </c>
      <c r="W7" s="377">
        <v>40148</v>
      </c>
      <c r="X7" s="377">
        <v>40179</v>
      </c>
      <c r="Y7" s="377">
        <v>40210</v>
      </c>
      <c r="Z7" s="377">
        <v>40238</v>
      </c>
      <c r="AA7" s="377">
        <v>40269</v>
      </c>
      <c r="AB7" s="377">
        <v>40299</v>
      </c>
      <c r="AC7" s="377">
        <v>40330</v>
      </c>
      <c r="AD7" s="377">
        <v>40360</v>
      </c>
      <c r="AE7" s="377">
        <v>40391</v>
      </c>
      <c r="AF7" s="377">
        <v>40422</v>
      </c>
      <c r="AG7" s="377">
        <v>40452</v>
      </c>
      <c r="AH7" s="377">
        <v>40483</v>
      </c>
      <c r="AI7" s="377">
        <v>40513</v>
      </c>
      <c r="AJ7" s="377">
        <v>40544</v>
      </c>
      <c r="AK7" s="377">
        <v>40575</v>
      </c>
      <c r="AL7" s="377">
        <v>40603</v>
      </c>
      <c r="AM7" s="377">
        <v>40634</v>
      </c>
      <c r="AN7" s="377">
        <v>40664</v>
      </c>
      <c r="AO7" s="377">
        <v>40695</v>
      </c>
      <c r="AP7" s="377">
        <v>40725</v>
      </c>
      <c r="AQ7" s="377">
        <v>40756</v>
      </c>
      <c r="AR7" s="377">
        <v>40787</v>
      </c>
      <c r="AS7" s="377">
        <v>40817</v>
      </c>
      <c r="AT7" s="377">
        <v>40848</v>
      </c>
      <c r="AU7" s="377">
        <v>40878</v>
      </c>
      <c r="AV7" s="377">
        <v>40909</v>
      </c>
      <c r="AW7" s="377">
        <v>40940</v>
      </c>
      <c r="AX7" s="377">
        <v>40969</v>
      </c>
      <c r="AY7" s="377">
        <v>41000</v>
      </c>
      <c r="AZ7" s="377">
        <v>41030</v>
      </c>
      <c r="BA7" s="377">
        <v>41061</v>
      </c>
      <c r="BB7" s="377">
        <v>41091</v>
      </c>
      <c r="BC7" s="377">
        <v>41122</v>
      </c>
      <c r="BD7" s="377">
        <v>41153</v>
      </c>
      <c r="BE7" s="377">
        <v>41183</v>
      </c>
      <c r="BF7" s="377">
        <v>41214</v>
      </c>
      <c r="BG7" s="377">
        <v>41244</v>
      </c>
      <c r="BH7" s="377">
        <v>41275</v>
      </c>
      <c r="BI7" s="377">
        <v>41306</v>
      </c>
      <c r="BJ7" s="377">
        <v>41334</v>
      </c>
      <c r="BK7" s="377">
        <v>41365</v>
      </c>
      <c r="BL7" s="377">
        <v>41395</v>
      </c>
      <c r="BM7" s="377">
        <v>41426</v>
      </c>
      <c r="BN7" s="377">
        <v>41456</v>
      </c>
      <c r="BO7" s="377">
        <v>41487</v>
      </c>
      <c r="BP7" s="377">
        <v>41518</v>
      </c>
      <c r="BQ7" s="377">
        <v>41548</v>
      </c>
      <c r="BR7" s="377">
        <v>41579</v>
      </c>
      <c r="BS7" s="377">
        <v>41609</v>
      </c>
      <c r="BT7" s="377">
        <v>41640</v>
      </c>
      <c r="BU7" s="377">
        <v>41671</v>
      </c>
      <c r="BV7" s="377">
        <v>41699</v>
      </c>
      <c r="BW7" s="377">
        <v>41730</v>
      </c>
      <c r="BX7" s="377">
        <v>41760</v>
      </c>
      <c r="BY7" s="377">
        <v>41791</v>
      </c>
      <c r="BZ7" s="377">
        <v>41821</v>
      </c>
      <c r="CA7" s="377">
        <v>41852</v>
      </c>
      <c r="CB7" s="377">
        <v>41883</v>
      </c>
      <c r="CC7" s="377">
        <v>41913</v>
      </c>
      <c r="CD7" s="377">
        <v>41944</v>
      </c>
      <c r="CE7" s="377">
        <v>41974</v>
      </c>
      <c r="CF7" s="377">
        <v>42005</v>
      </c>
      <c r="CG7" s="377">
        <v>42036</v>
      </c>
      <c r="CH7" s="377">
        <v>42064</v>
      </c>
      <c r="CI7" s="377">
        <v>42095</v>
      </c>
      <c r="CJ7" s="377">
        <v>42125</v>
      </c>
      <c r="CK7" s="377">
        <v>42156</v>
      </c>
      <c r="CL7" s="377">
        <v>42186</v>
      </c>
      <c r="CM7" s="377">
        <v>42217</v>
      </c>
      <c r="CN7" s="377">
        <v>42248</v>
      </c>
      <c r="CO7" s="377">
        <v>42278</v>
      </c>
      <c r="CP7" s="377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>
        <v>43070</v>
      </c>
      <c r="DP7" s="377">
        <v>43101</v>
      </c>
      <c r="DQ7" s="377">
        <v>43132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>
        <v>43313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43862</v>
      </c>
      <c r="EP7" s="377">
        <v>43891</v>
      </c>
      <c r="EQ7" s="377">
        <v>43922</v>
      </c>
      <c r="ER7" s="377">
        <v>43952</v>
      </c>
      <c r="ES7" s="377">
        <v>43983</v>
      </c>
      <c r="ET7" s="377">
        <v>44013</v>
      </c>
      <c r="EU7" s="377">
        <v>44044</v>
      </c>
      <c r="EV7" s="377">
        <v>44075</v>
      </c>
      <c r="EW7" s="377">
        <v>44105</v>
      </c>
      <c r="EX7" s="377">
        <v>44136</v>
      </c>
      <c r="EY7" s="377">
        <v>44166</v>
      </c>
      <c r="EZ7" s="377">
        <v>44197</v>
      </c>
      <c r="FA7" s="377">
        <v>44228</v>
      </c>
      <c r="FB7" s="377">
        <v>44256</v>
      </c>
      <c r="FC7" s="377">
        <v>44287</v>
      </c>
      <c r="FD7" s="377">
        <v>44317</v>
      </c>
      <c r="FE7" s="377">
        <v>44348</v>
      </c>
      <c r="FF7" s="377">
        <v>44378</v>
      </c>
      <c r="FG7" s="377">
        <v>44409</v>
      </c>
      <c r="FH7" s="377">
        <v>44440</v>
      </c>
      <c r="FI7" s="377">
        <v>44470</v>
      </c>
      <c r="FJ7" s="377">
        <v>44501</v>
      </c>
      <c r="FK7" s="377">
        <v>44531</v>
      </c>
      <c r="FL7" s="377">
        <v>44562</v>
      </c>
      <c r="FM7" s="377">
        <v>44593</v>
      </c>
      <c r="FN7" s="377">
        <v>44621</v>
      </c>
      <c r="FO7" s="377">
        <v>44652</v>
      </c>
      <c r="FP7" s="377">
        <v>44682</v>
      </c>
      <c r="FQ7" s="377">
        <v>44713</v>
      </c>
      <c r="FR7" s="377">
        <v>44743</v>
      </c>
      <c r="FS7" s="377">
        <v>44774</v>
      </c>
      <c r="FT7" s="377">
        <v>44805</v>
      </c>
      <c r="FU7" s="377">
        <v>44835</v>
      </c>
      <c r="FV7" s="377">
        <v>44866</v>
      </c>
      <c r="FW7" s="377">
        <v>44896</v>
      </c>
      <c r="FX7" s="377">
        <v>44927</v>
      </c>
      <c r="FY7" s="377">
        <v>44958</v>
      </c>
      <c r="FZ7" s="377">
        <v>44986</v>
      </c>
      <c r="GA7" s="377">
        <v>45017</v>
      </c>
      <c r="GB7" s="377">
        <v>45047</v>
      </c>
      <c r="GC7" s="377">
        <v>45078</v>
      </c>
      <c r="GD7" s="377">
        <v>45108</v>
      </c>
      <c r="GE7" s="377">
        <v>45139</v>
      </c>
      <c r="GF7" s="377">
        <v>45170</v>
      </c>
      <c r="GG7" s="377">
        <v>45200</v>
      </c>
      <c r="GH7" s="377">
        <v>45231</v>
      </c>
      <c r="GI7" s="377">
        <v>45261</v>
      </c>
      <c r="GJ7" s="377">
        <v>45292</v>
      </c>
      <c r="GK7" s="377">
        <v>45323</v>
      </c>
      <c r="GL7" s="377">
        <v>45352</v>
      </c>
      <c r="GM7" s="377">
        <v>45383</v>
      </c>
      <c r="GN7" s="377">
        <v>45413</v>
      </c>
      <c r="GO7" s="377">
        <v>45444</v>
      </c>
      <c r="GP7" s="377">
        <v>45474</v>
      </c>
      <c r="GQ7" s="377">
        <v>45505</v>
      </c>
      <c r="GR7" s="377">
        <v>45536</v>
      </c>
      <c r="GS7" s="377">
        <v>45566</v>
      </c>
      <c r="GT7" s="377">
        <v>45597</v>
      </c>
      <c r="GU7" s="377">
        <v>45627</v>
      </c>
      <c r="GV7" s="377">
        <v>45658</v>
      </c>
      <c r="GW7" s="377">
        <v>45689</v>
      </c>
      <c r="GX7" s="377">
        <v>45717</v>
      </c>
      <c r="GY7" s="377">
        <v>45748</v>
      </c>
      <c r="GZ7" s="377">
        <v>45778</v>
      </c>
      <c r="HA7" s="377">
        <v>45809</v>
      </c>
      <c r="HB7" s="377">
        <v>45839</v>
      </c>
      <c r="HC7" s="377">
        <v>45870</v>
      </c>
      <c r="HD7" s="377">
        <v>45901</v>
      </c>
      <c r="HE7" s="377">
        <v>45931</v>
      </c>
      <c r="HF7" s="13"/>
      <c r="HG7" s="378">
        <v>2009</v>
      </c>
      <c r="HH7" s="378">
        <v>2010</v>
      </c>
      <c r="HI7" s="378" t="s">
        <v>324</v>
      </c>
      <c r="HJ7" s="378" t="s">
        <v>325</v>
      </c>
      <c r="HK7" s="378" t="s">
        <v>326</v>
      </c>
      <c r="HL7" s="378" t="s">
        <v>327</v>
      </c>
      <c r="HM7" s="378" t="s">
        <v>328</v>
      </c>
      <c r="HN7" s="378" t="s">
        <v>329</v>
      </c>
      <c r="HO7" s="378" t="s">
        <v>330</v>
      </c>
      <c r="HP7" s="378" t="s">
        <v>331</v>
      </c>
      <c r="HQ7" s="378" t="s">
        <v>332</v>
      </c>
      <c r="HR7" s="378" t="s">
        <v>333</v>
      </c>
      <c r="HS7" s="378" t="s">
        <v>334</v>
      </c>
      <c r="HT7" s="378" t="s">
        <v>335</v>
      </c>
      <c r="HU7" s="378" t="s">
        <v>336</v>
      </c>
      <c r="HV7" s="378" t="s">
        <v>337</v>
      </c>
      <c r="HW7" s="378" t="s">
        <v>338</v>
      </c>
    </row>
    <row r="8" spans="1:246" ht="13.8">
      <c r="A8" s="15"/>
      <c r="B8" s="24" t="s">
        <v>61</v>
      </c>
      <c r="C8" s="25">
        <v>1195.5787717002474</v>
      </c>
      <c r="D8" s="25">
        <v>1271.3277134837465</v>
      </c>
      <c r="E8" s="25">
        <v>-75.748941783499049</v>
      </c>
      <c r="F8" s="26">
        <v>-5.9582545853522351E-2</v>
      </c>
      <c r="G8" s="27"/>
      <c r="H8" s="25">
        <v>728.63213008656817</v>
      </c>
      <c r="I8" s="25">
        <v>542.69558339717832</v>
      </c>
      <c r="J8" s="26">
        <v>0.74481423613957443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5">
        <v>119.6434740507553</v>
      </c>
      <c r="HC8" s="25">
        <v>105.83911494162713</v>
      </c>
      <c r="HD8" s="25">
        <v>108.68911518549574</v>
      </c>
      <c r="HE8" s="25">
        <v>131.37975009204666</v>
      </c>
      <c r="HF8" s="27"/>
      <c r="HG8" s="25">
        <v>1442.46587</v>
      </c>
      <c r="HH8" s="25">
        <v>1407.6</v>
      </c>
      <c r="HI8" s="25">
        <v>1501.8111227701565</v>
      </c>
      <c r="HJ8" s="25">
        <v>1773.0146830247056</v>
      </c>
      <c r="HK8" s="25">
        <v>1854.1119125534876</v>
      </c>
      <c r="HL8" s="25">
        <v>1251.1586859419522</v>
      </c>
      <c r="HM8" s="25">
        <v>927.4662394957013</v>
      </c>
      <c r="HN8" s="25">
        <v>1498.438365841426</v>
      </c>
      <c r="HO8" s="25">
        <v>2169.9852665639801</v>
      </c>
      <c r="HP8" s="25">
        <v>1752.5896999244292</v>
      </c>
      <c r="HQ8" s="25">
        <v>976.41529870691136</v>
      </c>
      <c r="HR8" s="25">
        <v>1203.3718856123637</v>
      </c>
      <c r="HS8" s="25">
        <v>1413.6805346392139</v>
      </c>
      <c r="HT8" s="25">
        <v>1368.1858545366106</v>
      </c>
      <c r="HU8" s="25">
        <v>914.71064805938386</v>
      </c>
      <c r="HV8" s="25">
        <v>1494.7488679712219</v>
      </c>
      <c r="HW8" s="25">
        <f>+C8</f>
        <v>1195.5787717002474</v>
      </c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</row>
    <row r="9" spans="1:246" ht="13.8">
      <c r="A9" s="15"/>
      <c r="B9" s="18" t="s">
        <v>62</v>
      </c>
      <c r="C9" s="19">
        <v>1106.2906529557736</v>
      </c>
      <c r="D9" s="19">
        <v>1090.1577134837464</v>
      </c>
      <c r="E9" s="19">
        <v>16.132939472027147</v>
      </c>
      <c r="F9" s="20">
        <v>1.4798720655263867E-2</v>
      </c>
      <c r="G9" s="19"/>
      <c r="H9" s="19">
        <v>659.81213008656812</v>
      </c>
      <c r="I9" s="19">
        <v>430.3455833971783</v>
      </c>
      <c r="J9" s="20">
        <v>0.65222441930662367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19">
        <v>109.22998425861167</v>
      </c>
      <c r="HC9" s="19">
        <v>96.724417747351794</v>
      </c>
      <c r="HD9" s="19">
        <v>100.53824385827676</v>
      </c>
      <c r="HE9" s="19">
        <v>122.59755897684276</v>
      </c>
      <c r="HF9" s="27"/>
      <c r="HG9" s="19">
        <v>920.56000000000006</v>
      </c>
      <c r="HH9" s="19">
        <v>1458.5</v>
      </c>
      <c r="HI9" s="19">
        <v>1457.6111227701565</v>
      </c>
      <c r="HJ9" s="19">
        <v>1711.9916046222907</v>
      </c>
      <c r="HK9" s="19">
        <v>1672.1885083664529</v>
      </c>
      <c r="HL9" s="19">
        <v>1212.2600968067809</v>
      </c>
      <c r="HM9" s="19">
        <v>913.47218259613919</v>
      </c>
      <c r="HN9" s="19">
        <v>1285.6782096536767</v>
      </c>
      <c r="HO9" s="19">
        <v>2071.4966898175671</v>
      </c>
      <c r="HP9" s="19">
        <v>1678.3659941330193</v>
      </c>
      <c r="HQ9" s="19">
        <v>943.00529870691139</v>
      </c>
      <c r="HR9" s="19">
        <v>1165.7818856123638</v>
      </c>
      <c r="HS9" s="19">
        <v>1358.0105346392138</v>
      </c>
      <c r="HT9" s="19">
        <v>1318.8458545366107</v>
      </c>
      <c r="HU9" s="19">
        <v>825.53064805938391</v>
      </c>
      <c r="HV9" s="19">
        <v>1294.3588679712218</v>
      </c>
      <c r="HW9" s="19">
        <f t="shared" ref="HW9:HW14" si="0">+C9</f>
        <v>1106.2906529557736</v>
      </c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</row>
    <row r="10" spans="1:246" ht="13.8">
      <c r="A10" s="15"/>
      <c r="B10" s="18" t="s">
        <v>63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19">
        <v>0</v>
      </c>
      <c r="HD10" s="19">
        <v>0</v>
      </c>
      <c r="HE10" s="19">
        <v>0</v>
      </c>
      <c r="HF10" s="27"/>
      <c r="HG10" s="19">
        <v>0</v>
      </c>
      <c r="HH10" s="19">
        <v>0</v>
      </c>
      <c r="HI10" s="19">
        <v>1241.8934669682362</v>
      </c>
      <c r="HJ10" s="19">
        <v>1353.955331199129</v>
      </c>
      <c r="HK10" s="19">
        <v>0</v>
      </c>
      <c r="HL10" s="19">
        <v>0</v>
      </c>
      <c r="HM10" s="19">
        <v>1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v>0</v>
      </c>
      <c r="HT10" s="19">
        <v>0</v>
      </c>
      <c r="HU10" s="19">
        <v>0</v>
      </c>
      <c r="HV10" s="19">
        <v>0</v>
      </c>
      <c r="HW10" s="19">
        <f t="shared" si="0"/>
        <v>0</v>
      </c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</row>
    <row r="11" spans="1:246" ht="13.8">
      <c r="A11" s="15"/>
      <c r="B11" s="18" t="s">
        <v>64</v>
      </c>
      <c r="C11" s="19">
        <v>891.7524976291603</v>
      </c>
      <c r="D11" s="19">
        <v>988.8677179197864</v>
      </c>
      <c r="E11" s="19">
        <v>-97.115220290626098</v>
      </c>
      <c r="F11" s="20">
        <v>-9.8208505071761029E-2</v>
      </c>
      <c r="G11" s="19"/>
      <c r="H11" s="19">
        <v>659.81213008656812</v>
      </c>
      <c r="I11" s="19">
        <v>329.05558783321828</v>
      </c>
      <c r="J11" s="20">
        <v>0.49871103125983118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19">
        <v>85.952632794308713</v>
      </c>
      <c r="HC11" s="19">
        <v>73.186011643697682</v>
      </c>
      <c r="HD11" s="19">
        <v>73.72</v>
      </c>
      <c r="HE11" s="19">
        <v>96.577891720310703</v>
      </c>
      <c r="HF11" s="27"/>
      <c r="HG11" s="19">
        <v>0</v>
      </c>
      <c r="HH11" s="19">
        <v>0</v>
      </c>
      <c r="HI11" s="19">
        <v>87.394875251750022</v>
      </c>
      <c r="HJ11" s="19">
        <v>131.497819220411</v>
      </c>
      <c r="HK11" s="19">
        <v>1417.6186711098121</v>
      </c>
      <c r="HL11" s="19">
        <v>1027.5168064619102</v>
      </c>
      <c r="HM11" s="19">
        <v>912.47218259613919</v>
      </c>
      <c r="HN11" s="19">
        <v>1285.6782096536767</v>
      </c>
      <c r="HO11" s="19">
        <v>2071.4966898175671</v>
      </c>
      <c r="HP11" s="19">
        <v>1678.3659941330193</v>
      </c>
      <c r="HQ11" s="19">
        <v>943.00529870691139</v>
      </c>
      <c r="HR11" s="19">
        <v>1165.7818856123638</v>
      </c>
      <c r="HS11" s="19">
        <v>1358.0105346392138</v>
      </c>
      <c r="HT11" s="19">
        <v>1318.8458545366107</v>
      </c>
      <c r="HU11" s="19">
        <v>825.53064805938391</v>
      </c>
      <c r="HV11" s="19">
        <v>1177.5582854531087</v>
      </c>
      <c r="HW11" s="19">
        <f t="shared" si="0"/>
        <v>891.7524976291603</v>
      </c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</row>
    <row r="12" spans="1:246" ht="13.8">
      <c r="A12" s="15"/>
      <c r="B12" s="18" t="s">
        <v>65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27"/>
      <c r="HG12" s="19">
        <v>0</v>
      </c>
      <c r="HH12" s="19">
        <v>0</v>
      </c>
      <c r="HI12" s="19">
        <v>0</v>
      </c>
      <c r="HJ12" s="19">
        <v>58.322600000000413</v>
      </c>
      <c r="HK12" s="19">
        <v>96.000000000000441</v>
      </c>
      <c r="HL12" s="19">
        <v>40.000000000000291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v>0</v>
      </c>
      <c r="HU12" s="19">
        <v>0</v>
      </c>
      <c r="HV12" s="19">
        <v>0</v>
      </c>
      <c r="HW12" s="19">
        <f t="shared" si="0"/>
        <v>0</v>
      </c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</row>
    <row r="13" spans="1:246" ht="13.8">
      <c r="A13" s="15"/>
      <c r="B13" s="18" t="s">
        <v>66</v>
      </c>
      <c r="C13" s="19">
        <v>214.53815532661338</v>
      </c>
      <c r="D13" s="19">
        <v>101.28999556395991</v>
      </c>
      <c r="E13" s="19">
        <v>113.24815976265347</v>
      </c>
      <c r="F13" s="20">
        <v>1.1180586901214991</v>
      </c>
      <c r="G13" s="19"/>
      <c r="H13" s="19">
        <v>0</v>
      </c>
      <c r="I13" s="19">
        <v>101.28999556395991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19">
        <v>23.277351464302953</v>
      </c>
      <c r="HC13" s="19">
        <v>23.538406103654111</v>
      </c>
      <c r="HD13" s="19">
        <v>26.818243858276759</v>
      </c>
      <c r="HE13" s="19">
        <v>26.01966725653206</v>
      </c>
      <c r="HF13" s="27"/>
      <c r="HG13" s="19">
        <v>0</v>
      </c>
      <c r="HH13" s="19">
        <v>0</v>
      </c>
      <c r="HI13" s="19">
        <v>128.32278055017031</v>
      </c>
      <c r="HJ13" s="19">
        <v>168.21585420274999</v>
      </c>
      <c r="HK13" s="19">
        <v>158.56983725664003</v>
      </c>
      <c r="HL13" s="19">
        <v>144.74329034486999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0</v>
      </c>
      <c r="HS13" s="19">
        <v>0</v>
      </c>
      <c r="HT13" s="19">
        <v>0</v>
      </c>
      <c r="HU13" s="19">
        <v>0</v>
      </c>
      <c r="HV13" s="19">
        <v>116.80058251811292</v>
      </c>
      <c r="HW13" s="19">
        <f t="shared" si="0"/>
        <v>214.53815532661338</v>
      </c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</row>
    <row r="14" spans="1:246" ht="13.8">
      <c r="A14" s="15"/>
      <c r="B14" s="18" t="s">
        <v>47</v>
      </c>
      <c r="C14" s="19">
        <v>89.288118744473906</v>
      </c>
      <c r="D14" s="19">
        <v>181.17000000000004</v>
      </c>
      <c r="E14" s="19">
        <v>-91.881881255526139</v>
      </c>
      <c r="F14" s="20">
        <v>-0.5071583664819016</v>
      </c>
      <c r="G14" s="19"/>
      <c r="H14" s="19">
        <v>68.819999999999993</v>
      </c>
      <c r="I14" s="19">
        <v>112.35000000000005</v>
      </c>
      <c r="J14" s="20">
        <v>1.6325196163905851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19">
        <v>10.413489792143636</v>
      </c>
      <c r="HC14" s="19">
        <v>9.1146971942753368</v>
      </c>
      <c r="HD14" s="19">
        <v>8.1508713272189794</v>
      </c>
      <c r="HE14" s="19">
        <v>8.7821911152039007</v>
      </c>
      <c r="HF14" s="27"/>
      <c r="HG14" s="19">
        <v>521.90587000000005</v>
      </c>
      <c r="HH14" s="19">
        <v>-50.90000000000002</v>
      </c>
      <c r="HI14" s="19">
        <v>44.2</v>
      </c>
      <c r="HJ14" s="19">
        <v>61.02307840241496</v>
      </c>
      <c r="HK14" s="19">
        <v>181.92340418703469</v>
      </c>
      <c r="HL14" s="19">
        <v>38.898589135171385</v>
      </c>
      <c r="HM14" s="19">
        <v>13.994056899562061</v>
      </c>
      <c r="HN14" s="19">
        <v>212.76015618774929</v>
      </c>
      <c r="HO14" s="19">
        <v>98.488576746413131</v>
      </c>
      <c r="HP14" s="19">
        <v>74.223705791409884</v>
      </c>
      <c r="HQ14" s="19">
        <v>33.409999999999997</v>
      </c>
      <c r="HR14" s="19">
        <v>37.589999999999996</v>
      </c>
      <c r="HS14" s="19">
        <v>55.67</v>
      </c>
      <c r="HT14" s="19">
        <v>49.339999999999996</v>
      </c>
      <c r="HU14" s="19">
        <v>89.179999999999993</v>
      </c>
      <c r="HV14" s="19">
        <v>200.39000000000004</v>
      </c>
      <c r="HW14" s="19">
        <f t="shared" si="0"/>
        <v>89.288118744473906</v>
      </c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</row>
    <row r="15" spans="1:246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27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0"/>
      <c r="HS15" s="100"/>
      <c r="HT15" s="100"/>
      <c r="HU15" s="100"/>
      <c r="HV15" s="100"/>
      <c r="HW15" s="100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</row>
    <row r="16" spans="1:246" ht="13.8">
      <c r="A16" s="15"/>
      <c r="B16" s="24" t="s">
        <v>407</v>
      </c>
      <c r="C16" s="31">
        <v>11.652307175781282</v>
      </c>
      <c r="D16" s="31">
        <v>12.347265192795454</v>
      </c>
      <c r="E16" s="31">
        <v>-0.69495801701417292</v>
      </c>
      <c r="F16" s="26">
        <v>-5.6284367927861158E-2</v>
      </c>
      <c r="G16" s="27"/>
      <c r="H16" s="31">
        <v>16.667921363871464</v>
      </c>
      <c r="I16" s="31">
        <v>-4.3206561710760099</v>
      </c>
      <c r="J16" s="26">
        <v>-0.2592198557188567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31">
        <v>11.767515304478717</v>
      </c>
      <c r="HC16" s="31">
        <v>12.134310889552935</v>
      </c>
      <c r="HD16" s="31">
        <v>11.615272454379404</v>
      </c>
      <c r="HE16" s="31">
        <v>10.90755578606735</v>
      </c>
      <c r="HF16" s="27"/>
      <c r="HG16" s="31">
        <v>11.429480832003561</v>
      </c>
      <c r="HH16" s="31">
        <v>9.743846356156558</v>
      </c>
      <c r="HI16" s="31">
        <v>9.9111033142358931</v>
      </c>
      <c r="HJ16" s="31">
        <v>9.9044915199039156</v>
      </c>
      <c r="HK16" s="31">
        <v>10.193290131060468</v>
      </c>
      <c r="HL16" s="31">
        <v>14.325423469458668</v>
      </c>
      <c r="HM16" s="31">
        <v>16.311630904089579</v>
      </c>
      <c r="HN16" s="31">
        <v>12.063924323871841</v>
      </c>
      <c r="HO16" s="31">
        <v>11.675430078556049</v>
      </c>
      <c r="HP16" s="31">
        <v>11.199168541990728</v>
      </c>
      <c r="HQ16" s="31">
        <v>14.350944677418914</v>
      </c>
      <c r="HR16" s="31">
        <v>12.515028904342634</v>
      </c>
      <c r="HS16" s="31">
        <v>12.702463611875956</v>
      </c>
      <c r="HT16" s="31">
        <v>15.862808836772762</v>
      </c>
      <c r="HU16" s="31">
        <v>16.158050103462994</v>
      </c>
      <c r="HV16" s="31">
        <v>12.330671676804853</v>
      </c>
      <c r="HW16" s="31">
        <f>+C16</f>
        <v>11.652307175781282</v>
      </c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</row>
    <row r="17" spans="1:246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27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0"/>
      <c r="HS17" s="100"/>
      <c r="HT17" s="100"/>
      <c r="HU17" s="100"/>
      <c r="HV17" s="100"/>
      <c r="HW17" s="100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</row>
    <row r="18" spans="1:246" ht="13.8">
      <c r="A18" s="15"/>
      <c r="B18" s="24" t="s">
        <v>390</v>
      </c>
      <c r="C18" s="25">
        <v>139.31251100694564</v>
      </c>
      <c r="D18" s="25">
        <v>156.97420425334096</v>
      </c>
      <c r="E18" s="25">
        <v>-17.661693246395316</v>
      </c>
      <c r="F18" s="26">
        <v>-0.1125133478484852</v>
      </c>
      <c r="G18" s="27"/>
      <c r="H18" s="25">
        <v>121.44783047473082</v>
      </c>
      <c r="I18" s="25">
        <v>35.526373778610136</v>
      </c>
      <c r="J18" s="26">
        <v>0.29252374159126682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5">
        <v>14.079064119732651</v>
      </c>
      <c r="HC18" s="25">
        <v>12.842847249768308</v>
      </c>
      <c r="HD18" s="25">
        <v>12.624536857049589</v>
      </c>
      <c r="HE18" s="25">
        <v>14.330319532885861</v>
      </c>
      <c r="HF18" s="27"/>
      <c r="HG18" s="25">
        <v>164.86636011984339</v>
      </c>
      <c r="HH18" s="25">
        <v>137.15438130925969</v>
      </c>
      <c r="HI18" s="25">
        <v>148.84605196243626</v>
      </c>
      <c r="HJ18" s="25">
        <v>175.60808892683326</v>
      </c>
      <c r="HK18" s="25">
        <v>188.99500660113117</v>
      </c>
      <c r="HL18" s="25">
        <v>179.23378003609909</v>
      </c>
      <c r="HM18" s="25">
        <v>151.28486974657829</v>
      </c>
      <c r="HN18" s="25">
        <v>180.77047049497153</v>
      </c>
      <c r="HO18" s="25">
        <v>253.3551125126456</v>
      </c>
      <c r="HP18" s="25">
        <v>196.27547434410639</v>
      </c>
      <c r="HQ18" s="25">
        <v>140.12481933928348</v>
      </c>
      <c r="HR18" s="25">
        <v>150.60233931112029</v>
      </c>
      <c r="HS18" s="25">
        <v>179.57225550071962</v>
      </c>
      <c r="HT18" s="25">
        <v>217.03270663690842</v>
      </c>
      <c r="HU18" s="25">
        <v>147.79940481514632</v>
      </c>
      <c r="HV18" s="25">
        <v>184.31257530228862</v>
      </c>
      <c r="HW18" s="25">
        <f t="shared" ref="HW18:HW24" si="1">+C18</f>
        <v>139.31251100694564</v>
      </c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</row>
    <row r="19" spans="1:246" ht="13.8">
      <c r="A19" s="15"/>
      <c r="B19" s="18" t="s">
        <v>62</v>
      </c>
      <c r="C19" s="19">
        <v>79.584156147466658</v>
      </c>
      <c r="D19" s="19">
        <v>84.703653197081536</v>
      </c>
      <c r="E19" s="19">
        <v>-5.1194970496148784</v>
      </c>
      <c r="F19" s="20">
        <v>-6.0440097402921347E-2</v>
      </c>
      <c r="G19" s="19"/>
      <c r="H19" s="19">
        <v>58.178296168322397</v>
      </c>
      <c r="I19" s="19">
        <v>26.525357028759139</v>
      </c>
      <c r="J19" s="20">
        <v>0.45593217360672683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19">
        <v>7.7088132530396827</v>
      </c>
      <c r="HC19" s="19">
        <v>6.67957566812834</v>
      </c>
      <c r="HD19" s="19">
        <v>6.5759978030276418</v>
      </c>
      <c r="HE19" s="19">
        <v>8.2492812201935912</v>
      </c>
      <c r="HF19" s="27"/>
      <c r="HG19" s="19">
        <v>95.195302646957515</v>
      </c>
      <c r="HH19" s="19">
        <v>130.21903148916164</v>
      </c>
      <c r="HI19" s="19">
        <v>146.69676213737677</v>
      </c>
      <c r="HJ19" s="19">
        <v>191.9078877853444</v>
      </c>
      <c r="HK19" s="19">
        <v>178.90730658757022</v>
      </c>
      <c r="HL19" s="19">
        <v>151.45946355977867</v>
      </c>
      <c r="HM19" s="19">
        <v>96.427377800632016</v>
      </c>
      <c r="HN19" s="19">
        <v>111.96809732521257</v>
      </c>
      <c r="HO19" s="19">
        <v>187.62439699000004</v>
      </c>
      <c r="HP19" s="19">
        <v>127.05819761832717</v>
      </c>
      <c r="HQ19" s="19">
        <v>72.319459466144238</v>
      </c>
      <c r="HR19" s="19">
        <v>87.30177917558531</v>
      </c>
      <c r="HS19" s="19">
        <v>111.04912672315342</v>
      </c>
      <c r="HT19" s="19">
        <v>143.18660010419518</v>
      </c>
      <c r="HU19" s="19">
        <v>72.113973054893478</v>
      </c>
      <c r="HV19" s="19">
        <v>99.862038897649526</v>
      </c>
      <c r="HW19" s="19">
        <f t="shared" si="1"/>
        <v>79.584156147466658</v>
      </c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</row>
    <row r="20" spans="1:246" ht="13.8">
      <c r="A20" s="15"/>
      <c r="B20" s="18" t="s">
        <v>63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27"/>
      <c r="HG20" s="19">
        <v>52.422192987663884</v>
      </c>
      <c r="HH20" s="19">
        <v>84.17667301681135</v>
      </c>
      <c r="HI20" s="19">
        <v>123.18488084486791</v>
      </c>
      <c r="HJ20" s="19">
        <v>151.54699937088475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v>0</v>
      </c>
      <c r="HT20" s="19">
        <v>0</v>
      </c>
      <c r="HU20" s="19">
        <v>0</v>
      </c>
      <c r="HV20" s="19">
        <v>0</v>
      </c>
      <c r="HW20" s="19">
        <f t="shared" si="1"/>
        <v>0</v>
      </c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</row>
    <row r="21" spans="1:246" ht="13.8">
      <c r="A21" s="15"/>
      <c r="B21" s="18" t="s">
        <v>64</v>
      </c>
      <c r="C21" s="19">
        <v>79.584156147466658</v>
      </c>
      <c r="D21" s="19">
        <v>84.703653197081536</v>
      </c>
      <c r="E21" s="19">
        <v>-5.1194970496148784</v>
      </c>
      <c r="F21" s="20">
        <v>-6.0440097402921347E-2</v>
      </c>
      <c r="G21" s="19"/>
      <c r="H21" s="19">
        <v>58.178296168322397</v>
      </c>
      <c r="I21" s="19">
        <v>26.525357028759139</v>
      </c>
      <c r="J21" s="20">
        <v>0.45593217360672683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19">
        <v>7.7088132530396827</v>
      </c>
      <c r="HC21" s="19">
        <v>6.67957566812834</v>
      </c>
      <c r="HD21" s="19">
        <v>6.5759978030276418</v>
      </c>
      <c r="HE21" s="19">
        <v>8.2492812201935912</v>
      </c>
      <c r="HF21" s="27"/>
      <c r="HG21" s="19">
        <v>38.352480772467466</v>
      </c>
      <c r="HH21" s="19">
        <v>35.141695027691689</v>
      </c>
      <c r="HI21" s="19">
        <v>7.62452913</v>
      </c>
      <c r="HJ21" s="19">
        <v>11.027531596697504</v>
      </c>
      <c r="HK21" s="19">
        <v>143.23855289245822</v>
      </c>
      <c r="HL21" s="19">
        <v>125.69206960164696</v>
      </c>
      <c r="HM21" s="19">
        <v>96.321298548237664</v>
      </c>
      <c r="HN21" s="19">
        <v>111.96809732521257</v>
      </c>
      <c r="HO21" s="19">
        <v>179.62439699000004</v>
      </c>
      <c r="HP21" s="19">
        <v>127.05819761832717</v>
      </c>
      <c r="HQ21" s="19">
        <v>72.319459466144238</v>
      </c>
      <c r="HR21" s="19">
        <v>87.30177917558531</v>
      </c>
      <c r="HS21" s="19">
        <v>111.04912672315342</v>
      </c>
      <c r="HT21" s="19">
        <v>143.18660010419518</v>
      </c>
      <c r="HU21" s="19">
        <v>72.113973054893478</v>
      </c>
      <c r="HV21" s="19">
        <v>99.862038897649526</v>
      </c>
      <c r="HW21" s="19">
        <f t="shared" si="1"/>
        <v>79.584156147466658</v>
      </c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</row>
    <row r="22" spans="1:246" ht="13.8">
      <c r="A22" s="15"/>
      <c r="B22" s="18" t="s">
        <v>65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27"/>
      <c r="HG22" s="19">
        <v>0</v>
      </c>
      <c r="HH22" s="19">
        <v>0</v>
      </c>
      <c r="HI22" s="19">
        <v>0</v>
      </c>
      <c r="HJ22" s="19">
        <v>6.5791294202034587</v>
      </c>
      <c r="HK22" s="19">
        <v>10.869988322715068</v>
      </c>
      <c r="HL22" s="19">
        <v>4.8364340099999996</v>
      </c>
      <c r="HM22" s="19">
        <v>0</v>
      </c>
      <c r="HN22" s="19">
        <v>0</v>
      </c>
      <c r="HO22" s="19">
        <v>8</v>
      </c>
      <c r="HP22" s="19">
        <v>0</v>
      </c>
      <c r="HQ22" s="19">
        <v>0</v>
      </c>
      <c r="HR22" s="19">
        <v>0</v>
      </c>
      <c r="HS22" s="19">
        <v>0</v>
      </c>
      <c r="HT22" s="19">
        <v>0</v>
      </c>
      <c r="HU22" s="19">
        <v>0</v>
      </c>
      <c r="HV22" s="19">
        <v>0</v>
      </c>
      <c r="HW22" s="19">
        <f t="shared" si="1"/>
        <v>0</v>
      </c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</row>
    <row r="23" spans="1:246" ht="13.8">
      <c r="A23" s="15"/>
      <c r="B23" s="18" t="s">
        <v>66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19">
        <v>0</v>
      </c>
      <c r="HD23" s="19">
        <v>0</v>
      </c>
      <c r="HE23" s="19">
        <v>0</v>
      </c>
      <c r="HF23" s="27"/>
      <c r="HG23" s="19">
        <v>4.4206288868261687</v>
      </c>
      <c r="HH23" s="19">
        <v>10.900663444658637</v>
      </c>
      <c r="HI23" s="19">
        <v>15.887352162508858</v>
      </c>
      <c r="HJ23" s="19">
        <v>22.754227397558687</v>
      </c>
      <c r="HK23" s="19">
        <v>24.798765372396943</v>
      </c>
      <c r="HL23" s="19">
        <v>20.930959948131719</v>
      </c>
      <c r="HM23" s="19">
        <v>0.1060792523943459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v>0</v>
      </c>
      <c r="HT23" s="19">
        <v>0</v>
      </c>
      <c r="HU23" s="19">
        <v>0</v>
      </c>
      <c r="HV23" s="19">
        <v>0</v>
      </c>
      <c r="HW23" s="19">
        <f t="shared" si="1"/>
        <v>0</v>
      </c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</row>
    <row r="24" spans="1:246" ht="13.8">
      <c r="A24" s="15"/>
      <c r="B24" s="18" t="s">
        <v>47</v>
      </c>
      <c r="C24" s="19">
        <v>59.728354859478983</v>
      </c>
      <c r="D24" s="19">
        <v>72.270551056259421</v>
      </c>
      <c r="E24" s="19">
        <v>-12.542196196780438</v>
      </c>
      <c r="F24" s="20">
        <v>-0.1735450472353102</v>
      </c>
      <c r="G24" s="19"/>
      <c r="H24" s="19">
        <v>63.269534306408424</v>
      </c>
      <c r="I24" s="19">
        <v>9.0010167498509972</v>
      </c>
      <c r="J24" s="20">
        <v>0.14226462781059707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19">
        <v>6.3702508666929685</v>
      </c>
      <c r="HC24" s="19">
        <v>6.163271581639969</v>
      </c>
      <c r="HD24" s="19">
        <v>6.0485390540219477</v>
      </c>
      <c r="HE24" s="19">
        <v>6.0810383126922698</v>
      </c>
      <c r="HF24" s="27"/>
      <c r="HG24" s="19">
        <v>69.671057472885877</v>
      </c>
      <c r="HH24" s="19">
        <v>6.935349820098045</v>
      </c>
      <c r="HI24" s="19">
        <v>2.1492898250594878</v>
      </c>
      <c r="HJ24" s="19">
        <v>-16.299798858511142</v>
      </c>
      <c r="HK24" s="19">
        <v>10.087700013560946</v>
      </c>
      <c r="HL24" s="19">
        <v>27.774316476320426</v>
      </c>
      <c r="HM24" s="19">
        <v>54.857491945946286</v>
      </c>
      <c r="HN24" s="19">
        <v>68.802373169758965</v>
      </c>
      <c r="HO24" s="19">
        <v>65.730715522645568</v>
      </c>
      <c r="HP24" s="19">
        <v>69.2172767257792</v>
      </c>
      <c r="HQ24" s="19">
        <v>67.805359873139224</v>
      </c>
      <c r="HR24" s="19">
        <v>63.300560135534973</v>
      </c>
      <c r="HS24" s="19">
        <v>68.523128777566214</v>
      </c>
      <c r="HT24" s="19">
        <v>73.84610653271325</v>
      </c>
      <c r="HU24" s="19">
        <v>75.685431760252854</v>
      </c>
      <c r="HV24" s="19">
        <v>84.450536404639095</v>
      </c>
      <c r="HW24" s="19">
        <f t="shared" si="1"/>
        <v>59.728354859478983</v>
      </c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</row>
    <row r="25" spans="1:246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27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0"/>
      <c r="HS25" s="100"/>
      <c r="HT25" s="100"/>
      <c r="HU25" s="100"/>
      <c r="HV25" s="100"/>
      <c r="HW25" s="100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</row>
    <row r="26" spans="1:246" ht="13.8">
      <c r="A26" s="15"/>
      <c r="B26" s="24" t="s">
        <v>394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5">
        <v>0</v>
      </c>
      <c r="HD26" s="25">
        <v>0</v>
      </c>
      <c r="HE26" s="25">
        <v>0</v>
      </c>
      <c r="HF26" s="27"/>
      <c r="HG26" s="25">
        <v>0.44776235765904815</v>
      </c>
      <c r="HH26" s="25">
        <v>0.73137667499080261</v>
      </c>
      <c r="HI26" s="25">
        <v>1.726200255666414</v>
      </c>
      <c r="HJ26" s="25">
        <v>5.1905031258307668</v>
      </c>
      <c r="HK26" s="25">
        <v>0.1472582684607622</v>
      </c>
      <c r="HL26" s="25">
        <v>0.23000492045442167</v>
      </c>
      <c r="HM26" s="25">
        <v>0.23735634550395848</v>
      </c>
      <c r="HN26" s="25">
        <v>0.13388817304960618</v>
      </c>
      <c r="HO26" s="25">
        <v>4.0874620907230409E-2</v>
      </c>
      <c r="HP26" s="25">
        <v>9.1831332771848779E-4</v>
      </c>
      <c r="HQ26" s="25">
        <v>0</v>
      </c>
      <c r="HR26" s="25">
        <v>7.0123049489051047E-4</v>
      </c>
      <c r="HS26" s="25">
        <v>0</v>
      </c>
      <c r="HT26" s="25">
        <v>0</v>
      </c>
      <c r="HU26" s="25">
        <v>0</v>
      </c>
      <c r="HV26" s="25">
        <v>0</v>
      </c>
      <c r="HW26" s="25">
        <f>+C26</f>
        <v>0</v>
      </c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</row>
    <row r="27" spans="1:246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27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0"/>
      <c r="HS27" s="100"/>
      <c r="HT27" s="100"/>
      <c r="HU27" s="100"/>
      <c r="HV27" s="100"/>
      <c r="HW27" s="100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</row>
    <row r="28" spans="1:246" ht="13.8">
      <c r="A28" s="15"/>
      <c r="B28" s="24" t="s">
        <v>395</v>
      </c>
      <c r="C28" s="25">
        <v>61.714495226262805</v>
      </c>
      <c r="D28" s="25">
        <v>61.245702215508565</v>
      </c>
      <c r="E28" s="25">
        <v>0.46879301075423996</v>
      </c>
      <c r="F28" s="26">
        <v>7.6543005271565443E-3</v>
      </c>
      <c r="G28" s="27"/>
      <c r="H28" s="25">
        <v>44.248396482244829</v>
      </c>
      <c r="I28" s="25">
        <v>16.997305733263737</v>
      </c>
      <c r="J28" s="26">
        <v>0.38413382369876609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5">
        <v>5.8996253657274336</v>
      </c>
      <c r="HC28" s="25">
        <v>6.8902673360246949</v>
      </c>
      <c r="HD28" s="25">
        <v>6.1358205739492613</v>
      </c>
      <c r="HE28" s="25">
        <v>7.101526592189634</v>
      </c>
      <c r="HF28" s="27"/>
      <c r="HG28" s="25">
        <v>23.818334661563632</v>
      </c>
      <c r="HH28" s="25">
        <v>34.98146394179718</v>
      </c>
      <c r="HI28" s="25">
        <v>31.0998700519857</v>
      </c>
      <c r="HJ28" s="25">
        <v>34.189948145135062</v>
      </c>
      <c r="HK28" s="25">
        <v>47.264616423745011</v>
      </c>
      <c r="HL28" s="25">
        <v>70.304732377210641</v>
      </c>
      <c r="HM28" s="25">
        <v>70.321486900657732</v>
      </c>
      <c r="HN28" s="25">
        <v>69.794883789746308</v>
      </c>
      <c r="HO28" s="25">
        <v>63.586392473288399</v>
      </c>
      <c r="HP28" s="25">
        <v>87.899089397937615</v>
      </c>
      <c r="HQ28" s="25">
        <v>69.532978867473659</v>
      </c>
      <c r="HR28" s="25">
        <v>60.33083030006771</v>
      </c>
      <c r="HS28" s="25">
        <v>62.593503954834929</v>
      </c>
      <c r="HT28" s="25">
        <v>61.833207193212246</v>
      </c>
      <c r="HU28" s="25">
        <v>58.888965140544023</v>
      </c>
      <c r="HV28" s="25">
        <v>80.030621252288668</v>
      </c>
      <c r="HW28" s="25">
        <f>+C28</f>
        <v>61.714495226262805</v>
      </c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</row>
    <row r="29" spans="1:246" ht="13.8">
      <c r="A29" s="15"/>
      <c r="B29" s="18" t="s">
        <v>48</v>
      </c>
      <c r="C29" s="19">
        <v>35.693906283852812</v>
      </c>
      <c r="D29" s="19">
        <v>30.331958353775242</v>
      </c>
      <c r="E29" s="19">
        <v>5.3619479300775694</v>
      </c>
      <c r="F29" s="20">
        <v>0.17677552723562273</v>
      </c>
      <c r="G29" s="19"/>
      <c r="H29" s="19">
        <v>30.338876066262294</v>
      </c>
      <c r="I29" s="19">
        <v>-6.9177124870520856E-3</v>
      </c>
      <c r="J29" s="20">
        <v>-2.2801479105367327E-4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19">
        <v>3.2182196372062974</v>
      </c>
      <c r="HC29" s="19">
        <v>4.8372140241465162</v>
      </c>
      <c r="HD29" s="19">
        <v>3.3785440212957112</v>
      </c>
      <c r="HE29" s="19">
        <v>4.6384889647180216</v>
      </c>
      <c r="HF29" s="27"/>
      <c r="HG29" s="19">
        <v>16.105132406126113</v>
      </c>
      <c r="HH29" s="19">
        <v>18.784578855868023</v>
      </c>
      <c r="HI29" s="19">
        <v>18.679177806085566</v>
      </c>
      <c r="HJ29" s="19">
        <v>21.771003419907007</v>
      </c>
      <c r="HK29" s="19">
        <v>29.928926183676666</v>
      </c>
      <c r="HL29" s="19">
        <v>31.917083051011641</v>
      </c>
      <c r="HM29" s="19">
        <v>33.213112729304861</v>
      </c>
      <c r="HN29" s="19">
        <v>37.795854104690761</v>
      </c>
      <c r="HO29" s="19">
        <v>40.260770449329925</v>
      </c>
      <c r="HP29" s="19">
        <v>46.293140555908614</v>
      </c>
      <c r="HQ29" s="19">
        <v>46.299125804123662</v>
      </c>
      <c r="HR29" s="19">
        <v>47.064528291287736</v>
      </c>
      <c r="HS29" s="19">
        <v>41.090589490373425</v>
      </c>
      <c r="HT29" s="19">
        <v>42.859261456751057</v>
      </c>
      <c r="HU29" s="19">
        <v>41.814323551537889</v>
      </c>
      <c r="HV29" s="19">
        <v>42.714451739942945</v>
      </c>
      <c r="HW29" s="19">
        <f>+C29</f>
        <v>35.693906283852812</v>
      </c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</row>
    <row r="30" spans="1:246" ht="13.8">
      <c r="A30" s="15"/>
      <c r="B30" s="18" t="s">
        <v>49</v>
      </c>
      <c r="C30" s="19">
        <v>22.224249339491319</v>
      </c>
      <c r="D30" s="19">
        <v>24.848462665134274</v>
      </c>
      <c r="E30" s="19">
        <v>-2.6242133256429554</v>
      </c>
      <c r="F30" s="20">
        <v>-0.10560867933794064</v>
      </c>
      <c r="G30" s="19"/>
      <c r="H30" s="19">
        <v>9.6301333064327626</v>
      </c>
      <c r="I30" s="19">
        <v>15.218329358701512</v>
      </c>
      <c r="J30" s="20">
        <v>1.5802823153585974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19">
        <v>2.0614905258629785</v>
      </c>
      <c r="HC30" s="19">
        <v>1.8607297758878361</v>
      </c>
      <c r="HD30" s="19">
        <v>2.3461547524865631</v>
      </c>
      <c r="HE30" s="19">
        <v>2.3138353158504663</v>
      </c>
      <c r="HF30" s="27"/>
      <c r="HG30" s="19">
        <v>4.6460369778723587</v>
      </c>
      <c r="HH30" s="19">
        <v>11.641672412577526</v>
      </c>
      <c r="HI30" s="19">
        <v>4.8996549530299554</v>
      </c>
      <c r="HJ30" s="19">
        <v>5.3270191809273735</v>
      </c>
      <c r="HK30" s="19">
        <v>5.8769064737216317</v>
      </c>
      <c r="HL30" s="19">
        <v>14.736236494493365</v>
      </c>
      <c r="HM30" s="19">
        <v>14.792574742607767</v>
      </c>
      <c r="HN30" s="19">
        <v>9.7563463827054751</v>
      </c>
      <c r="HO30" s="19">
        <v>8.609112049052138</v>
      </c>
      <c r="HP30" s="19">
        <v>15.890096394839896</v>
      </c>
      <c r="HQ30" s="19">
        <v>11.10919045485025</v>
      </c>
      <c r="HR30" s="19">
        <v>6.3302947564036334</v>
      </c>
      <c r="HS30" s="19">
        <v>5.4273232684149679</v>
      </c>
      <c r="HT30" s="19">
        <v>5.5561613746238168</v>
      </c>
      <c r="HU30" s="19">
        <v>11.55012858142163</v>
      </c>
      <c r="HV30" s="19">
        <v>30.377339209559452</v>
      </c>
      <c r="HW30" s="19">
        <f>+C30</f>
        <v>22.224249339491319</v>
      </c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</row>
    <row r="31" spans="1:246" ht="13.8">
      <c r="A31" s="15"/>
      <c r="B31" s="18" t="s">
        <v>50</v>
      </c>
      <c r="C31" s="19">
        <v>2.3887855344929276</v>
      </c>
      <c r="D31" s="19">
        <v>3.2289306167177232</v>
      </c>
      <c r="E31" s="19">
        <v>-0.84014508222479556</v>
      </c>
      <c r="F31" s="20">
        <v>-0.26019298088195558</v>
      </c>
      <c r="G31" s="19"/>
      <c r="H31" s="19">
        <v>2.401732557716616</v>
      </c>
      <c r="I31" s="19">
        <v>0.82719805900110721</v>
      </c>
      <c r="J31" s="20">
        <v>0.34441722345120057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19">
        <v>0.32844617757970512</v>
      </c>
      <c r="HC31" s="19">
        <v>0.15033912383328962</v>
      </c>
      <c r="HD31" s="19">
        <v>0.30340548059798167</v>
      </c>
      <c r="HE31" s="19">
        <v>5.1941576406127725E-2</v>
      </c>
      <c r="HF31" s="27"/>
      <c r="HG31" s="19">
        <v>1.5793591472520834</v>
      </c>
      <c r="HH31" s="19">
        <v>2.0345388120050902</v>
      </c>
      <c r="HI31" s="19">
        <v>2.253829578872375</v>
      </c>
      <c r="HJ31" s="19">
        <v>2.1495889220619619</v>
      </c>
      <c r="HK31" s="19">
        <v>3.3090291386768809</v>
      </c>
      <c r="HL31" s="19">
        <v>3.9362705572756593</v>
      </c>
      <c r="HM31" s="19">
        <v>3.3587545749386587</v>
      </c>
      <c r="HN31" s="19">
        <v>4.7320202525696908</v>
      </c>
      <c r="HO31" s="19">
        <v>3.9082653313313056</v>
      </c>
      <c r="HP31" s="19">
        <v>4.7952893412386866</v>
      </c>
      <c r="HQ31" s="19">
        <v>4.8228058347153979</v>
      </c>
      <c r="HR31" s="19">
        <v>2.6667576978836847</v>
      </c>
      <c r="HS31" s="19">
        <v>2.9581512861449033</v>
      </c>
      <c r="HT31" s="19">
        <v>3.1674913305874437</v>
      </c>
      <c r="HU31" s="19">
        <v>3.3638312191265101</v>
      </c>
      <c r="HV31" s="19">
        <v>3.8582402590749476</v>
      </c>
      <c r="HW31" s="19">
        <f>+C31</f>
        <v>2.3887855344929276</v>
      </c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</row>
    <row r="32" spans="1:246" ht="13.8">
      <c r="A32" s="15"/>
      <c r="B32" s="18" t="s">
        <v>67</v>
      </c>
      <c r="C32" s="19">
        <v>1.4075540684257444</v>
      </c>
      <c r="D32" s="19">
        <v>2.8363505798813295</v>
      </c>
      <c r="E32" s="19">
        <v>-1.4287965114555852</v>
      </c>
      <c r="F32" s="20">
        <v>-0.50374467866922312</v>
      </c>
      <c r="G32" s="19"/>
      <c r="H32" s="19">
        <v>1.8776545518331595</v>
      </c>
      <c r="I32" s="19">
        <v>0.95869602804817</v>
      </c>
      <c r="J32" s="20">
        <v>0.51058168666445714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19">
        <v>0.29146902507845257</v>
      </c>
      <c r="HC32" s="19">
        <v>4.1984412157053487E-2</v>
      </c>
      <c r="HD32" s="19">
        <v>0.10771631956900628</v>
      </c>
      <c r="HE32" s="19">
        <v>9.7260735215017935E-2</v>
      </c>
      <c r="HF32" s="27"/>
      <c r="HG32" s="19">
        <v>1.4878061303130732</v>
      </c>
      <c r="HH32" s="19">
        <v>2.5206738613465474</v>
      </c>
      <c r="HI32" s="19">
        <v>5.2672077139978066</v>
      </c>
      <c r="HJ32" s="19">
        <v>4.9423366222387237</v>
      </c>
      <c r="HK32" s="19">
        <v>8.1497546276698269</v>
      </c>
      <c r="HL32" s="19">
        <v>19.715142274429972</v>
      </c>
      <c r="HM32" s="19">
        <v>18.957044853806444</v>
      </c>
      <c r="HN32" s="19">
        <v>17.510663049780391</v>
      </c>
      <c r="HO32" s="19">
        <v>10.808244643575026</v>
      </c>
      <c r="HP32" s="19">
        <v>20.920563105950425</v>
      </c>
      <c r="HQ32" s="19">
        <v>7.3018567737843538</v>
      </c>
      <c r="HR32" s="19">
        <v>4.2692495544926627</v>
      </c>
      <c r="HS32" s="19">
        <v>13.117439909901631</v>
      </c>
      <c r="HT32" s="19">
        <v>10.250293031249926</v>
      </c>
      <c r="HU32" s="19">
        <v>2.1606817884579903</v>
      </c>
      <c r="HV32" s="19">
        <v>3.0805900437113309</v>
      </c>
      <c r="HW32" s="19">
        <f>+C32</f>
        <v>1.4075540684257444</v>
      </c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</row>
    <row r="33" spans="1:246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27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0"/>
      <c r="HS33" s="100"/>
      <c r="HT33" s="100"/>
      <c r="HU33" s="100"/>
      <c r="HV33" s="100"/>
      <c r="HW33" s="100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</row>
    <row r="34" spans="1:246" ht="13.8">
      <c r="A34" s="15"/>
      <c r="B34" s="24" t="s">
        <v>411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7"/>
      <c r="HG34" s="25">
        <v>0</v>
      </c>
      <c r="HH34" s="25">
        <v>5.2241556270225917</v>
      </c>
      <c r="HI34" s="25">
        <v>0.24271566453372501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v>0</v>
      </c>
      <c r="HT34" s="25">
        <v>0</v>
      </c>
      <c r="HU34" s="25">
        <v>0</v>
      </c>
      <c r="HV34" s="25">
        <v>0</v>
      </c>
      <c r="HW34" s="25">
        <f>+C34</f>
        <v>0</v>
      </c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</row>
    <row r="35" spans="1:246" ht="13.8">
      <c r="A35" s="15"/>
      <c r="B35" s="18" t="s">
        <v>53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27"/>
      <c r="HG35" s="19">
        <v>0</v>
      </c>
      <c r="HH35" s="19">
        <v>5.2241556270225917</v>
      </c>
      <c r="HI35" s="19">
        <v>0.24271566453372501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v>0</v>
      </c>
      <c r="HT35" s="19">
        <v>0</v>
      </c>
      <c r="HU35" s="19">
        <v>0</v>
      </c>
      <c r="HV35" s="19">
        <v>0</v>
      </c>
      <c r="HW35" s="19">
        <f>+C35</f>
        <v>0</v>
      </c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</row>
    <row r="36" spans="1:246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27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0"/>
      <c r="HS36" s="100"/>
      <c r="HT36" s="100"/>
      <c r="HU36" s="100"/>
      <c r="HV36" s="100"/>
      <c r="HW36" s="100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</row>
    <row r="37" spans="1:246" ht="13.8">
      <c r="A37" s="15"/>
      <c r="B37" s="24" t="s">
        <v>412</v>
      </c>
      <c r="C37" s="25">
        <v>140.75444572144491</v>
      </c>
      <c r="D37" s="25">
        <v>174.76432706649928</v>
      </c>
      <c r="E37" s="25">
        <v>-34.009881345054367</v>
      </c>
      <c r="F37" s="26">
        <v>-0.19460425314436924</v>
      </c>
      <c r="G37" s="27"/>
      <c r="H37" s="25">
        <v>101.32781350983035</v>
      </c>
      <c r="I37" s="25">
        <v>73.436513556668928</v>
      </c>
      <c r="J37" s="26">
        <v>0.72474191451436443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5">
        <v>16.64585552283036</v>
      </c>
      <c r="HC37" s="25">
        <v>8.014683338838875</v>
      </c>
      <c r="HD37" s="25">
        <v>23.624209693866216</v>
      </c>
      <c r="HE37" s="25">
        <v>27.012335856394401</v>
      </c>
      <c r="HF37" s="27"/>
      <c r="HG37" s="25">
        <v>186.85014946461359</v>
      </c>
      <c r="HH37" s="25">
        <v>101.24823028147968</v>
      </c>
      <c r="HI37" s="25">
        <v>155.93495831584204</v>
      </c>
      <c r="HJ37" s="25">
        <v>271.11905803815284</v>
      </c>
      <c r="HK37" s="25">
        <v>47.995590587226026</v>
      </c>
      <c r="HL37" s="25">
        <v>28.960465069100177</v>
      </c>
      <c r="HM37" s="25">
        <v>26.9017358564017</v>
      </c>
      <c r="HN37" s="25">
        <v>46.21496919988499</v>
      </c>
      <c r="HO37" s="25">
        <v>43.499480164728283</v>
      </c>
      <c r="HP37" s="25">
        <v>54.509724160557163</v>
      </c>
      <c r="HQ37" s="25">
        <v>87.705264219631175</v>
      </c>
      <c r="HR37" s="25">
        <v>71.987572747505965</v>
      </c>
      <c r="HS37" s="25">
        <v>19.413538001885087</v>
      </c>
      <c r="HT37" s="25">
        <v>24.357986478565451</v>
      </c>
      <c r="HU37" s="25">
        <v>152.59100348998041</v>
      </c>
      <c r="HV37" s="25">
        <v>211.12365305038375</v>
      </c>
      <c r="HW37" s="25">
        <f>+C37</f>
        <v>140.75444572144491</v>
      </c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</row>
    <row r="38" spans="1:246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27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0"/>
      <c r="HS38" s="100"/>
      <c r="HT38" s="100"/>
      <c r="HU38" s="100"/>
      <c r="HV38" s="100"/>
      <c r="HW38" s="100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</row>
    <row r="39" spans="1:246" ht="13.8">
      <c r="A39" s="15"/>
      <c r="B39" s="24" t="s">
        <v>68</v>
      </c>
      <c r="C39" s="39">
        <v>1936.6</v>
      </c>
      <c r="D39" s="39">
        <v>1854.3</v>
      </c>
      <c r="E39" s="39">
        <v>82.299999999999955</v>
      </c>
      <c r="F39" s="26">
        <v>4.4383325244027369E-2</v>
      </c>
      <c r="G39" s="27"/>
      <c r="H39" s="39">
        <v>1800.9</v>
      </c>
      <c r="I39" s="39">
        <v>53.399999999999864</v>
      </c>
      <c r="J39" s="26">
        <v>2.9651840746293442E-2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39">
        <v>1952</v>
      </c>
      <c r="HC39" s="39">
        <v>1972</v>
      </c>
      <c r="HD39" s="39">
        <v>1984</v>
      </c>
      <c r="HE39" s="39">
        <v>2004</v>
      </c>
      <c r="HF39" s="27"/>
      <c r="HG39" s="39">
        <v>1687.25</v>
      </c>
      <c r="HH39" s="39">
        <v>1339.5</v>
      </c>
      <c r="HI39" s="39">
        <v>1367</v>
      </c>
      <c r="HJ39" s="39">
        <v>1781.4166666666667</v>
      </c>
      <c r="HK39" s="39">
        <v>1391.75</v>
      </c>
      <c r="HL39" s="39">
        <v>1426.1666666666667</v>
      </c>
      <c r="HM39" s="39">
        <v>1507.0833333333333</v>
      </c>
      <c r="HN39" s="39">
        <v>1589.9166666666667</v>
      </c>
      <c r="HO39" s="39">
        <v>1598.25</v>
      </c>
      <c r="HP39" s="39">
        <v>1609.0833333333333</v>
      </c>
      <c r="HQ39" s="39">
        <v>1648.8333333333333</v>
      </c>
      <c r="HR39" s="39">
        <v>1637.5833333333333</v>
      </c>
      <c r="HS39" s="39">
        <v>1599.25</v>
      </c>
      <c r="HT39" s="39">
        <v>1696.5833333333333</v>
      </c>
      <c r="HU39" s="39">
        <v>1805.5833333333333</v>
      </c>
      <c r="HV39" s="39">
        <v>1859.4166666666667</v>
      </c>
      <c r="HW39" s="39">
        <f>+C39</f>
        <v>1936.6</v>
      </c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</row>
    <row r="40" spans="1:246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27"/>
      <c r="HG40" s="30"/>
      <c r="HH40" s="30"/>
      <c r="HI40" s="30"/>
      <c r="HJ40" s="30"/>
      <c r="HK40" s="30"/>
      <c r="HL40" s="30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</row>
    <row r="41" spans="1:246" ht="13.8" hidden="1"/>
    <row r="42" spans="1:246" ht="13.8" hidden="1"/>
    <row r="43" spans="1:246" ht="13.8" hidden="1"/>
    <row r="44" spans="1:246" ht="13.8" hidden="1"/>
    <row r="45" spans="1:246" ht="12.75" customHeight="1"/>
    <row r="46" spans="1:246" ht="12.75" customHeight="1"/>
    <row r="47" spans="1:246" ht="12.75" hidden="1" customHeight="1"/>
    <row r="48" spans="1:24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G6:H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N216"/>
  <sheetViews>
    <sheetView showGridLines="0" zoomScale="120" zoomScaleNormal="120" zoomScaleSheetLayoutView="100" workbookViewId="0">
      <pane xSplit="11" ySplit="7" topLeftCell="HU8" activePane="bottomRight" state="frozen"/>
      <selection activeCell="B9" sqref="B9"/>
      <selection pane="topRight" activeCell="B9" sqref="B9"/>
      <selection pane="bottomLeft" activeCell="B9" sqref="B9"/>
      <selection pane="bottomRight" activeCell="B16" sqref="B16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4" width="11.6640625" style="38" customWidth="1"/>
    <col min="215" max="221" width="9.5546875" style="38" customWidth="1"/>
    <col min="222" max="222" width="9.5546875" style="1" customWidth="1"/>
    <col min="223" max="236" width="11.44140625" style="1" customWidth="1"/>
    <col min="237" max="237" width="12.109375" style="38" customWidth="1"/>
    <col min="238" max="16384" width="11.44140625" style="38"/>
  </cols>
  <sheetData>
    <row r="1" spans="1:248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</row>
    <row r="2" spans="1:248" ht="15.6">
      <c r="A2" s="41"/>
      <c r="B2" s="131" t="s">
        <v>246</v>
      </c>
      <c r="C2" s="1"/>
      <c r="D2" s="1"/>
      <c r="E2" s="1"/>
      <c r="F2" s="1"/>
      <c r="G2" s="1"/>
      <c r="H2" s="28" t="s">
        <v>371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</row>
    <row r="3" spans="1:248" ht="13.8">
      <c r="A3" s="41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</row>
    <row r="4" spans="1:248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</row>
    <row r="5" spans="1:248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M5" s="1"/>
    </row>
    <row r="6" spans="1:248" ht="12.75" customHeight="1">
      <c r="A6" s="41"/>
      <c r="B6" s="388"/>
      <c r="C6" s="384" t="s">
        <v>319</v>
      </c>
      <c r="D6" s="384" t="s">
        <v>320</v>
      </c>
      <c r="E6" s="383" t="s">
        <v>321</v>
      </c>
      <c r="F6" s="383"/>
      <c r="G6" s="7"/>
      <c r="H6" s="384" t="s">
        <v>322</v>
      </c>
      <c r="I6" s="383" t="s">
        <v>323</v>
      </c>
      <c r="J6" s="38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381" t="s">
        <v>2</v>
      </c>
      <c r="HH6" s="381"/>
      <c r="HI6" s="381"/>
      <c r="HJ6" s="381"/>
      <c r="HK6" s="381"/>
      <c r="HL6" s="381"/>
      <c r="HM6" s="381"/>
      <c r="HN6" s="381"/>
    </row>
    <row r="7" spans="1:248" ht="13.8">
      <c r="B7" s="388"/>
      <c r="C7" s="384"/>
      <c r="D7" s="384"/>
      <c r="E7" s="376" t="s">
        <v>3</v>
      </c>
      <c r="F7" s="376" t="s">
        <v>4</v>
      </c>
      <c r="G7" s="11"/>
      <c r="H7" s="382"/>
      <c r="I7" s="376" t="s">
        <v>3</v>
      </c>
      <c r="J7" s="376" t="s">
        <v>4</v>
      </c>
      <c r="K7" s="11"/>
      <c r="L7" s="377">
        <v>39814</v>
      </c>
      <c r="M7" s="377">
        <v>39845</v>
      </c>
      <c r="N7" s="377">
        <v>39873</v>
      </c>
      <c r="O7" s="377">
        <v>39904</v>
      </c>
      <c r="P7" s="377">
        <v>39934</v>
      </c>
      <c r="Q7" s="377">
        <v>39965</v>
      </c>
      <c r="R7" s="377">
        <v>39995</v>
      </c>
      <c r="S7" s="377">
        <v>40026</v>
      </c>
      <c r="T7" s="377">
        <v>40057</v>
      </c>
      <c r="U7" s="377">
        <v>40087</v>
      </c>
      <c r="V7" s="377">
        <v>40118</v>
      </c>
      <c r="W7" s="377">
        <v>40148</v>
      </c>
      <c r="X7" s="377">
        <v>40179</v>
      </c>
      <c r="Y7" s="377">
        <v>40210</v>
      </c>
      <c r="Z7" s="377">
        <v>40238</v>
      </c>
      <c r="AA7" s="377">
        <v>40269</v>
      </c>
      <c r="AB7" s="377">
        <v>40299</v>
      </c>
      <c r="AC7" s="377">
        <v>40330</v>
      </c>
      <c r="AD7" s="377">
        <v>40360</v>
      </c>
      <c r="AE7" s="377">
        <v>40391</v>
      </c>
      <c r="AF7" s="377">
        <v>40422</v>
      </c>
      <c r="AG7" s="377">
        <v>40452</v>
      </c>
      <c r="AH7" s="377">
        <v>40483</v>
      </c>
      <c r="AI7" s="377">
        <v>40513</v>
      </c>
      <c r="AJ7" s="377">
        <v>40544</v>
      </c>
      <c r="AK7" s="377">
        <v>40575</v>
      </c>
      <c r="AL7" s="377">
        <v>40603</v>
      </c>
      <c r="AM7" s="377">
        <v>40634</v>
      </c>
      <c r="AN7" s="377">
        <v>40664</v>
      </c>
      <c r="AO7" s="377">
        <v>40695</v>
      </c>
      <c r="AP7" s="377">
        <v>40725</v>
      </c>
      <c r="AQ7" s="377">
        <v>40756</v>
      </c>
      <c r="AR7" s="377">
        <v>40787</v>
      </c>
      <c r="AS7" s="377">
        <v>40817</v>
      </c>
      <c r="AT7" s="377">
        <v>40848</v>
      </c>
      <c r="AU7" s="377">
        <v>40878</v>
      </c>
      <c r="AV7" s="377">
        <v>40909</v>
      </c>
      <c r="AW7" s="377">
        <v>40940</v>
      </c>
      <c r="AX7" s="377">
        <v>40969</v>
      </c>
      <c r="AY7" s="377">
        <v>41000</v>
      </c>
      <c r="AZ7" s="377">
        <v>41030</v>
      </c>
      <c r="BA7" s="377">
        <v>41061</v>
      </c>
      <c r="BB7" s="377">
        <v>41091</v>
      </c>
      <c r="BC7" s="377">
        <v>41122</v>
      </c>
      <c r="BD7" s="377">
        <v>41153</v>
      </c>
      <c r="BE7" s="377">
        <v>41183</v>
      </c>
      <c r="BF7" s="377">
        <v>41214</v>
      </c>
      <c r="BG7" s="377">
        <v>41244</v>
      </c>
      <c r="BH7" s="377">
        <v>41275</v>
      </c>
      <c r="BI7" s="377">
        <v>41306</v>
      </c>
      <c r="BJ7" s="377">
        <v>41334</v>
      </c>
      <c r="BK7" s="377">
        <v>41365</v>
      </c>
      <c r="BL7" s="377">
        <v>41395</v>
      </c>
      <c r="BM7" s="377">
        <v>41426</v>
      </c>
      <c r="BN7" s="377">
        <v>41456</v>
      </c>
      <c r="BO7" s="377">
        <v>41487</v>
      </c>
      <c r="BP7" s="377">
        <v>41518</v>
      </c>
      <c r="BQ7" s="377">
        <v>41548</v>
      </c>
      <c r="BR7" s="377">
        <v>41579</v>
      </c>
      <c r="BS7" s="377">
        <v>41609</v>
      </c>
      <c r="BT7" s="377">
        <v>41640</v>
      </c>
      <c r="BU7" s="377">
        <v>41671</v>
      </c>
      <c r="BV7" s="377">
        <v>41699</v>
      </c>
      <c r="BW7" s="377">
        <v>41730</v>
      </c>
      <c r="BX7" s="377">
        <v>41760</v>
      </c>
      <c r="BY7" s="377">
        <v>41791</v>
      </c>
      <c r="BZ7" s="377">
        <v>41821</v>
      </c>
      <c r="CA7" s="377">
        <v>41852</v>
      </c>
      <c r="CB7" s="377">
        <v>41883</v>
      </c>
      <c r="CC7" s="377">
        <v>41913</v>
      </c>
      <c r="CD7" s="377">
        <v>41944</v>
      </c>
      <c r="CE7" s="377">
        <v>41974</v>
      </c>
      <c r="CF7" s="377">
        <v>42005</v>
      </c>
      <c r="CG7" s="377">
        <v>42036</v>
      </c>
      <c r="CH7" s="377">
        <v>42064</v>
      </c>
      <c r="CI7" s="377">
        <v>42095</v>
      </c>
      <c r="CJ7" s="377">
        <v>42125</v>
      </c>
      <c r="CK7" s="377">
        <v>42156</v>
      </c>
      <c r="CL7" s="377">
        <v>42186</v>
      </c>
      <c r="CM7" s="377">
        <v>42217</v>
      </c>
      <c r="CN7" s="377">
        <v>42248</v>
      </c>
      <c r="CO7" s="377">
        <v>42278</v>
      </c>
      <c r="CP7" s="377">
        <v>42309</v>
      </c>
      <c r="CQ7" s="377">
        <v>42339</v>
      </c>
      <c r="CR7" s="377">
        <v>42370</v>
      </c>
      <c r="CS7" s="377">
        <v>42401</v>
      </c>
      <c r="CT7" s="377">
        <v>42430</v>
      </c>
      <c r="CU7" s="377">
        <v>42461</v>
      </c>
      <c r="CV7" s="377">
        <v>42491</v>
      </c>
      <c r="CW7" s="377">
        <v>42522</v>
      </c>
      <c r="CX7" s="377">
        <v>42552</v>
      </c>
      <c r="CY7" s="377">
        <v>42583</v>
      </c>
      <c r="CZ7" s="377">
        <v>42614</v>
      </c>
      <c r="DA7" s="377">
        <v>42644</v>
      </c>
      <c r="DB7" s="377">
        <v>42675</v>
      </c>
      <c r="DC7" s="377">
        <v>42705</v>
      </c>
      <c r="DD7" s="377">
        <v>42736</v>
      </c>
      <c r="DE7" s="377">
        <v>42767</v>
      </c>
      <c r="DF7" s="377">
        <v>42795</v>
      </c>
      <c r="DG7" s="377">
        <v>42826</v>
      </c>
      <c r="DH7" s="377">
        <v>42856</v>
      </c>
      <c r="DI7" s="377">
        <v>42887</v>
      </c>
      <c r="DJ7" s="377">
        <v>42917</v>
      </c>
      <c r="DK7" s="377">
        <v>42948</v>
      </c>
      <c r="DL7" s="377">
        <v>42979</v>
      </c>
      <c r="DM7" s="377">
        <v>43009</v>
      </c>
      <c r="DN7" s="377">
        <v>43040</v>
      </c>
      <c r="DO7" s="377">
        <v>43070</v>
      </c>
      <c r="DP7" s="377">
        <v>43101</v>
      </c>
      <c r="DQ7" s="377">
        <v>43132</v>
      </c>
      <c r="DR7" s="377">
        <v>43160</v>
      </c>
      <c r="DS7" s="377">
        <v>43191</v>
      </c>
      <c r="DT7" s="377">
        <v>43221</v>
      </c>
      <c r="DU7" s="377">
        <v>43252</v>
      </c>
      <c r="DV7" s="377">
        <v>43282</v>
      </c>
      <c r="DW7" s="377">
        <v>43313</v>
      </c>
      <c r="DX7" s="377">
        <v>43344</v>
      </c>
      <c r="DY7" s="377">
        <v>43374</v>
      </c>
      <c r="DZ7" s="377">
        <v>43405</v>
      </c>
      <c r="EA7" s="377">
        <v>43435</v>
      </c>
      <c r="EB7" s="377">
        <v>43466</v>
      </c>
      <c r="EC7" s="377">
        <v>43497</v>
      </c>
      <c r="ED7" s="377">
        <v>43525</v>
      </c>
      <c r="EE7" s="377">
        <v>43556</v>
      </c>
      <c r="EF7" s="377">
        <v>43586</v>
      </c>
      <c r="EG7" s="377">
        <v>43617</v>
      </c>
      <c r="EH7" s="377">
        <v>43647</v>
      </c>
      <c r="EI7" s="377">
        <v>43678</v>
      </c>
      <c r="EJ7" s="377">
        <v>43709</v>
      </c>
      <c r="EK7" s="377">
        <v>43739</v>
      </c>
      <c r="EL7" s="377">
        <v>43770</v>
      </c>
      <c r="EM7" s="377">
        <v>43800</v>
      </c>
      <c r="EN7" s="377">
        <v>43831</v>
      </c>
      <c r="EO7" s="377">
        <v>43862</v>
      </c>
      <c r="EP7" s="377">
        <v>43891</v>
      </c>
      <c r="EQ7" s="377">
        <v>43922</v>
      </c>
      <c r="ER7" s="377">
        <v>43952</v>
      </c>
      <c r="ES7" s="377">
        <v>43983</v>
      </c>
      <c r="ET7" s="377">
        <v>44013</v>
      </c>
      <c r="EU7" s="377">
        <v>44044</v>
      </c>
      <c r="EV7" s="377">
        <v>44075</v>
      </c>
      <c r="EW7" s="377">
        <v>44105</v>
      </c>
      <c r="EX7" s="377">
        <v>44136</v>
      </c>
      <c r="EY7" s="377">
        <v>44166</v>
      </c>
      <c r="EZ7" s="377">
        <v>44197</v>
      </c>
      <c r="FA7" s="377">
        <v>44228</v>
      </c>
      <c r="FB7" s="377">
        <v>44256</v>
      </c>
      <c r="FC7" s="377">
        <v>44287</v>
      </c>
      <c r="FD7" s="377">
        <v>44317</v>
      </c>
      <c r="FE7" s="377">
        <v>44348</v>
      </c>
      <c r="FF7" s="377">
        <v>44378</v>
      </c>
      <c r="FG7" s="377">
        <v>44409</v>
      </c>
      <c r="FH7" s="377">
        <v>44440</v>
      </c>
      <c r="FI7" s="377">
        <v>44470</v>
      </c>
      <c r="FJ7" s="377">
        <v>44501</v>
      </c>
      <c r="FK7" s="377">
        <v>44531</v>
      </c>
      <c r="FL7" s="377">
        <v>44562</v>
      </c>
      <c r="FM7" s="377">
        <v>44593</v>
      </c>
      <c r="FN7" s="377">
        <v>44621</v>
      </c>
      <c r="FO7" s="377">
        <v>44652</v>
      </c>
      <c r="FP7" s="377">
        <v>44682</v>
      </c>
      <c r="FQ7" s="377">
        <v>44713</v>
      </c>
      <c r="FR7" s="377">
        <v>44743</v>
      </c>
      <c r="FS7" s="377">
        <v>44774</v>
      </c>
      <c r="FT7" s="377">
        <v>44805</v>
      </c>
      <c r="FU7" s="377">
        <v>44835</v>
      </c>
      <c r="FV7" s="377">
        <v>44866</v>
      </c>
      <c r="FW7" s="377">
        <v>44896</v>
      </c>
      <c r="FX7" s="377">
        <v>44927</v>
      </c>
      <c r="FY7" s="377">
        <v>44958</v>
      </c>
      <c r="FZ7" s="377">
        <v>44986</v>
      </c>
      <c r="GA7" s="377">
        <v>45017</v>
      </c>
      <c r="GB7" s="377">
        <v>45047</v>
      </c>
      <c r="GC7" s="377">
        <v>45078</v>
      </c>
      <c r="GD7" s="377">
        <v>45108</v>
      </c>
      <c r="GE7" s="377">
        <v>45139</v>
      </c>
      <c r="GF7" s="377">
        <v>45170</v>
      </c>
      <c r="GG7" s="377">
        <v>45200</v>
      </c>
      <c r="GH7" s="377">
        <v>45231</v>
      </c>
      <c r="GI7" s="377">
        <v>45261</v>
      </c>
      <c r="GJ7" s="377">
        <v>45292</v>
      </c>
      <c r="GK7" s="377">
        <v>45323</v>
      </c>
      <c r="GL7" s="377">
        <v>45352</v>
      </c>
      <c r="GM7" s="377">
        <v>45383</v>
      </c>
      <c r="GN7" s="377">
        <v>45413</v>
      </c>
      <c r="GO7" s="377">
        <v>45444</v>
      </c>
      <c r="GP7" s="377">
        <v>45474</v>
      </c>
      <c r="GQ7" s="377">
        <v>45505</v>
      </c>
      <c r="GR7" s="377">
        <v>45536</v>
      </c>
      <c r="GS7" s="377">
        <v>45566</v>
      </c>
      <c r="GT7" s="377">
        <v>45597</v>
      </c>
      <c r="GU7" s="377">
        <v>45627</v>
      </c>
      <c r="GV7" s="377">
        <v>45658</v>
      </c>
      <c r="GW7" s="377">
        <v>45689</v>
      </c>
      <c r="GX7" s="377">
        <v>45717</v>
      </c>
      <c r="GY7" s="377">
        <v>45748</v>
      </c>
      <c r="GZ7" s="377">
        <v>45778</v>
      </c>
      <c r="HA7" s="377">
        <v>45809</v>
      </c>
      <c r="HB7" s="377">
        <v>45839</v>
      </c>
      <c r="HC7" s="377">
        <v>45870</v>
      </c>
      <c r="HD7" s="377">
        <v>45901</v>
      </c>
      <c r="HE7" s="377">
        <v>45931</v>
      </c>
      <c r="HF7" s="13"/>
      <c r="HG7" s="378">
        <v>2009</v>
      </c>
      <c r="HH7" s="378">
        <v>2010</v>
      </c>
      <c r="HI7" s="378" t="s">
        <v>324</v>
      </c>
      <c r="HJ7" s="378" t="s">
        <v>325</v>
      </c>
      <c r="HK7" s="378" t="s">
        <v>326</v>
      </c>
      <c r="HL7" s="378" t="s">
        <v>327</v>
      </c>
      <c r="HM7" s="378" t="s">
        <v>328</v>
      </c>
      <c r="HN7" s="378" t="s">
        <v>329</v>
      </c>
      <c r="HO7" s="378" t="s">
        <v>330</v>
      </c>
      <c r="HP7" s="378" t="s">
        <v>331</v>
      </c>
      <c r="HQ7" s="378" t="s">
        <v>332</v>
      </c>
      <c r="HR7" s="378" t="s">
        <v>333</v>
      </c>
      <c r="HS7" s="378">
        <v>2021</v>
      </c>
      <c r="HT7" s="378">
        <v>2022</v>
      </c>
      <c r="HU7" s="378">
        <v>2023</v>
      </c>
      <c r="HV7" s="378" t="s">
        <v>337</v>
      </c>
      <c r="HW7" s="378" t="s">
        <v>338</v>
      </c>
    </row>
    <row r="8" spans="1:248" ht="13.8">
      <c r="A8" s="15"/>
      <c r="B8" s="24" t="s">
        <v>413</v>
      </c>
      <c r="C8" s="25">
        <v>113.05919092609899</v>
      </c>
      <c r="D8" s="25">
        <v>111.62217794980285</v>
      </c>
      <c r="E8" s="25">
        <v>1.4370129762961454</v>
      </c>
      <c r="F8" s="26">
        <v>1.2873901967245064E-2</v>
      </c>
      <c r="G8" s="27"/>
      <c r="H8" s="25">
        <v>112.11927653212133</v>
      </c>
      <c r="I8" s="25">
        <v>-0.49709858231848614</v>
      </c>
      <c r="J8" s="26">
        <v>-4.4336584902603358E-3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5">
        <v>11.418538920012439</v>
      </c>
      <c r="HC8" s="25">
        <v>11.418538920048455</v>
      </c>
      <c r="HD8" s="25">
        <v>11.418538919978424</v>
      </c>
      <c r="HE8" s="25">
        <v>11.418538920018921</v>
      </c>
      <c r="HF8" s="27"/>
      <c r="HG8" s="25">
        <v>75.116166666889427</v>
      </c>
      <c r="HH8" s="25">
        <v>81.785220920833183</v>
      </c>
      <c r="HI8" s="25">
        <v>87.146009623124044</v>
      </c>
      <c r="HJ8" s="25">
        <v>99.212368765932894</v>
      </c>
      <c r="HK8" s="25">
        <v>111.42253672114403</v>
      </c>
      <c r="HL8" s="25">
        <v>114.05604215240101</v>
      </c>
      <c r="HM8" s="25">
        <v>124.03573100255171</v>
      </c>
      <c r="HN8" s="25">
        <v>104.52808116661689</v>
      </c>
      <c r="HO8" s="25">
        <v>105.57550933839856</v>
      </c>
      <c r="HP8" s="25">
        <v>109.38773336437451</v>
      </c>
      <c r="HQ8" s="25">
        <v>116.89369940439815</v>
      </c>
      <c r="HR8" s="25">
        <v>121.62256131952306</v>
      </c>
      <c r="HS8" s="25">
        <v>131.70824190101607</v>
      </c>
      <c r="HT8" s="25">
        <v>133.75421263003381</v>
      </c>
      <c r="HU8" s="25">
        <v>134.1840383012696</v>
      </c>
      <c r="HV8" s="25">
        <v>133.70774088086563</v>
      </c>
      <c r="HW8" s="25">
        <f>+C8</f>
        <v>113.05919092609899</v>
      </c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</row>
    <row r="9" spans="1:248" ht="13.8">
      <c r="A9" s="15"/>
      <c r="B9" s="18" t="s">
        <v>70</v>
      </c>
      <c r="C9" s="19">
        <v>44.368776211318576</v>
      </c>
      <c r="D9" s="19">
        <v>43.398903309594097</v>
      </c>
      <c r="E9" s="19">
        <v>0.96987290172447871</v>
      </c>
      <c r="F9" s="20">
        <v>2.2347866599432505E-2</v>
      </c>
      <c r="G9" s="19"/>
      <c r="H9" s="19">
        <v>44.542017745606017</v>
      </c>
      <c r="I9" s="19">
        <v>-1.1431144360119205</v>
      </c>
      <c r="J9" s="20">
        <v>-2.5663732670141253E-2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19">
        <v>5.492051724082061</v>
      </c>
      <c r="HC9" s="19">
        <v>5.4058882368806769</v>
      </c>
      <c r="HD9" s="19">
        <v>5.5916169931096489</v>
      </c>
      <c r="HE9" s="19">
        <v>5.3783944756841713</v>
      </c>
      <c r="HF9" s="27"/>
      <c r="HG9" s="19">
        <v>8.5794155326846351</v>
      </c>
      <c r="HH9" s="19">
        <v>11.045104561412124</v>
      </c>
      <c r="HI9" s="19">
        <v>20.479209449562319</v>
      </c>
      <c r="HJ9" s="19">
        <v>37.145479294668313</v>
      </c>
      <c r="HK9" s="19">
        <v>19.286125468891914</v>
      </c>
      <c r="HL9" s="19">
        <v>21.532385477622924</v>
      </c>
      <c r="HM9" s="19">
        <v>22.226739180069121</v>
      </c>
      <c r="HN9" s="19">
        <v>20.617281902590907</v>
      </c>
      <c r="HO9" s="19">
        <v>20.765177721012662</v>
      </c>
      <c r="HP9" s="19">
        <v>26.765107336840046</v>
      </c>
      <c r="HQ9" s="19">
        <v>29.5399170178185</v>
      </c>
      <c r="HR9" s="19">
        <v>21.610002668167265</v>
      </c>
      <c r="HS9" s="19">
        <v>35.159435799596139</v>
      </c>
      <c r="HT9" s="19">
        <v>49.636986415068449</v>
      </c>
      <c r="HU9" s="19">
        <v>52.486296513263383</v>
      </c>
      <c r="HV9" s="19">
        <v>52.128752795109513</v>
      </c>
      <c r="HW9" s="19">
        <f>+C9</f>
        <v>44.368776211318576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</row>
    <row r="10" spans="1:248" ht="13.8">
      <c r="A10" s="15"/>
      <c r="B10" s="18" t="s">
        <v>71</v>
      </c>
      <c r="C10" s="19">
        <v>68.690414714780417</v>
      </c>
      <c r="D10" s="19">
        <v>68.223274640208757</v>
      </c>
      <c r="E10" s="19">
        <v>0.46714007457165962</v>
      </c>
      <c r="F10" s="20">
        <v>6.8472244558067758E-3</v>
      </c>
      <c r="G10" s="19"/>
      <c r="H10" s="19">
        <v>67.577258786515316</v>
      </c>
      <c r="I10" s="19">
        <v>0.6460158536934415</v>
      </c>
      <c r="J10" s="20">
        <v>9.5596634917418481E-3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19">
        <v>5.9264871959303784</v>
      </c>
      <c r="HC10" s="19">
        <v>6.0126506831677791</v>
      </c>
      <c r="HD10" s="19">
        <v>5.8269219268687751</v>
      </c>
      <c r="HE10" s="19">
        <v>6.0401444443347501</v>
      </c>
      <c r="HF10" s="27"/>
      <c r="HG10" s="19">
        <v>66.536751134204792</v>
      </c>
      <c r="HH10" s="19">
        <v>70.740116359421066</v>
      </c>
      <c r="HI10" s="19">
        <v>66.666800173561725</v>
      </c>
      <c r="HJ10" s="19">
        <v>62.066889471264588</v>
      </c>
      <c r="HK10" s="19">
        <v>92.136411252252117</v>
      </c>
      <c r="HL10" s="19">
        <v>92.523656674778081</v>
      </c>
      <c r="HM10" s="19">
        <v>101.8089918224826</v>
      </c>
      <c r="HN10" s="19">
        <v>83.910799264025982</v>
      </c>
      <c r="HO10" s="19">
        <v>84.810331617385899</v>
      </c>
      <c r="HP10" s="19">
        <v>82.622626027534466</v>
      </c>
      <c r="HQ10" s="19">
        <v>87.353782386579653</v>
      </c>
      <c r="HR10" s="19">
        <v>100.01255865135579</v>
      </c>
      <c r="HS10" s="19">
        <v>96.548806101419927</v>
      </c>
      <c r="HT10" s="19">
        <v>84.117226214965342</v>
      </c>
      <c r="HU10" s="19">
        <v>81.697741788006226</v>
      </c>
      <c r="HV10" s="19">
        <v>81.578988085756123</v>
      </c>
      <c r="HW10" s="19">
        <f>+C10</f>
        <v>68.690414714780417</v>
      </c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</row>
    <row r="11" spans="1:248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27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</row>
    <row r="12" spans="1:248" ht="13.8">
      <c r="A12" s="15"/>
      <c r="B12" s="24" t="s">
        <v>394</v>
      </c>
      <c r="C12" s="25">
        <v>24.813735569591241</v>
      </c>
      <c r="D12" s="25">
        <v>13.587359591241999</v>
      </c>
      <c r="E12" s="25">
        <v>11.226375978349243</v>
      </c>
      <c r="F12" s="26">
        <v>0.82623676093664478</v>
      </c>
      <c r="G12" s="27"/>
      <c r="H12" s="25">
        <v>12.815791104855014</v>
      </c>
      <c r="I12" s="25">
        <v>0.77156848638698428</v>
      </c>
      <c r="J12" s="26">
        <v>6.0204514889033306E-2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5">
        <v>4.8067771320640273E-2</v>
      </c>
      <c r="HC12" s="25">
        <v>4.2597002794780299E-2</v>
      </c>
      <c r="HD12" s="25">
        <v>4.5703119434400134E-2</v>
      </c>
      <c r="HE12" s="25">
        <v>4.1662711093617438E-2</v>
      </c>
      <c r="HF12" s="27"/>
      <c r="HG12" s="25">
        <v>1.6352554797159362</v>
      </c>
      <c r="HH12" s="25">
        <v>2.1172219795739866</v>
      </c>
      <c r="HI12" s="25">
        <v>2.4208803230041642</v>
      </c>
      <c r="HJ12" s="25">
        <v>2.8478398060200112</v>
      </c>
      <c r="HK12" s="25">
        <v>11.201167430428915</v>
      </c>
      <c r="HL12" s="25">
        <v>13.518820915368751</v>
      </c>
      <c r="HM12" s="25">
        <v>7.7012263021788181</v>
      </c>
      <c r="HN12" s="25">
        <v>10.007923756221759</v>
      </c>
      <c r="HO12" s="25">
        <v>5.033676344851381</v>
      </c>
      <c r="HP12" s="25">
        <v>1.670674796197325</v>
      </c>
      <c r="HQ12" s="25">
        <v>6.1771303381828684</v>
      </c>
      <c r="HR12" s="25">
        <v>4.6952207407776472</v>
      </c>
      <c r="HS12" s="25">
        <v>6.3794763781554531</v>
      </c>
      <c r="HT12" s="25">
        <v>7.2980749548034618</v>
      </c>
      <c r="HU12" s="25">
        <v>14.568517849860404</v>
      </c>
      <c r="HV12" s="25">
        <v>14.305523868038101</v>
      </c>
      <c r="HW12" s="25">
        <f>+C12</f>
        <v>24.813735569591241</v>
      </c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</row>
    <row r="13" spans="1:248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27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</row>
    <row r="14" spans="1:248" ht="13.8">
      <c r="A14" s="15"/>
      <c r="B14" s="24" t="s">
        <v>395</v>
      </c>
      <c r="C14" s="25">
        <v>41.204160689481355</v>
      </c>
      <c r="D14" s="25">
        <v>104.95078178059168</v>
      </c>
      <c r="E14" s="25">
        <v>-63.746621091110327</v>
      </c>
      <c r="F14" s="26">
        <v>-0.60739539057820391</v>
      </c>
      <c r="G14" s="27"/>
      <c r="H14" s="25">
        <v>138.1970029238222</v>
      </c>
      <c r="I14" s="25">
        <v>-33.246221143230514</v>
      </c>
      <c r="J14" s="26">
        <v>-0.24057121674018286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5">
        <v>6.1219394964973617</v>
      </c>
      <c r="HC14" s="25">
        <v>4.7770332583594914</v>
      </c>
      <c r="HD14" s="25">
        <v>3.7129555484592895</v>
      </c>
      <c r="HE14" s="25">
        <v>3.7816964411797294</v>
      </c>
      <c r="HF14" s="27"/>
      <c r="HG14" s="25">
        <v>18.807884364746876</v>
      </c>
      <c r="HH14" s="25">
        <v>20.513347332803008</v>
      </c>
      <c r="HI14" s="25">
        <v>23.254169888948642</v>
      </c>
      <c r="HJ14" s="25">
        <v>24.171045629434389</v>
      </c>
      <c r="HK14" s="25">
        <v>26.243544471429534</v>
      </c>
      <c r="HL14" s="25">
        <v>31.02598320782117</v>
      </c>
      <c r="HM14" s="25">
        <v>34.382663181937737</v>
      </c>
      <c r="HN14" s="25">
        <v>45.597921095584312</v>
      </c>
      <c r="HO14" s="25">
        <v>70.79849859265218</v>
      </c>
      <c r="HP14" s="25">
        <v>61.154526817689543</v>
      </c>
      <c r="HQ14" s="25">
        <v>41.99531184996416</v>
      </c>
      <c r="HR14" s="25">
        <v>51.092888349175411</v>
      </c>
      <c r="HS14" s="25">
        <v>34.624679061143567</v>
      </c>
      <c r="HT14" s="25">
        <v>56.648621334465965</v>
      </c>
      <c r="HU14" s="25">
        <v>160.05295091013835</v>
      </c>
      <c r="HV14" s="25">
        <v>161.63214732598536</v>
      </c>
      <c r="HW14" s="25">
        <f>+C14</f>
        <v>41.204160689481355</v>
      </c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</row>
    <row r="15" spans="1:248" ht="13.8">
      <c r="A15" s="15"/>
      <c r="B15" s="18" t="s">
        <v>48</v>
      </c>
      <c r="C15" s="19">
        <v>19.535986266312246</v>
      </c>
      <c r="D15" s="19">
        <v>20.714769062318688</v>
      </c>
      <c r="E15" s="19">
        <v>-1.1787827960064412</v>
      </c>
      <c r="F15" s="20">
        <v>-5.6905427835578067E-2</v>
      </c>
      <c r="G15" s="19"/>
      <c r="H15" s="19">
        <v>20.967825504345829</v>
      </c>
      <c r="I15" s="19">
        <v>-0.25305644202714106</v>
      </c>
      <c r="J15" s="20">
        <v>-1.2068797595377363E-2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19">
        <v>3.2710175374946195</v>
      </c>
      <c r="HC15" s="19">
        <v>1.844261620890691</v>
      </c>
      <c r="HD15" s="19">
        <v>1.8098733982840971</v>
      </c>
      <c r="HE15" s="19">
        <v>1.9048630973482361</v>
      </c>
      <c r="HF15" s="27"/>
      <c r="HG15" s="19">
        <v>12.576280174808645</v>
      </c>
      <c r="HH15" s="19">
        <v>13.005434386271492</v>
      </c>
      <c r="HI15" s="19">
        <v>12.803304879838464</v>
      </c>
      <c r="HJ15" s="19">
        <v>13.628044825673767</v>
      </c>
      <c r="HK15" s="19">
        <v>14.574053928576259</v>
      </c>
      <c r="HL15" s="19">
        <v>15.204535736617583</v>
      </c>
      <c r="HM15" s="19">
        <v>15.24959231592533</v>
      </c>
      <c r="HN15" s="19">
        <v>17.239198829102804</v>
      </c>
      <c r="HO15" s="19">
        <v>18.746536868930253</v>
      </c>
      <c r="HP15" s="19">
        <v>19.561075618899537</v>
      </c>
      <c r="HQ15" s="19">
        <v>19.737499562839815</v>
      </c>
      <c r="HR15" s="19">
        <v>21.894258768729916</v>
      </c>
      <c r="HS15" s="19">
        <v>23.630829798584156</v>
      </c>
      <c r="HT15" s="19">
        <v>28.243342113308096</v>
      </c>
      <c r="HU15" s="19">
        <v>29.008640924911255</v>
      </c>
      <c r="HV15" s="19">
        <v>28.207029263212739</v>
      </c>
      <c r="HW15" s="19">
        <f>+C15</f>
        <v>19.535986266312246</v>
      </c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</row>
    <row r="16" spans="1:248" ht="13.8">
      <c r="A16" s="15"/>
      <c r="B16" s="18" t="s">
        <v>49</v>
      </c>
      <c r="C16" s="19">
        <v>12.261217040164956</v>
      </c>
      <c r="D16" s="19">
        <v>13.115278840895062</v>
      </c>
      <c r="E16" s="19">
        <v>-0.85406180073010596</v>
      </c>
      <c r="F16" s="20">
        <v>-6.5119606764824214E-2</v>
      </c>
      <c r="G16" s="19"/>
      <c r="H16" s="19">
        <v>8.8066285899168726</v>
      </c>
      <c r="I16" s="19">
        <v>4.3086502509781894</v>
      </c>
      <c r="J16" s="20">
        <v>0.48925081908318102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19">
        <v>1.0689348683939299</v>
      </c>
      <c r="HC16" s="19">
        <v>1.7007515053413413</v>
      </c>
      <c r="HD16" s="19">
        <v>0.96798429493907534</v>
      </c>
      <c r="HE16" s="19">
        <v>1.2458624221158774</v>
      </c>
      <c r="HF16" s="27"/>
      <c r="HG16" s="19">
        <v>3.6433226229763953</v>
      </c>
      <c r="HH16" s="19">
        <v>3.9820146248850121</v>
      </c>
      <c r="HI16" s="19">
        <v>7.1084904938697679</v>
      </c>
      <c r="HJ16" s="19">
        <v>6.8455127593152314</v>
      </c>
      <c r="HK16" s="19">
        <v>6.6731351327885342</v>
      </c>
      <c r="HL16" s="19">
        <v>11.234497696967185</v>
      </c>
      <c r="HM16" s="19">
        <v>13.75281231539083</v>
      </c>
      <c r="HN16" s="19">
        <v>19.046082695953334</v>
      </c>
      <c r="HO16" s="19">
        <v>16.61436993883574</v>
      </c>
      <c r="HP16" s="19">
        <v>14.421551451062721</v>
      </c>
      <c r="HQ16" s="19">
        <v>14.410186928333259</v>
      </c>
      <c r="HR16" s="19">
        <v>10.541775063248835</v>
      </c>
      <c r="HS16" s="19">
        <v>6.3191090864491919</v>
      </c>
      <c r="HT16" s="19">
        <v>11.421105734967647</v>
      </c>
      <c r="HU16" s="19">
        <v>12.995952106044436</v>
      </c>
      <c r="HV16" s="19">
        <v>15.585729489345184</v>
      </c>
      <c r="HW16" s="19">
        <f>+C16</f>
        <v>12.261217040164956</v>
      </c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</row>
    <row r="17" spans="1:248" ht="13.8">
      <c r="A17" s="15"/>
      <c r="B17" s="18" t="s">
        <v>50</v>
      </c>
      <c r="C17" s="19">
        <v>5.9304433284969509</v>
      </c>
      <c r="D17" s="19">
        <v>9.5532715087817266</v>
      </c>
      <c r="E17" s="19">
        <v>-3.6228281802847757</v>
      </c>
      <c r="F17" s="20">
        <v>-0.37922382682775591</v>
      </c>
      <c r="G17" s="19"/>
      <c r="H17" s="19">
        <v>14.308881078918068</v>
      </c>
      <c r="I17" s="19">
        <v>-4.7556095701363414</v>
      </c>
      <c r="J17" s="20">
        <v>-0.33235370004877596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19">
        <v>1.2758014552185437</v>
      </c>
      <c r="HC17" s="19">
        <v>0.45047759514084501</v>
      </c>
      <c r="HD17" s="19">
        <v>0.70300833151398701</v>
      </c>
      <c r="HE17" s="19">
        <v>0.43270397105054453</v>
      </c>
      <c r="HF17" s="27"/>
      <c r="HG17" s="19">
        <v>1.5032844032963881</v>
      </c>
      <c r="HH17" s="19">
        <v>1.7514809838980689</v>
      </c>
      <c r="HI17" s="19">
        <v>2.1629256503063936</v>
      </c>
      <c r="HJ17" s="19">
        <v>2.6102583370605905</v>
      </c>
      <c r="HK17" s="19">
        <v>2.7945466963290229</v>
      </c>
      <c r="HL17" s="19">
        <v>2.630330467339836</v>
      </c>
      <c r="HM17" s="19">
        <v>2.8656879635902266</v>
      </c>
      <c r="HN17" s="19">
        <v>6.8974840825733601</v>
      </c>
      <c r="HO17" s="19">
        <v>2.7042350818743475</v>
      </c>
      <c r="HP17" s="19">
        <v>3.3566865715329581</v>
      </c>
      <c r="HQ17" s="19">
        <v>5.0332701448942805</v>
      </c>
      <c r="HR17" s="19">
        <v>6.918111871859872</v>
      </c>
      <c r="HS17" s="19">
        <v>2.6670266360700872</v>
      </c>
      <c r="HT17" s="19">
        <v>7.9157672181946532</v>
      </c>
      <c r="HU17" s="19">
        <v>22.953965636456356</v>
      </c>
      <c r="HV17" s="19">
        <v>11.084633272960467</v>
      </c>
      <c r="HW17" s="19">
        <f>+C17</f>
        <v>5.9304433284969509</v>
      </c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</row>
    <row r="18" spans="1:248" ht="13.8">
      <c r="A18" s="15"/>
      <c r="B18" s="18" t="s">
        <v>67</v>
      </c>
      <c r="C18" s="19">
        <v>3.4765140545072049</v>
      </c>
      <c r="D18" s="19">
        <v>61.567462368596203</v>
      </c>
      <c r="E18" s="19">
        <v>-58.090948314088998</v>
      </c>
      <c r="F18" s="20">
        <v>-0.94353325732846061</v>
      </c>
      <c r="G18" s="19"/>
      <c r="H18" s="19">
        <v>94.113667750641412</v>
      </c>
      <c r="I18" s="19">
        <v>-32.546205382045208</v>
      </c>
      <c r="J18" s="20">
        <v>-0.34581805342320637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19">
        <v>0.50618563539026862</v>
      </c>
      <c r="HC18" s="19">
        <v>0.7815425369866138</v>
      </c>
      <c r="HD18" s="19">
        <v>0.23208952372213029</v>
      </c>
      <c r="HE18" s="19">
        <v>0.19826695066507136</v>
      </c>
      <c r="HF18" s="27"/>
      <c r="HG18" s="19">
        <v>1.0849971636654472</v>
      </c>
      <c r="HH18" s="19">
        <v>1.7744173377484334</v>
      </c>
      <c r="HI18" s="19">
        <v>1.1794488649340167</v>
      </c>
      <c r="HJ18" s="19">
        <v>1.0872297073848007</v>
      </c>
      <c r="HK18" s="19">
        <v>2.2018087137357178</v>
      </c>
      <c r="HL18" s="19">
        <v>1.9566193068965667</v>
      </c>
      <c r="HM18" s="19">
        <v>2.5145705870313506</v>
      </c>
      <c r="HN18" s="19">
        <v>2.4151554879548187</v>
      </c>
      <c r="HO18" s="19">
        <v>32.733356703011843</v>
      </c>
      <c r="HP18" s="19">
        <v>23.81521317619433</v>
      </c>
      <c r="HQ18" s="19">
        <v>2.8143552138968042</v>
      </c>
      <c r="HR18" s="19">
        <v>11.738742645336792</v>
      </c>
      <c r="HS18" s="19">
        <v>2.0077135400401267</v>
      </c>
      <c r="HT18" s="19">
        <v>9.0684062679955701</v>
      </c>
      <c r="HU18" s="19">
        <v>95.094392242726286</v>
      </c>
      <c r="HV18" s="19">
        <v>106.75475530046697</v>
      </c>
      <c r="HW18" s="19">
        <f>+C18</f>
        <v>3.4765140545072049</v>
      </c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</row>
    <row r="19" spans="1:248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27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</row>
    <row r="20" spans="1:248" ht="13.8">
      <c r="A20" s="15"/>
      <c r="B20" s="24" t="s">
        <v>411</v>
      </c>
      <c r="C20" s="25">
        <v>4.8799430155584318</v>
      </c>
      <c r="D20" s="25">
        <v>5.1036534082134972</v>
      </c>
      <c r="E20" s="25">
        <v>-0.22371039265506543</v>
      </c>
      <c r="F20" s="26">
        <v>-4.3833382630380044E-2</v>
      </c>
      <c r="G20" s="27"/>
      <c r="H20" s="25">
        <v>6.0486682773900116</v>
      </c>
      <c r="I20" s="25">
        <v>-0.94501486917651434</v>
      </c>
      <c r="J20" s="26">
        <v>-0.15623519522619389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5">
        <v>0.45296843380923496</v>
      </c>
      <c r="HC20" s="25">
        <v>0</v>
      </c>
      <c r="HD20" s="25">
        <v>0</v>
      </c>
      <c r="HE20" s="25">
        <v>1.9911020520595395</v>
      </c>
      <c r="HF20" s="27"/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0</v>
      </c>
      <c r="HO20" s="25">
        <v>0</v>
      </c>
      <c r="HP20" s="25">
        <v>0</v>
      </c>
      <c r="HQ20" s="25">
        <v>0</v>
      </c>
      <c r="HR20" s="25">
        <v>1.7752731182500678</v>
      </c>
      <c r="HS20" s="25">
        <v>4.2780582318173437</v>
      </c>
      <c r="HT20" s="25">
        <v>5.4125950371251212</v>
      </c>
      <c r="HU20" s="25">
        <v>6.0486682773900116</v>
      </c>
      <c r="HV20" s="25">
        <v>5.1036534082134972</v>
      </c>
      <c r="HW20" s="25">
        <f>+C20</f>
        <v>4.8799430155584318</v>
      </c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</row>
    <row r="21" spans="1:248" ht="13.8">
      <c r="A21" s="15"/>
      <c r="B21" s="18" t="s">
        <v>53</v>
      </c>
      <c r="C21" s="19">
        <v>4.8799430155584318</v>
      </c>
      <c r="D21" s="19">
        <v>5.1036534082134972</v>
      </c>
      <c r="E21" s="19">
        <v>-0.22371039265506543</v>
      </c>
      <c r="F21" s="20">
        <v>-4.3833382630380044E-2</v>
      </c>
      <c r="G21" s="19"/>
      <c r="H21" s="19">
        <v>6.0486682773900116</v>
      </c>
      <c r="I21" s="19">
        <v>-0.94501486917651434</v>
      </c>
      <c r="J21" s="20">
        <v>-0.15623519522619389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19">
        <v>0.45296843380923496</v>
      </c>
      <c r="HC21" s="19">
        <v>0</v>
      </c>
      <c r="HD21" s="19">
        <v>0</v>
      </c>
      <c r="HE21" s="19">
        <v>1.9911020520595395</v>
      </c>
      <c r="HF21" s="27"/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0</v>
      </c>
      <c r="HP21" s="19">
        <v>0</v>
      </c>
      <c r="HQ21" s="19">
        <v>0</v>
      </c>
      <c r="HR21" s="19">
        <v>1.7752731182500678</v>
      </c>
      <c r="HS21" s="19">
        <v>4.2780582318173437</v>
      </c>
      <c r="HT21" s="19">
        <v>5.4125950371251212</v>
      </c>
      <c r="HU21" s="19">
        <v>6.0486682773900116</v>
      </c>
      <c r="HV21" s="19">
        <v>5.1036534082134972</v>
      </c>
      <c r="HW21" s="19">
        <f>+C21</f>
        <v>4.8799430155584318</v>
      </c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</row>
    <row r="22" spans="1:248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27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</row>
    <row r="23" spans="1:248" ht="13.8">
      <c r="A23" s="15"/>
      <c r="B23" s="24" t="s">
        <v>412</v>
      </c>
      <c r="C23" s="25">
        <v>85.465735548016013</v>
      </c>
      <c r="D23" s="25">
        <v>58.456956640336095</v>
      </c>
      <c r="E23" s="25">
        <v>27.008778907679918</v>
      </c>
      <c r="F23" s="26">
        <v>0.46202848146636999</v>
      </c>
      <c r="G23" s="27"/>
      <c r="H23" s="25">
        <v>34.62047721543432</v>
      </c>
      <c r="I23" s="25">
        <v>23.836479424901775</v>
      </c>
      <c r="J23" s="26">
        <v>0.68850811259976274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5">
        <v>5.8526754038515456</v>
      </c>
      <c r="HC23" s="25">
        <v>12.037014737348578</v>
      </c>
      <c r="HD23" s="25">
        <v>4.166299061861884</v>
      </c>
      <c r="HE23" s="25">
        <v>2.405310655452424</v>
      </c>
      <c r="HF23" s="27"/>
      <c r="HG23" s="25">
        <v>42.980301596960757</v>
      </c>
      <c r="HH23" s="25">
        <v>41.148325470888125</v>
      </c>
      <c r="HI23" s="25">
        <v>36.430646717104295</v>
      </c>
      <c r="HJ23" s="25">
        <v>33.509705734350398</v>
      </c>
      <c r="HK23" s="25">
        <v>29.563152615897337</v>
      </c>
      <c r="HL23" s="25">
        <v>36.575170037635473</v>
      </c>
      <c r="HM23" s="25">
        <v>35.189431408702212</v>
      </c>
      <c r="HN23" s="25">
        <v>37.395967566835722</v>
      </c>
      <c r="HO23" s="25">
        <v>24.091830722059935</v>
      </c>
      <c r="HP23" s="25">
        <v>37.915000996345384</v>
      </c>
      <c r="HQ23" s="25">
        <v>43.812856137466319</v>
      </c>
      <c r="HR23" s="25">
        <v>15.437684887735657</v>
      </c>
      <c r="HS23" s="25">
        <v>12.225104351110677</v>
      </c>
      <c r="HT23" s="25">
        <v>24.669941759152625</v>
      </c>
      <c r="HU23" s="25">
        <v>44.988459659137277</v>
      </c>
      <c r="HV23" s="25">
        <v>71.297550336209014</v>
      </c>
      <c r="HW23" s="25">
        <f>+C23</f>
        <v>85.465735548016013</v>
      </c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</row>
    <row r="24" spans="1:248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27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</row>
    <row r="25" spans="1:248" ht="13.8">
      <c r="A25" s="15"/>
      <c r="B25" s="24" t="s">
        <v>72</v>
      </c>
      <c r="C25" s="39">
        <v>1675.9</v>
      </c>
      <c r="D25" s="39">
        <v>1674.9</v>
      </c>
      <c r="E25" s="39">
        <v>1</v>
      </c>
      <c r="F25" s="26">
        <v>5.9705057018329447E-4</v>
      </c>
      <c r="G25" s="27"/>
      <c r="H25" s="39">
        <v>1665.7</v>
      </c>
      <c r="I25" s="39">
        <v>9.2000000000000455</v>
      </c>
      <c r="J25" s="26">
        <v>5.5232034580056707E-3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39">
        <v>1697</v>
      </c>
      <c r="HC25" s="39">
        <v>1694</v>
      </c>
      <c r="HD25" s="39">
        <v>1692</v>
      </c>
      <c r="HE25" s="39">
        <v>1696</v>
      </c>
      <c r="HF25" s="27"/>
      <c r="HG25" s="39">
        <v>860.41666666666663</v>
      </c>
      <c r="HH25" s="39">
        <v>869.58333333333337</v>
      </c>
      <c r="HI25" s="39">
        <v>858.33333333333337</v>
      </c>
      <c r="HJ25" s="39">
        <v>861.91666666666663</v>
      </c>
      <c r="HK25" s="39">
        <v>905.58333333333337</v>
      </c>
      <c r="HL25" s="39">
        <v>955.58333333333337</v>
      </c>
      <c r="HM25" s="39">
        <v>1032.5</v>
      </c>
      <c r="HN25" s="39">
        <v>1096.75</v>
      </c>
      <c r="HO25" s="39">
        <v>1119.75</v>
      </c>
      <c r="HP25" s="39">
        <v>1212.5833333333333</v>
      </c>
      <c r="HQ25" s="39">
        <v>1281.4166666666667</v>
      </c>
      <c r="HR25" s="39">
        <v>1318.25</v>
      </c>
      <c r="HS25" s="39">
        <v>1513.8333333333333</v>
      </c>
      <c r="HT25" s="39">
        <v>1630.0833333333333</v>
      </c>
      <c r="HU25" s="39">
        <v>1666.25</v>
      </c>
      <c r="HV25" s="39">
        <v>1671.6666666666667</v>
      </c>
      <c r="HW25" s="39">
        <f>+C25</f>
        <v>1675.9</v>
      </c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</row>
    <row r="26" spans="1:248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19"/>
      <c r="HH26" s="19"/>
      <c r="HI26" s="19"/>
      <c r="HJ26" s="19"/>
      <c r="HK26" s="19"/>
      <c r="HL26" s="19"/>
      <c r="HM26" s="1"/>
      <c r="IC26" s="1"/>
      <c r="ID26" s="1"/>
      <c r="IE26" s="1"/>
      <c r="IF26" s="1"/>
    </row>
    <row r="27" spans="1:248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G27" s="51"/>
      <c r="HH27" s="51"/>
      <c r="HI27" s="51"/>
      <c r="HJ27" s="51"/>
      <c r="HK27" s="51"/>
      <c r="HL27" s="51"/>
      <c r="IE27" s="1" t="b">
        <v>1</v>
      </c>
    </row>
    <row r="28" spans="1:248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G28" s="51"/>
      <c r="HH28" s="51"/>
      <c r="HI28" s="51"/>
      <c r="HJ28" s="51"/>
      <c r="HK28" s="51"/>
      <c r="HL28" s="51"/>
      <c r="IE28" s="1" t="b">
        <v>1</v>
      </c>
    </row>
    <row r="29" spans="1:248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G29" s="51"/>
      <c r="HH29" s="51"/>
      <c r="HI29" s="51"/>
      <c r="HJ29" s="51"/>
      <c r="HK29" s="51"/>
      <c r="HL29" s="51"/>
      <c r="IE29" s="1" t="b">
        <v>1</v>
      </c>
    </row>
    <row r="30" spans="1:248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G30" s="51"/>
      <c r="HH30" s="51"/>
      <c r="HI30" s="51"/>
      <c r="HJ30" s="51"/>
      <c r="HK30" s="51"/>
      <c r="HL30" s="51"/>
      <c r="IE30" s="1" t="b">
        <v>1</v>
      </c>
    </row>
    <row r="31" spans="1:248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G31" s="51"/>
      <c r="HH31" s="51"/>
      <c r="HI31" s="51"/>
      <c r="HJ31" s="51"/>
      <c r="HK31" s="51"/>
      <c r="HL31" s="51"/>
      <c r="IE31" s="1" t="b">
        <v>1</v>
      </c>
    </row>
    <row r="32" spans="1:248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G32" s="51"/>
      <c r="HH32" s="51"/>
      <c r="HI32" s="51"/>
      <c r="HJ32" s="51"/>
      <c r="HK32" s="51"/>
      <c r="HL32" s="51"/>
      <c r="IE32" s="1" t="b">
        <v>1</v>
      </c>
    </row>
    <row r="33" spans="1:239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G33" s="51"/>
      <c r="HH33" s="51"/>
      <c r="HI33" s="51"/>
      <c r="HJ33" s="51"/>
      <c r="HK33" s="51"/>
      <c r="HL33" s="51"/>
      <c r="IE33" s="1" t="b">
        <v>1</v>
      </c>
    </row>
    <row r="34" spans="1:239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G34" s="51"/>
      <c r="HH34" s="51"/>
      <c r="HI34" s="51"/>
      <c r="HJ34" s="51"/>
      <c r="HK34" s="51"/>
      <c r="HL34" s="51"/>
      <c r="IE34" s="1" t="b">
        <v>1</v>
      </c>
    </row>
    <row r="35" spans="1:239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G35" s="51"/>
      <c r="HH35" s="51"/>
      <c r="HI35" s="51"/>
      <c r="HJ35" s="51"/>
      <c r="HK35" s="51"/>
      <c r="HL35" s="51"/>
      <c r="IE35" s="1" t="b">
        <v>1</v>
      </c>
    </row>
    <row r="36" spans="1:239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G36" s="51"/>
      <c r="HH36" s="51"/>
      <c r="HI36" s="51"/>
      <c r="HJ36" s="51"/>
      <c r="HK36" s="51"/>
      <c r="HL36" s="51"/>
      <c r="IE36" s="1" t="b">
        <v>1</v>
      </c>
    </row>
    <row r="37" spans="1:239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G37" s="51"/>
      <c r="HH37" s="51"/>
      <c r="HI37" s="51"/>
      <c r="HJ37" s="51"/>
      <c r="HK37" s="51"/>
      <c r="HL37" s="51"/>
      <c r="IE37" s="1" t="b">
        <v>1</v>
      </c>
    </row>
    <row r="38" spans="1:239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G38" s="51"/>
      <c r="HH38" s="51"/>
      <c r="HI38" s="51"/>
      <c r="HJ38" s="51"/>
      <c r="HK38" s="51"/>
      <c r="HL38" s="51"/>
      <c r="IE38" s="1" t="b">
        <v>1</v>
      </c>
    </row>
    <row r="39" spans="1:239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G39" s="51"/>
      <c r="HH39" s="51"/>
      <c r="HI39" s="51"/>
      <c r="HJ39" s="51"/>
      <c r="HK39" s="51"/>
      <c r="HL39" s="51"/>
      <c r="IE39" s="1" t="b">
        <v>1</v>
      </c>
    </row>
    <row r="40" spans="1:239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G40" s="51"/>
      <c r="HH40" s="51"/>
      <c r="HI40" s="51"/>
      <c r="HJ40" s="51"/>
      <c r="HK40" s="51"/>
      <c r="HL40" s="51"/>
      <c r="IE40" s="1" t="b">
        <v>1</v>
      </c>
    </row>
    <row r="41" spans="1:239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G41" s="51"/>
      <c r="HH41" s="51"/>
      <c r="HI41" s="51"/>
      <c r="HJ41" s="51"/>
      <c r="HK41" s="51"/>
      <c r="HL41" s="51"/>
      <c r="HM41" s="52"/>
      <c r="IE41" s="1" t="b">
        <v>1</v>
      </c>
    </row>
    <row r="42" spans="1:239" ht="13.8" hidden="1">
      <c r="IE42" s="1" t="b">
        <v>1</v>
      </c>
    </row>
    <row r="43" spans="1:239" ht="13.8" hidden="1">
      <c r="IE43" s="1" t="b">
        <v>1</v>
      </c>
    </row>
    <row r="44" spans="1:239" ht="12.75" customHeight="1"/>
    <row r="45" spans="1:239" ht="12.75" customHeight="1"/>
    <row r="46" spans="1:239" ht="12.75" hidden="1" customHeight="1"/>
    <row r="47" spans="1:239" ht="12.75" hidden="1" customHeight="1"/>
    <row r="48" spans="1:23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G6:HN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J103"/>
  <sheetViews>
    <sheetView showGridLines="0" zoomScaleNormal="100" zoomScaleSheetLayoutView="85" workbookViewId="0">
      <pane xSplit="11" ySplit="8" topLeftCell="CP39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5" width="9.109375" style="1" customWidth="1"/>
    <col min="216" max="217" width="9.109375" style="1" customWidth="1" outlineLevel="1"/>
    <col min="218" max="218" width="9.109375" style="1" customWidth="1"/>
    <col min="219" max="220" width="7.6640625" style="1" bestFit="1" customWidth="1"/>
    <col min="221" max="221" width="6.88671875" style="1" bestFit="1" customWidth="1"/>
    <col min="222" max="222" width="6.6640625" style="1" bestFit="1" customWidth="1"/>
    <col min="223" max="223" width="7" style="1" bestFit="1" customWidth="1"/>
    <col min="224" max="232" width="6.6640625" style="1" bestFit="1" customWidth="1"/>
    <col min="233" max="233" width="6.88671875" style="1" bestFit="1" customWidth="1"/>
    <col min="234" max="234" width="6.6640625" style="1" bestFit="1" customWidth="1"/>
    <col min="235" max="235" width="7" style="1" bestFit="1" customWidth="1"/>
    <col min="236" max="244" width="6.6640625" style="1" bestFit="1" customWidth="1"/>
    <col min="245" max="245" width="6.88671875" style="1" bestFit="1" customWidth="1"/>
    <col min="246" max="246" width="6.6640625" style="1" bestFit="1" customWidth="1"/>
    <col min="247" max="247" width="7" style="1" bestFit="1" customWidth="1"/>
    <col min="248" max="255" width="6.6640625" style="1" bestFit="1" customWidth="1"/>
    <col min="256" max="256" width="6.109375" style="1" bestFit="1" customWidth="1"/>
    <col min="257" max="257" width="6.88671875" style="1" bestFit="1" customWidth="1"/>
    <col min="258" max="258" width="6.44140625" style="1" bestFit="1" customWidth="1"/>
    <col min="259" max="259" width="7" style="1" bestFit="1" customWidth="1"/>
    <col min="260" max="260" width="6.109375" style="1" bestFit="1" customWidth="1"/>
    <col min="261" max="261" width="5.6640625" style="1" bestFit="1" customWidth="1"/>
    <col min="262" max="263" width="6.5546875" style="1" bestFit="1" customWidth="1"/>
    <col min="264" max="264" width="6.109375" style="1" bestFit="1" customWidth="1"/>
    <col min="265" max="265" width="6.5546875" style="1" bestFit="1" customWidth="1"/>
    <col min="266" max="266" width="6" style="1" bestFit="1" customWidth="1"/>
    <col min="267" max="267" width="6.6640625" style="1" bestFit="1" customWidth="1"/>
    <col min="268" max="268" width="6.109375" style="1" bestFit="1" customWidth="1"/>
    <col min="269" max="269" width="6.88671875" style="1" bestFit="1" customWidth="1"/>
    <col min="270" max="270" width="6.44140625" style="1" bestFit="1" customWidth="1"/>
    <col min="271" max="271" width="7" style="1" bestFit="1" customWidth="1"/>
    <col min="272" max="272" width="6.109375" style="1" bestFit="1" customWidth="1"/>
    <col min="273" max="273" width="5.6640625" style="1" bestFit="1" customWidth="1"/>
    <col min="274" max="275" width="6.5546875" style="1" bestFit="1" customWidth="1"/>
    <col min="276" max="276" width="6.109375" style="1" bestFit="1" customWidth="1"/>
    <col min="277" max="277" width="6.5546875" style="1" bestFit="1" customWidth="1"/>
    <col min="278" max="278" width="6" style="1" bestFit="1" customWidth="1"/>
    <col min="279" max="279" width="6.6640625" style="1" bestFit="1" customWidth="1"/>
    <col min="280" max="280" width="6.109375" style="1" bestFit="1" customWidth="1"/>
    <col min="281" max="281" width="6.88671875" style="1" bestFit="1" customWidth="1"/>
    <col min="282" max="282" width="6.44140625" style="1" bestFit="1" customWidth="1"/>
    <col min="283" max="283" width="7" style="1" bestFit="1" customWidth="1"/>
    <col min="284" max="284" width="6.109375" style="1" bestFit="1" customWidth="1"/>
    <col min="285" max="285" width="5.6640625" style="1" bestFit="1" customWidth="1"/>
    <col min="286" max="287" width="6.5546875" style="1" bestFit="1" customWidth="1"/>
    <col min="288" max="288" width="6.109375" style="1" bestFit="1" customWidth="1"/>
    <col min="289" max="289" width="6.5546875" style="1" bestFit="1" customWidth="1"/>
    <col min="290" max="290" width="6" style="1" bestFit="1" customWidth="1"/>
    <col min="291" max="291" width="6.6640625" style="1" bestFit="1" customWidth="1"/>
    <col min="292" max="292" width="6.109375" style="1" bestFit="1" customWidth="1"/>
    <col min="293" max="293" width="6.88671875" style="1" bestFit="1" customWidth="1"/>
    <col min="294" max="294" width="6.44140625" style="1" bestFit="1" customWidth="1"/>
    <col min="295" max="295" width="7" style="1" bestFit="1" customWidth="1"/>
    <col min="296" max="296" width="6.109375" style="1" bestFit="1" customWidth="1"/>
    <col min="297" max="297" width="5.6640625" style="1" bestFit="1" customWidth="1"/>
    <col min="298" max="299" width="6.5546875" style="1" bestFit="1" customWidth="1"/>
    <col min="300" max="300" width="6.109375" style="1" bestFit="1" customWidth="1"/>
    <col min="301" max="301" width="6.5546875" style="1" bestFit="1" customWidth="1"/>
    <col min="302" max="302" width="6" style="1" bestFit="1" customWidth="1"/>
    <col min="303" max="303" width="6.6640625" style="1" bestFit="1" customWidth="1"/>
    <col min="304" max="304" width="6.109375" style="1" bestFit="1" customWidth="1"/>
    <col min="305" max="305" width="6.88671875" style="1" bestFit="1" customWidth="1"/>
    <col min="306" max="306" width="6.44140625" style="1" bestFit="1" customWidth="1"/>
    <col min="307" max="307" width="7" style="1" bestFit="1" customWidth="1"/>
    <col min="308" max="308" width="6.109375" style="1" bestFit="1" customWidth="1"/>
    <col min="309" max="309" width="5.6640625" style="1" bestFit="1" customWidth="1"/>
    <col min="310" max="311" width="6.5546875" style="1" bestFit="1" customWidth="1"/>
    <col min="312" max="312" width="6.109375" style="1" bestFit="1" customWidth="1"/>
    <col min="313" max="313" width="6.5546875" style="1" bestFit="1" customWidth="1"/>
    <col min="314" max="314" width="6" style="1" bestFit="1" customWidth="1"/>
    <col min="315" max="315" width="6.6640625" style="1" bestFit="1" customWidth="1"/>
    <col min="316" max="316" width="6.109375" style="1" bestFit="1" customWidth="1"/>
    <col min="317" max="317" width="6.88671875" style="1" bestFit="1" customWidth="1"/>
    <col min="318" max="318" width="6.44140625" style="1" bestFit="1" customWidth="1"/>
    <col min="319" max="319" width="7" style="1" bestFit="1" customWidth="1"/>
    <col min="320" max="320" width="6.109375" style="1" bestFit="1" customWidth="1"/>
    <col min="321" max="321" width="5.6640625" style="1" bestFit="1" customWidth="1"/>
    <col min="322" max="323" width="6.5546875" style="1" bestFit="1" customWidth="1"/>
    <col min="324" max="324" width="6.109375" style="1" bestFit="1" customWidth="1"/>
    <col min="325" max="325" width="6.5546875" style="1" bestFit="1" customWidth="1"/>
    <col min="326" max="326" width="6" style="1" bestFit="1" customWidth="1"/>
    <col min="327" max="327" width="6.6640625" style="1" bestFit="1" customWidth="1"/>
    <col min="328" max="328" width="6.109375" style="1" bestFit="1" customWidth="1"/>
    <col min="329" max="329" width="6.88671875" style="1" bestFit="1" customWidth="1"/>
    <col min="330" max="330" width="6.44140625" style="1" bestFit="1" customWidth="1"/>
    <col min="331" max="331" width="7" style="1" bestFit="1" customWidth="1"/>
    <col min="332" max="332" width="6.109375" style="1" bestFit="1" customWidth="1"/>
    <col min="333" max="333" width="5.6640625" style="1" bestFit="1" customWidth="1"/>
    <col min="334" max="335" width="6.5546875" style="1" bestFit="1" customWidth="1"/>
    <col min="336" max="336" width="6.109375" style="1" bestFit="1" customWidth="1"/>
    <col min="337" max="337" width="6.5546875" style="1" bestFit="1" customWidth="1"/>
    <col min="338" max="338" width="6" style="1" bestFit="1" customWidth="1"/>
    <col min="339" max="339" width="6.6640625" style="1" bestFit="1" customWidth="1"/>
    <col min="340" max="340" width="6.109375" style="1" bestFit="1" customWidth="1"/>
    <col min="341" max="341" width="6.88671875" style="1" bestFit="1" customWidth="1"/>
    <col min="342" max="342" width="6.44140625" style="1" bestFit="1" customWidth="1"/>
    <col min="343" max="343" width="7" style="1" bestFit="1" customWidth="1"/>
    <col min="344" max="344" width="6.109375" style="1" bestFit="1" customWidth="1"/>
    <col min="345" max="345" width="5.6640625" style="1" bestFit="1" customWidth="1"/>
    <col min="346" max="347" width="6.5546875" style="1" bestFit="1" customWidth="1"/>
    <col min="348" max="348" width="6.109375" style="1" bestFit="1" customWidth="1"/>
    <col min="349" max="349" width="6.5546875" style="1" bestFit="1" customWidth="1"/>
    <col min="350" max="350" width="6" style="1" bestFit="1" customWidth="1"/>
    <col min="351" max="351" width="6.6640625" style="1" bestFit="1" customWidth="1"/>
    <col min="352" max="352" width="6.109375" style="1" bestFit="1" customWidth="1"/>
    <col min="353" max="353" width="6.88671875" style="1" bestFit="1" customWidth="1"/>
    <col min="354" max="354" width="6.44140625" style="1" bestFit="1" customWidth="1"/>
    <col min="355" max="355" width="7" style="1" bestFit="1" customWidth="1"/>
    <col min="356" max="356" width="6.109375" style="1" bestFit="1" customWidth="1"/>
    <col min="357" max="357" width="5.6640625" style="1" bestFit="1" customWidth="1"/>
    <col min="358" max="359" width="6.5546875" style="1" bestFit="1" customWidth="1"/>
    <col min="360" max="360" width="6.109375" style="1" bestFit="1" customWidth="1"/>
    <col min="361" max="361" width="6.5546875" style="1" bestFit="1" customWidth="1"/>
    <col min="362" max="16384" width="7.5546875" style="1"/>
  </cols>
  <sheetData>
    <row r="1" spans="1:363" ht="13.95" customHeight="1"/>
    <row r="2" spans="1:363" ht="13.8">
      <c r="A2" s="47"/>
      <c r="B2" s="175" t="s">
        <v>254</v>
      </c>
    </row>
    <row r="3" spans="1:363" ht="14.4">
      <c r="B3" s="176" t="s">
        <v>255</v>
      </c>
      <c r="E3" s="142" t="s">
        <v>371</v>
      </c>
    </row>
    <row r="4" spans="1:363" ht="13.8">
      <c r="B4" s="4" t="s">
        <v>271</v>
      </c>
    </row>
    <row r="5" spans="1:363" ht="13.8">
      <c r="B5" s="4" t="s">
        <v>1</v>
      </c>
    </row>
    <row r="6" spans="1:363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G6" s="45" t="s">
        <v>2</v>
      </c>
      <c r="HK6" s="177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</row>
    <row r="7" spans="1:363" ht="13.8">
      <c r="B7" s="374"/>
      <c r="C7" s="382" t="s">
        <v>319</v>
      </c>
      <c r="D7" s="382" t="s">
        <v>320</v>
      </c>
      <c r="E7" s="383" t="s">
        <v>321</v>
      </c>
      <c r="F7" s="383"/>
      <c r="G7" s="7"/>
      <c r="H7" s="382" t="s">
        <v>322</v>
      </c>
      <c r="I7" s="383" t="s">
        <v>323</v>
      </c>
      <c r="J7" s="38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78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G7" s="28"/>
      <c r="HH7" s="28"/>
      <c r="HI7" s="28"/>
      <c r="HK7" s="177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</row>
    <row r="8" spans="1:363" ht="13.8">
      <c r="B8" s="375"/>
      <c r="C8" s="382"/>
      <c r="D8" s="382"/>
      <c r="E8" s="376" t="s">
        <v>3</v>
      </c>
      <c r="F8" s="376" t="s">
        <v>4</v>
      </c>
      <c r="G8" s="11"/>
      <c r="H8" s="382"/>
      <c r="I8" s="376" t="s">
        <v>3</v>
      </c>
      <c r="J8" s="376" t="s">
        <v>4</v>
      </c>
      <c r="K8" s="11"/>
      <c r="L8" s="377">
        <v>39814</v>
      </c>
      <c r="M8" s="377">
        <v>39845</v>
      </c>
      <c r="N8" s="377">
        <v>39873</v>
      </c>
      <c r="O8" s="377">
        <v>39904</v>
      </c>
      <c r="P8" s="377">
        <v>39934</v>
      </c>
      <c r="Q8" s="377">
        <v>39965</v>
      </c>
      <c r="R8" s="377">
        <v>39995</v>
      </c>
      <c r="S8" s="377">
        <v>40026</v>
      </c>
      <c r="T8" s="377">
        <v>40057</v>
      </c>
      <c r="U8" s="377">
        <v>40087</v>
      </c>
      <c r="V8" s="377">
        <v>40118</v>
      </c>
      <c r="W8" s="377">
        <v>40148</v>
      </c>
      <c r="X8" s="377">
        <v>40179</v>
      </c>
      <c r="Y8" s="377">
        <v>40210</v>
      </c>
      <c r="Z8" s="377">
        <v>40238</v>
      </c>
      <c r="AA8" s="377">
        <v>40269</v>
      </c>
      <c r="AB8" s="377">
        <v>40299</v>
      </c>
      <c r="AC8" s="377">
        <v>40330</v>
      </c>
      <c r="AD8" s="377">
        <v>40360</v>
      </c>
      <c r="AE8" s="377">
        <v>40391</v>
      </c>
      <c r="AF8" s="377">
        <v>40422</v>
      </c>
      <c r="AG8" s="377">
        <v>40452</v>
      </c>
      <c r="AH8" s="377">
        <v>40483</v>
      </c>
      <c r="AI8" s="377">
        <v>40513</v>
      </c>
      <c r="AJ8" s="377">
        <v>40544</v>
      </c>
      <c r="AK8" s="377">
        <v>40575</v>
      </c>
      <c r="AL8" s="377">
        <v>40603</v>
      </c>
      <c r="AM8" s="377">
        <v>40634</v>
      </c>
      <c r="AN8" s="377">
        <v>40664</v>
      </c>
      <c r="AO8" s="377">
        <v>40695</v>
      </c>
      <c r="AP8" s="377">
        <v>40725</v>
      </c>
      <c r="AQ8" s="377">
        <v>40756</v>
      </c>
      <c r="AR8" s="377">
        <v>40787</v>
      </c>
      <c r="AS8" s="377">
        <v>40817</v>
      </c>
      <c r="AT8" s="377">
        <v>40848</v>
      </c>
      <c r="AU8" s="377">
        <v>40878</v>
      </c>
      <c r="AV8" s="377">
        <v>40909</v>
      </c>
      <c r="AW8" s="377">
        <v>40940</v>
      </c>
      <c r="AX8" s="377">
        <v>40969</v>
      </c>
      <c r="AY8" s="377">
        <v>41000</v>
      </c>
      <c r="AZ8" s="377">
        <v>41030</v>
      </c>
      <c r="BA8" s="377">
        <v>41061</v>
      </c>
      <c r="BB8" s="377">
        <v>41091</v>
      </c>
      <c r="BC8" s="377">
        <v>41122</v>
      </c>
      <c r="BD8" s="377">
        <v>41153</v>
      </c>
      <c r="BE8" s="377">
        <v>41183</v>
      </c>
      <c r="BF8" s="377">
        <v>41214</v>
      </c>
      <c r="BG8" s="377">
        <v>41244</v>
      </c>
      <c r="BH8" s="377">
        <v>41275</v>
      </c>
      <c r="BI8" s="377">
        <v>41306</v>
      </c>
      <c r="BJ8" s="377">
        <v>41334</v>
      </c>
      <c r="BK8" s="377">
        <v>41365</v>
      </c>
      <c r="BL8" s="377">
        <v>41395</v>
      </c>
      <c r="BM8" s="377">
        <v>41426</v>
      </c>
      <c r="BN8" s="377">
        <v>41456</v>
      </c>
      <c r="BO8" s="377">
        <v>41487</v>
      </c>
      <c r="BP8" s="377">
        <v>41518</v>
      </c>
      <c r="BQ8" s="377">
        <v>41548</v>
      </c>
      <c r="BR8" s="377">
        <v>41579</v>
      </c>
      <c r="BS8" s="377">
        <v>41609</v>
      </c>
      <c r="BT8" s="377">
        <v>41640</v>
      </c>
      <c r="BU8" s="377">
        <v>41671</v>
      </c>
      <c r="BV8" s="377">
        <v>41699</v>
      </c>
      <c r="BW8" s="377">
        <v>41730</v>
      </c>
      <c r="BX8" s="377">
        <v>41760</v>
      </c>
      <c r="BY8" s="377">
        <v>41791</v>
      </c>
      <c r="BZ8" s="377">
        <v>41821</v>
      </c>
      <c r="CA8" s="377">
        <v>41852</v>
      </c>
      <c r="CB8" s="377">
        <v>41883</v>
      </c>
      <c r="CC8" s="377">
        <v>41913</v>
      </c>
      <c r="CD8" s="377">
        <v>41944</v>
      </c>
      <c r="CE8" s="377">
        <v>41974</v>
      </c>
      <c r="CF8" s="377">
        <v>42005</v>
      </c>
      <c r="CG8" s="377">
        <v>42036</v>
      </c>
      <c r="CH8" s="377">
        <v>42064</v>
      </c>
      <c r="CI8" s="377">
        <v>42095</v>
      </c>
      <c r="CJ8" s="377">
        <v>42125</v>
      </c>
      <c r="CK8" s="377">
        <v>42156</v>
      </c>
      <c r="CL8" s="377">
        <v>42186</v>
      </c>
      <c r="CM8" s="377">
        <v>42217</v>
      </c>
      <c r="CN8" s="377">
        <v>42248</v>
      </c>
      <c r="CO8" s="377">
        <v>42278</v>
      </c>
      <c r="CP8" s="377">
        <v>42309</v>
      </c>
      <c r="CQ8" s="377">
        <v>42339</v>
      </c>
      <c r="CR8" s="377">
        <v>42370</v>
      </c>
      <c r="CS8" s="377">
        <v>42401</v>
      </c>
      <c r="CT8" s="377">
        <v>42430</v>
      </c>
      <c r="CU8" s="377">
        <v>42461</v>
      </c>
      <c r="CV8" s="377">
        <v>42491</v>
      </c>
      <c r="CW8" s="377">
        <v>42522</v>
      </c>
      <c r="CX8" s="377">
        <v>42552</v>
      </c>
      <c r="CY8" s="377">
        <v>42583</v>
      </c>
      <c r="CZ8" s="377">
        <v>42614</v>
      </c>
      <c r="DA8" s="377">
        <v>42644</v>
      </c>
      <c r="DB8" s="377">
        <v>42675</v>
      </c>
      <c r="DC8" s="377">
        <v>42705</v>
      </c>
      <c r="DD8" s="377">
        <v>42736</v>
      </c>
      <c r="DE8" s="377">
        <v>42767</v>
      </c>
      <c r="DF8" s="377">
        <v>42795</v>
      </c>
      <c r="DG8" s="377">
        <v>42826</v>
      </c>
      <c r="DH8" s="377">
        <v>42856</v>
      </c>
      <c r="DI8" s="377">
        <v>42887</v>
      </c>
      <c r="DJ8" s="377">
        <v>42917</v>
      </c>
      <c r="DK8" s="377">
        <v>42948</v>
      </c>
      <c r="DL8" s="377">
        <v>42979</v>
      </c>
      <c r="DM8" s="377">
        <v>43009</v>
      </c>
      <c r="DN8" s="377">
        <v>43040</v>
      </c>
      <c r="DO8" s="377">
        <v>43070</v>
      </c>
      <c r="DP8" s="377">
        <v>43101</v>
      </c>
      <c r="DQ8" s="377">
        <v>43132</v>
      </c>
      <c r="DR8" s="377">
        <v>43160</v>
      </c>
      <c r="DS8" s="377">
        <v>43191</v>
      </c>
      <c r="DT8" s="377">
        <v>43221</v>
      </c>
      <c r="DU8" s="377">
        <v>43252</v>
      </c>
      <c r="DV8" s="377">
        <v>43282</v>
      </c>
      <c r="DW8" s="377">
        <v>43313</v>
      </c>
      <c r="DX8" s="377">
        <v>43344</v>
      </c>
      <c r="DY8" s="377">
        <v>43374</v>
      </c>
      <c r="DZ8" s="377">
        <v>43405</v>
      </c>
      <c r="EA8" s="377">
        <v>43435</v>
      </c>
      <c r="EB8" s="377">
        <v>43466</v>
      </c>
      <c r="EC8" s="377">
        <v>43497</v>
      </c>
      <c r="ED8" s="377">
        <v>43525</v>
      </c>
      <c r="EE8" s="377">
        <v>43556</v>
      </c>
      <c r="EF8" s="377">
        <v>43586</v>
      </c>
      <c r="EG8" s="377">
        <v>43617</v>
      </c>
      <c r="EH8" s="377">
        <v>43647</v>
      </c>
      <c r="EI8" s="377">
        <v>43678</v>
      </c>
      <c r="EJ8" s="377">
        <v>43709</v>
      </c>
      <c r="EK8" s="377">
        <v>43739</v>
      </c>
      <c r="EL8" s="377">
        <v>43770</v>
      </c>
      <c r="EM8" s="377">
        <v>43800</v>
      </c>
      <c r="EN8" s="377">
        <v>43831</v>
      </c>
      <c r="EO8" s="377">
        <v>43862</v>
      </c>
      <c r="EP8" s="377">
        <v>43891</v>
      </c>
      <c r="EQ8" s="377">
        <v>43922</v>
      </c>
      <c r="ER8" s="377">
        <v>43952</v>
      </c>
      <c r="ES8" s="377">
        <v>43983</v>
      </c>
      <c r="ET8" s="377">
        <v>44013</v>
      </c>
      <c r="EU8" s="377">
        <v>44044</v>
      </c>
      <c r="EV8" s="377">
        <v>44075</v>
      </c>
      <c r="EW8" s="377">
        <v>44105</v>
      </c>
      <c r="EX8" s="377">
        <v>44136</v>
      </c>
      <c r="EY8" s="377">
        <v>44166</v>
      </c>
      <c r="EZ8" s="377">
        <v>44197</v>
      </c>
      <c r="FA8" s="377">
        <v>44228</v>
      </c>
      <c r="FB8" s="377">
        <v>44256</v>
      </c>
      <c r="FC8" s="377">
        <v>44287</v>
      </c>
      <c r="FD8" s="377">
        <v>44317</v>
      </c>
      <c r="FE8" s="377">
        <v>44348</v>
      </c>
      <c r="FF8" s="377">
        <v>44378</v>
      </c>
      <c r="FG8" s="377">
        <v>44409</v>
      </c>
      <c r="FH8" s="377">
        <v>44440</v>
      </c>
      <c r="FI8" s="377">
        <v>44470</v>
      </c>
      <c r="FJ8" s="377">
        <v>44501</v>
      </c>
      <c r="FK8" s="377">
        <v>44531</v>
      </c>
      <c r="FL8" s="377">
        <v>44562</v>
      </c>
      <c r="FM8" s="377">
        <v>44593</v>
      </c>
      <c r="FN8" s="377">
        <v>44621</v>
      </c>
      <c r="FO8" s="377">
        <v>44652</v>
      </c>
      <c r="FP8" s="377">
        <v>44682</v>
      </c>
      <c r="FQ8" s="377">
        <v>44713</v>
      </c>
      <c r="FR8" s="377">
        <v>44743</v>
      </c>
      <c r="FS8" s="377">
        <v>44774</v>
      </c>
      <c r="FT8" s="377">
        <v>44805</v>
      </c>
      <c r="FU8" s="377">
        <v>44835</v>
      </c>
      <c r="FV8" s="377">
        <v>44866</v>
      </c>
      <c r="FW8" s="377">
        <v>44896</v>
      </c>
      <c r="FX8" s="377">
        <v>44927</v>
      </c>
      <c r="FY8" s="377">
        <v>44958</v>
      </c>
      <c r="FZ8" s="377">
        <v>44986</v>
      </c>
      <c r="GA8" s="377">
        <v>45017</v>
      </c>
      <c r="GB8" s="377">
        <v>45047</v>
      </c>
      <c r="GC8" s="377">
        <v>45078</v>
      </c>
      <c r="GD8" s="377">
        <v>45108</v>
      </c>
      <c r="GE8" s="377">
        <v>45139</v>
      </c>
      <c r="GF8" s="377">
        <v>45170</v>
      </c>
      <c r="GG8" s="377">
        <v>45200</v>
      </c>
      <c r="GH8" s="377">
        <v>45231</v>
      </c>
      <c r="GI8" s="377">
        <v>45261</v>
      </c>
      <c r="GJ8" s="377">
        <v>45292</v>
      </c>
      <c r="GK8" s="377">
        <v>45323</v>
      </c>
      <c r="GL8" s="377">
        <v>45352</v>
      </c>
      <c r="GM8" s="377">
        <v>45383</v>
      </c>
      <c r="GN8" s="377">
        <v>45413</v>
      </c>
      <c r="GO8" s="377">
        <v>45444</v>
      </c>
      <c r="GP8" s="377">
        <v>45474</v>
      </c>
      <c r="GQ8" s="377">
        <v>45505</v>
      </c>
      <c r="GR8" s="377">
        <v>45536</v>
      </c>
      <c r="GS8" s="377">
        <v>45566</v>
      </c>
      <c r="GT8" s="377">
        <v>45597</v>
      </c>
      <c r="GU8" s="377">
        <v>45627</v>
      </c>
      <c r="GV8" s="377">
        <v>45658</v>
      </c>
      <c r="GW8" s="377">
        <v>45689</v>
      </c>
      <c r="GX8" s="377">
        <v>45717</v>
      </c>
      <c r="GY8" s="377">
        <v>45748</v>
      </c>
      <c r="GZ8" s="377">
        <v>45778</v>
      </c>
      <c r="HA8" s="377">
        <v>45809</v>
      </c>
      <c r="HB8" s="377">
        <v>45839</v>
      </c>
      <c r="HC8" s="377">
        <v>45870</v>
      </c>
      <c r="HD8" s="377">
        <v>45901</v>
      </c>
      <c r="HE8" s="377">
        <v>45931</v>
      </c>
      <c r="HF8" s="13"/>
      <c r="HG8" s="380">
        <v>2022</v>
      </c>
      <c r="HH8" s="380">
        <v>2023</v>
      </c>
      <c r="HI8" s="380">
        <v>2024</v>
      </c>
      <c r="HJ8" s="380">
        <v>2025</v>
      </c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</row>
    <row r="9" spans="1:363" ht="13.8">
      <c r="A9" s="179"/>
      <c r="B9" s="24" t="s">
        <v>44</v>
      </c>
      <c r="C9" s="25">
        <v>4124.291828455106</v>
      </c>
      <c r="D9" s="25">
        <v>3992.6633748420804</v>
      </c>
      <c r="E9" s="25">
        <v>131.62845361302561</v>
      </c>
      <c r="F9" s="26">
        <v>3.2967581099478949E-2</v>
      </c>
      <c r="G9" s="27"/>
      <c r="H9" s="25">
        <v>4001.1320456606836</v>
      </c>
      <c r="I9" s="25">
        <v>-8.4686708186031865</v>
      </c>
      <c r="J9" s="26">
        <v>-2.1165686915500946E-3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354.80820380338281</v>
      </c>
      <c r="GZ9" s="25">
        <v>312.45501270678801</v>
      </c>
      <c r="HA9" s="25">
        <v>442.07467753777701</v>
      </c>
      <c r="HB9" s="25">
        <v>458.65297610468696</v>
      </c>
      <c r="HC9" s="25">
        <v>472.86455023636915</v>
      </c>
      <c r="HD9" s="25">
        <v>428.99769362375901</v>
      </c>
      <c r="HE9" s="25">
        <v>459.91778603634964</v>
      </c>
      <c r="HF9" s="19"/>
      <c r="HG9" s="25">
        <v>4700.9421997354812</v>
      </c>
      <c r="HH9" s="25">
        <v>4901.6075720095632</v>
      </c>
      <c r="HI9" s="25">
        <v>4901.2442647696043</v>
      </c>
      <c r="HJ9" s="25">
        <f t="shared" ref="HJ9:HJ14" si="0">+C9</f>
        <v>4124.291828455106</v>
      </c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  <c r="KC9" s="180"/>
      <c r="KD9" s="180"/>
      <c r="KE9" s="180"/>
      <c r="KF9" s="180"/>
      <c r="KG9" s="180"/>
      <c r="KH9" s="180"/>
      <c r="KI9" s="180"/>
      <c r="KJ9" s="180"/>
      <c r="KK9" s="180"/>
      <c r="KL9" s="180"/>
      <c r="KM9" s="180"/>
      <c r="KN9" s="180"/>
      <c r="KO9" s="180"/>
      <c r="KP9" s="180"/>
      <c r="KQ9" s="180"/>
      <c r="KR9" s="180"/>
      <c r="KS9" s="180"/>
      <c r="KT9" s="180"/>
      <c r="KU9" s="180"/>
      <c r="KV9" s="180"/>
      <c r="KW9" s="180"/>
      <c r="KX9" s="180"/>
      <c r="KY9" s="180"/>
      <c r="KZ9" s="180"/>
      <c r="LA9" s="180"/>
      <c r="LB9" s="180"/>
      <c r="LC9" s="180"/>
      <c r="LD9" s="180"/>
      <c r="LE9" s="180"/>
      <c r="LF9" s="180"/>
      <c r="LG9" s="180"/>
      <c r="LH9" s="180"/>
      <c r="LI9" s="180"/>
      <c r="LJ9" s="180"/>
      <c r="LK9" s="180"/>
      <c r="LL9" s="180"/>
      <c r="LM9" s="180"/>
      <c r="LN9" s="180"/>
      <c r="LO9" s="180"/>
      <c r="LP9" s="180"/>
      <c r="LQ9" s="180"/>
      <c r="LR9" s="180"/>
      <c r="LS9" s="180"/>
      <c r="LT9" s="180"/>
      <c r="LU9" s="180"/>
      <c r="LV9" s="180"/>
      <c r="LW9" s="180"/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180"/>
      <c r="MV9" s="180"/>
      <c r="MW9" s="180"/>
      <c r="MX9" s="180"/>
      <c r="MY9" s="180"/>
    </row>
    <row r="10" spans="1:363" ht="13.8">
      <c r="A10" s="179"/>
      <c r="B10" s="181" t="s">
        <v>62</v>
      </c>
      <c r="C10" s="25">
        <v>4124.291828455107</v>
      </c>
      <c r="D10" s="25">
        <v>3992.6633748420804</v>
      </c>
      <c r="E10" s="25">
        <v>131.62845361302652</v>
      </c>
      <c r="F10" s="26">
        <v>3.2967581099479178E-2</v>
      </c>
      <c r="G10" s="27"/>
      <c r="H10" s="25">
        <v>4001.1320456606836</v>
      </c>
      <c r="I10" s="25">
        <v>-4001.1320456606836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354.80820380338281</v>
      </c>
      <c r="GZ10" s="25">
        <v>312.45501270678801</v>
      </c>
      <c r="HA10" s="25">
        <v>442.07467753777701</v>
      </c>
      <c r="HB10" s="25">
        <v>458.65297610468696</v>
      </c>
      <c r="HC10" s="25">
        <v>472.86455023636915</v>
      </c>
      <c r="HD10" s="25">
        <v>428.99769362375901</v>
      </c>
      <c r="HE10" s="25">
        <v>459.91778603634964</v>
      </c>
      <c r="HF10" s="19"/>
      <c r="HG10" s="25">
        <v>4697.2879721009476</v>
      </c>
      <c r="HH10" s="25">
        <v>4901.6075720095632</v>
      </c>
      <c r="HI10" s="25">
        <v>4901.2442647696043</v>
      </c>
      <c r="HJ10" s="25">
        <f t="shared" si="0"/>
        <v>4124.291828455107</v>
      </c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</row>
    <row r="11" spans="1:363" ht="13.8">
      <c r="A11" s="179"/>
      <c r="B11" s="18" t="s">
        <v>18</v>
      </c>
      <c r="C11" s="19">
        <v>1374.7639428183688</v>
      </c>
      <c r="D11" s="19">
        <v>1330.8877916140268</v>
      </c>
      <c r="E11" s="19">
        <v>43.876151204342023</v>
      </c>
      <c r="F11" s="20">
        <v>3.2967581099479067E-2</v>
      </c>
      <c r="G11" s="19"/>
      <c r="H11" s="19">
        <v>1333.7106818868945</v>
      </c>
      <c r="I11" s="19">
        <v>-2.822890272867653</v>
      </c>
      <c r="J11" s="20">
        <v>-2.1165686915500378E-3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118.26940126779427</v>
      </c>
      <c r="GZ11" s="19">
        <v>104.15167090226267</v>
      </c>
      <c r="HA11" s="19">
        <v>147.35822584592566</v>
      </c>
      <c r="HB11" s="19">
        <v>152.88432536822899</v>
      </c>
      <c r="HC11" s="19">
        <v>157.62151674545638</v>
      </c>
      <c r="HD11" s="19">
        <v>142.99923120791968</v>
      </c>
      <c r="HE11" s="19">
        <v>153.3059286787832</v>
      </c>
      <c r="HF11" s="19"/>
      <c r="HG11" s="19">
        <v>1566.9807332451603</v>
      </c>
      <c r="HH11" s="19">
        <v>1633.8691906698546</v>
      </c>
      <c r="HI11" s="19">
        <v>1633.7480882565349</v>
      </c>
      <c r="HJ11" s="19">
        <f t="shared" si="0"/>
        <v>1374.7639428183688</v>
      </c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</row>
    <row r="12" spans="1:363" s="28" customFormat="1" ht="13.8">
      <c r="A12" s="182"/>
      <c r="B12" s="18" t="s">
        <v>19</v>
      </c>
      <c r="C12" s="19">
        <v>1374.7639428183688</v>
      </c>
      <c r="D12" s="19">
        <v>1330.8877916140268</v>
      </c>
      <c r="E12" s="19">
        <v>43.876151204342023</v>
      </c>
      <c r="F12" s="20">
        <v>3.2967581099479067E-2</v>
      </c>
      <c r="G12" s="19"/>
      <c r="H12" s="19">
        <v>1333.7106818868945</v>
      </c>
      <c r="I12" s="19">
        <v>-2.822890272867653</v>
      </c>
      <c r="J12" s="20">
        <v>-2.1165686915500378E-3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118.26940126779427</v>
      </c>
      <c r="GZ12" s="19">
        <v>104.15167090226267</v>
      </c>
      <c r="HA12" s="19">
        <v>147.35822584592566</v>
      </c>
      <c r="HB12" s="19">
        <v>152.88432536822899</v>
      </c>
      <c r="HC12" s="19">
        <v>157.62151674545638</v>
      </c>
      <c r="HD12" s="19">
        <v>142.99923120791968</v>
      </c>
      <c r="HE12" s="19">
        <v>153.3059286787832</v>
      </c>
      <c r="HF12" s="27"/>
      <c r="HG12" s="19">
        <v>1566.9807332451603</v>
      </c>
      <c r="HH12" s="19">
        <v>1633.8691906698546</v>
      </c>
      <c r="HI12" s="19">
        <v>1633.7480882565349</v>
      </c>
      <c r="HJ12" s="19">
        <f t="shared" si="0"/>
        <v>1374.7639428183688</v>
      </c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  <c r="HZ12" s="185"/>
      <c r="IA12" s="185"/>
      <c r="IB12" s="185"/>
      <c r="IC12" s="185"/>
      <c r="ID12" s="185"/>
      <c r="IE12" s="185"/>
      <c r="IF12" s="185"/>
      <c r="IG12" s="185"/>
      <c r="IH12" s="185"/>
      <c r="II12" s="185"/>
      <c r="IJ12" s="185"/>
      <c r="IK12" s="185"/>
      <c r="IL12" s="185"/>
      <c r="IM12" s="185"/>
      <c r="IN12" s="185"/>
      <c r="IO12" s="185"/>
      <c r="IP12" s="185"/>
      <c r="IQ12" s="185"/>
      <c r="IR12" s="185"/>
      <c r="IS12" s="185"/>
      <c r="IT12" s="185"/>
      <c r="IU12" s="185"/>
      <c r="IV12" s="185"/>
      <c r="IW12" s="185"/>
      <c r="IX12" s="185"/>
      <c r="IY12" s="185"/>
      <c r="IZ12" s="185"/>
      <c r="JA12" s="185"/>
      <c r="JB12" s="185"/>
      <c r="JC12" s="185"/>
      <c r="JD12" s="185"/>
      <c r="JE12" s="185"/>
      <c r="JF12" s="185"/>
      <c r="JG12" s="185"/>
      <c r="JH12" s="185"/>
      <c r="JI12" s="185"/>
      <c r="JJ12" s="185"/>
      <c r="JK12" s="185"/>
      <c r="JL12" s="185"/>
      <c r="JM12" s="185"/>
      <c r="JN12" s="185"/>
      <c r="JO12" s="185"/>
      <c r="JP12" s="185"/>
      <c r="JQ12" s="185"/>
      <c r="JR12" s="185"/>
      <c r="JS12" s="185"/>
      <c r="JT12" s="185"/>
      <c r="JU12" s="185"/>
      <c r="JV12" s="185"/>
      <c r="JW12" s="185"/>
      <c r="JX12" s="185"/>
      <c r="JY12" s="185"/>
      <c r="JZ12" s="185"/>
      <c r="KA12" s="185"/>
      <c r="KB12" s="185"/>
      <c r="KC12" s="185"/>
      <c r="KD12" s="185"/>
      <c r="KE12" s="185"/>
      <c r="KF12" s="185"/>
      <c r="KG12" s="185"/>
      <c r="KH12" s="185"/>
      <c r="KI12" s="185"/>
      <c r="KJ12" s="185"/>
      <c r="KK12" s="185"/>
      <c r="KL12" s="185"/>
      <c r="KM12" s="185"/>
      <c r="KN12" s="185"/>
      <c r="KO12" s="185"/>
      <c r="KP12" s="185"/>
      <c r="KQ12" s="185"/>
      <c r="KR12" s="185"/>
      <c r="KS12" s="185"/>
      <c r="KT12" s="185"/>
      <c r="KU12" s="185"/>
      <c r="KV12" s="185"/>
      <c r="KW12" s="185"/>
      <c r="KX12" s="185"/>
      <c r="KY12" s="185"/>
      <c r="KZ12" s="185"/>
      <c r="LA12" s="185"/>
      <c r="LB12" s="185"/>
      <c r="LC12" s="185"/>
      <c r="LD12" s="185"/>
      <c r="LE12" s="185"/>
      <c r="LF12" s="185"/>
      <c r="LG12" s="185"/>
      <c r="LH12" s="185"/>
      <c r="LI12" s="185"/>
      <c r="LJ12" s="185"/>
      <c r="LK12" s="185"/>
      <c r="LL12" s="185"/>
      <c r="LM12" s="185"/>
      <c r="LN12" s="185"/>
      <c r="LO12" s="185"/>
      <c r="LP12" s="185"/>
      <c r="LQ12" s="185"/>
      <c r="LR12" s="185"/>
      <c r="LS12" s="185"/>
      <c r="LT12" s="185"/>
      <c r="LU12" s="185"/>
      <c r="LV12" s="185"/>
      <c r="LW12" s="185"/>
      <c r="LX12" s="185"/>
      <c r="LY12" s="185"/>
      <c r="LZ12" s="185"/>
      <c r="MA12" s="185"/>
      <c r="MB12" s="185"/>
      <c r="MC12" s="185"/>
      <c r="MD12" s="185"/>
      <c r="ME12" s="185"/>
      <c r="MF12" s="185"/>
      <c r="MG12" s="185"/>
      <c r="MH12" s="185"/>
      <c r="MI12" s="185"/>
      <c r="MJ12" s="185"/>
      <c r="MK12" s="185"/>
      <c r="ML12" s="185"/>
      <c r="MM12" s="185"/>
      <c r="MN12" s="185"/>
      <c r="MO12" s="185"/>
      <c r="MP12" s="185"/>
      <c r="MQ12" s="185"/>
      <c r="MR12" s="185"/>
      <c r="MS12" s="185"/>
      <c r="MT12" s="185"/>
      <c r="MU12" s="185"/>
      <c r="MV12" s="185"/>
      <c r="MW12" s="185"/>
      <c r="MX12" s="185"/>
      <c r="MY12" s="185"/>
    </row>
    <row r="13" spans="1:363" ht="13.8">
      <c r="A13" s="179"/>
      <c r="B13" s="18" t="s">
        <v>20</v>
      </c>
      <c r="C13" s="19">
        <v>1374.7639428183688</v>
      </c>
      <c r="D13" s="19">
        <v>1330.8877916140268</v>
      </c>
      <c r="E13" s="19">
        <v>43.876151204342023</v>
      </c>
      <c r="F13" s="20">
        <v>3.2967581099479067E-2</v>
      </c>
      <c r="G13" s="19"/>
      <c r="H13" s="19">
        <v>1333.7106818868945</v>
      </c>
      <c r="I13" s="19">
        <v>-2.822890272867653</v>
      </c>
      <c r="J13" s="20">
        <v>-2.1165686915500378E-3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118.26940126779427</v>
      </c>
      <c r="GZ13" s="19">
        <v>104.15167090226267</v>
      </c>
      <c r="HA13" s="19">
        <v>147.35822584592566</v>
      </c>
      <c r="HB13" s="19">
        <v>152.88432536822899</v>
      </c>
      <c r="HC13" s="19">
        <v>157.62151674545638</v>
      </c>
      <c r="HD13" s="19">
        <v>142.99923120791968</v>
      </c>
      <c r="HE13" s="19">
        <v>153.3059286787832</v>
      </c>
      <c r="HF13" s="19"/>
      <c r="HG13" s="19">
        <v>1563.326505610627</v>
      </c>
      <c r="HH13" s="19">
        <v>1633.8691906698546</v>
      </c>
      <c r="HI13" s="19">
        <v>1633.7480882565349</v>
      </c>
      <c r="HJ13" s="19">
        <f t="shared" si="0"/>
        <v>1374.7639428183688</v>
      </c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</row>
    <row r="14" spans="1:363" ht="13.8">
      <c r="A14" s="179"/>
      <c r="B14" s="183" t="s">
        <v>41</v>
      </c>
      <c r="C14" s="27">
        <v>0</v>
      </c>
      <c r="D14" s="27">
        <v>0</v>
      </c>
      <c r="E14" s="27">
        <v>0</v>
      </c>
      <c r="F14" s="184">
        <v>0</v>
      </c>
      <c r="G14" s="27"/>
      <c r="H14" s="27">
        <v>0</v>
      </c>
      <c r="I14" s="27">
        <v>0</v>
      </c>
      <c r="J14" s="184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B14" s="27">
        <v>0</v>
      </c>
      <c r="HC14" s="27">
        <v>0</v>
      </c>
      <c r="HD14" s="27">
        <v>0</v>
      </c>
      <c r="HE14" s="27">
        <v>0</v>
      </c>
      <c r="HG14" s="27">
        <v>3.6542276345333669</v>
      </c>
      <c r="HH14" s="27">
        <v>0</v>
      </c>
      <c r="HI14" s="27">
        <v>0</v>
      </c>
      <c r="HJ14" s="27">
        <f t="shared" si="0"/>
        <v>0</v>
      </c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</row>
    <row r="15" spans="1:363" ht="13.8">
      <c r="A15" s="179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37"/>
      <c r="HG15" s="19"/>
      <c r="HH15" s="19"/>
      <c r="HI15" s="19"/>
      <c r="HJ15" s="19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  <c r="IW15" s="180"/>
      <c r="IX15" s="180"/>
      <c r="IY15" s="180"/>
      <c r="IZ15" s="180"/>
      <c r="JA15" s="180"/>
      <c r="JB15" s="180"/>
      <c r="JC15" s="180"/>
      <c r="JD15" s="180"/>
      <c r="JE15" s="180"/>
      <c r="JF15" s="180"/>
      <c r="JG15" s="180"/>
      <c r="JH15" s="180"/>
      <c r="JI15" s="180"/>
      <c r="JJ15" s="180"/>
      <c r="JK15" s="180"/>
      <c r="JL15" s="180"/>
      <c r="JM15" s="180"/>
      <c r="JN15" s="180"/>
      <c r="JO15" s="180"/>
      <c r="JP15" s="180"/>
      <c r="JQ15" s="180"/>
      <c r="JR15" s="180"/>
      <c r="JS15" s="180"/>
      <c r="JT15" s="180"/>
      <c r="JU15" s="180"/>
      <c r="JV15" s="180"/>
      <c r="JW15" s="180"/>
      <c r="JX15" s="180"/>
      <c r="JY15" s="180"/>
      <c r="JZ15" s="180"/>
      <c r="KA15" s="180"/>
      <c r="KB15" s="180"/>
      <c r="KC15" s="180"/>
      <c r="KD15" s="180"/>
      <c r="KE15" s="180"/>
      <c r="KF15" s="180"/>
      <c r="KG15" s="180"/>
      <c r="KH15" s="180"/>
      <c r="KI15" s="180"/>
      <c r="KJ15" s="180"/>
      <c r="KK15" s="180"/>
      <c r="KL15" s="180"/>
      <c r="KM15" s="180"/>
      <c r="KN15" s="180"/>
      <c r="KO15" s="180"/>
      <c r="KP15" s="180"/>
      <c r="KQ15" s="180"/>
      <c r="KR15" s="180"/>
      <c r="KS15" s="180"/>
      <c r="KT15" s="180"/>
      <c r="KU15" s="180"/>
      <c r="KV15" s="180"/>
      <c r="KW15" s="180"/>
      <c r="KX15" s="180"/>
      <c r="KY15" s="180"/>
      <c r="KZ15" s="180"/>
      <c r="LA15" s="180"/>
      <c r="LB15" s="180"/>
      <c r="LC15" s="180"/>
      <c r="LD15" s="180"/>
      <c r="LE15" s="180"/>
      <c r="LF15" s="180"/>
      <c r="LG15" s="180"/>
      <c r="LH15" s="180"/>
      <c r="LI15" s="180"/>
      <c r="LJ15" s="180"/>
      <c r="LK15" s="180"/>
      <c r="LL15" s="180"/>
      <c r="LM15" s="180"/>
      <c r="LN15" s="180"/>
      <c r="LO15" s="180"/>
      <c r="LP15" s="180"/>
      <c r="LQ15" s="180"/>
      <c r="LR15" s="180"/>
      <c r="LS15" s="180"/>
      <c r="LT15" s="180"/>
      <c r="LU15" s="180"/>
      <c r="LV15" s="180"/>
      <c r="LW15" s="180"/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180"/>
      <c r="MW15" s="180"/>
      <c r="MX15" s="180"/>
      <c r="MY15" s="180"/>
    </row>
    <row r="16" spans="1:363" ht="13.8">
      <c r="A16" s="179"/>
      <c r="B16" s="24" t="s">
        <v>421</v>
      </c>
      <c r="C16" s="31">
        <v>12.397977879786504</v>
      </c>
      <c r="D16" s="31">
        <v>12.184289432824292</v>
      </c>
      <c r="E16" s="31">
        <v>0.21368844696221245</v>
      </c>
      <c r="F16" s="26">
        <v>1.7538031096547904E-2</v>
      </c>
      <c r="G16" s="27"/>
      <c r="H16" s="31">
        <v>13.492444174963605</v>
      </c>
      <c r="I16" s="31">
        <v>-1.3081547421393136</v>
      </c>
      <c r="J16" s="26">
        <v>-9.6954615870615019E-2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14.204821812031367</v>
      </c>
      <c r="GZ16" s="31">
        <v>13.797182234448762</v>
      </c>
      <c r="HA16" s="31">
        <v>11.957336324390065</v>
      </c>
      <c r="HB16" s="31">
        <v>11.94917607654712</v>
      </c>
      <c r="HC16" s="31">
        <v>11.445698531772177</v>
      </c>
      <c r="HD16" s="31">
        <v>11.935055296780227</v>
      </c>
      <c r="HE16" s="31">
        <v>11.717769368157835</v>
      </c>
      <c r="HF16" s="27"/>
      <c r="HG16" s="31">
        <v>17.030487354180984</v>
      </c>
      <c r="HH16" s="31">
        <v>13.261882689575341</v>
      </c>
      <c r="HI16" s="31">
        <v>12.119978236380337</v>
      </c>
      <c r="HJ16" s="31">
        <f>+C16</f>
        <v>12.397977879786504</v>
      </c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</row>
    <row r="17" spans="1:426" ht="13.8">
      <c r="A17" s="179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27"/>
      <c r="HG17" s="37"/>
      <c r="HH17" s="37"/>
      <c r="HI17" s="37"/>
      <c r="HJ17" s="37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</row>
    <row r="18" spans="1:426" ht="13.8">
      <c r="A18" s="179"/>
      <c r="B18" s="24" t="s">
        <v>414</v>
      </c>
      <c r="C18" s="25">
        <v>511.32878858970639</v>
      </c>
      <c r="D18" s="25">
        <v>486.4776616691293</v>
      </c>
      <c r="E18" s="25">
        <v>24.851126920577087</v>
      </c>
      <c r="F18" s="26">
        <v>5.1083798658527552E-2</v>
      </c>
      <c r="G18" s="27"/>
      <c r="H18" s="25">
        <v>539.85050762734704</v>
      </c>
      <c r="I18" s="25">
        <v>-53.372845958217738</v>
      </c>
      <c r="J18" s="26">
        <v>-9.8865973457712183E-2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25">
        <v>54.805251695072634</v>
      </c>
      <c r="HC18" s="25">
        <v>54.122650883675206</v>
      </c>
      <c r="HD18" s="25">
        <v>51.201111955907457</v>
      </c>
      <c r="HE18" s="25">
        <v>53.892105450877068</v>
      </c>
      <c r="HF18" s="19"/>
      <c r="HG18" s="25">
        <v>800.59336685330845</v>
      </c>
      <c r="HH18" s="25">
        <v>650.04544610325047</v>
      </c>
      <c r="HI18" s="25">
        <v>594.02973820191551</v>
      </c>
      <c r="HJ18" s="25">
        <f t="shared" ref="HJ18:HJ23" si="1">+C18</f>
        <v>511.32878858970639</v>
      </c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</row>
    <row r="19" spans="1:426" ht="13.8">
      <c r="A19" s="179"/>
      <c r="B19" s="181" t="s">
        <v>62</v>
      </c>
      <c r="C19" s="25">
        <v>508.60777899166033</v>
      </c>
      <c r="D19" s="25">
        <v>486.45395729099482</v>
      </c>
      <c r="E19" s="25">
        <v>22.153821700665503</v>
      </c>
      <c r="F19" s="26">
        <v>4.5541456428965128E-2</v>
      </c>
      <c r="G19" s="27"/>
      <c r="H19" s="25">
        <v>538.84642777793908</v>
      </c>
      <c r="I19" s="25">
        <v>-538.84642777793908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25">
        <v>54.468934707867433</v>
      </c>
      <c r="HC19" s="25">
        <v>53.767485365513124</v>
      </c>
      <c r="HD19" s="25">
        <v>50.775875204544548</v>
      </c>
      <c r="HE19" s="25">
        <v>53.481746467807923</v>
      </c>
      <c r="HF19" s="19"/>
      <c r="HG19" s="25">
        <v>798.24704250804825</v>
      </c>
      <c r="HH19" s="25">
        <v>649.04136625384251</v>
      </c>
      <c r="HI19" s="25">
        <v>593.93939842208579</v>
      </c>
      <c r="HJ19" s="25">
        <f t="shared" si="1"/>
        <v>508.60777899166033</v>
      </c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</row>
    <row r="20" spans="1:426" ht="13.8">
      <c r="A20" s="179"/>
      <c r="B20" s="18" t="s">
        <v>18</v>
      </c>
      <c r="C20" s="19">
        <v>172.95243163898346</v>
      </c>
      <c r="D20" s="19">
        <v>167.59910839260644</v>
      </c>
      <c r="E20" s="19">
        <v>5.3533232463770162</v>
      </c>
      <c r="F20" s="20">
        <v>3.194123941182718E-2</v>
      </c>
      <c r="G20" s="19"/>
      <c r="H20" s="19">
        <v>186.22834467617719</v>
      </c>
      <c r="I20" s="19">
        <v>-18.629236283570748</v>
      </c>
      <c r="J20" s="20">
        <v>-0.10003437616311395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>
        <v>18.467655235955814</v>
      </c>
      <c r="HC20" s="19">
        <v>18.23559545517104</v>
      </c>
      <c r="HD20" s="19">
        <v>17.238329734848183</v>
      </c>
      <c r="HE20" s="19">
        <v>18.137889822602641</v>
      </c>
      <c r="HF20" s="19"/>
      <c r="HG20" s="19">
        <v>275.45534529899152</v>
      </c>
      <c r="HH20" s="19">
        <v>224.20119774599061</v>
      </c>
      <c r="HI20" s="19">
        <v>204.58781168477694</v>
      </c>
      <c r="HJ20" s="19">
        <f t="shared" si="1"/>
        <v>172.95243163898346</v>
      </c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</row>
    <row r="21" spans="1:426" s="28" customFormat="1" ht="13.8">
      <c r="A21" s="182"/>
      <c r="B21" s="18" t="s">
        <v>19</v>
      </c>
      <c r="C21" s="19">
        <v>167.56466204445024</v>
      </c>
      <c r="D21" s="19">
        <v>159.4151668384647</v>
      </c>
      <c r="E21" s="19">
        <v>8.149495205985545</v>
      </c>
      <c r="F21" s="20">
        <v>5.1121203632044775E-2</v>
      </c>
      <c r="G21" s="19"/>
      <c r="H21" s="19">
        <v>176.3854504251529</v>
      </c>
      <c r="I21" s="19">
        <v>-16.970283586688197</v>
      </c>
      <c r="J21" s="20">
        <v>-9.621135726208517E-2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19">
        <v>17.973074235955814</v>
      </c>
      <c r="HC21" s="19">
        <v>17.737937455171039</v>
      </c>
      <c r="HD21" s="19">
        <v>16.742796734848181</v>
      </c>
      <c r="HE21" s="19">
        <v>17.646011822602642</v>
      </c>
      <c r="HF21" s="27"/>
      <c r="HG21" s="19">
        <v>261.49999068553745</v>
      </c>
      <c r="HH21" s="19">
        <v>212.51225869837958</v>
      </c>
      <c r="HI21" s="19">
        <v>194.68271211544652</v>
      </c>
      <c r="HJ21" s="19">
        <f t="shared" si="1"/>
        <v>167.56466204445024</v>
      </c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  <c r="HZ21" s="185"/>
      <c r="IA21" s="185"/>
      <c r="IB21" s="185"/>
      <c r="IC21" s="185"/>
      <c r="ID21" s="185"/>
      <c r="IE21" s="185"/>
      <c r="IF21" s="185"/>
      <c r="IG21" s="185"/>
      <c r="IH21" s="185"/>
      <c r="II21" s="185"/>
      <c r="IJ21" s="185"/>
      <c r="IK21" s="185"/>
      <c r="IL21" s="185"/>
      <c r="IM21" s="185"/>
      <c r="IN21" s="185"/>
      <c r="IO21" s="185"/>
      <c r="IP21" s="185"/>
      <c r="IQ21" s="185"/>
      <c r="IR21" s="185"/>
      <c r="IS21" s="185"/>
      <c r="IT21" s="185"/>
      <c r="IU21" s="185"/>
      <c r="IV21" s="185"/>
      <c r="IW21" s="185"/>
      <c r="IX21" s="185"/>
      <c r="IY21" s="185"/>
      <c r="IZ21" s="185"/>
      <c r="JA21" s="185"/>
      <c r="JB21" s="185"/>
      <c r="JC21" s="185"/>
      <c r="JD21" s="185"/>
      <c r="JE21" s="185"/>
      <c r="JF21" s="185"/>
      <c r="JG21" s="185"/>
      <c r="JH21" s="185"/>
      <c r="JI21" s="185"/>
      <c r="JJ21" s="185"/>
      <c r="JK21" s="185"/>
      <c r="JL21" s="185"/>
      <c r="JM21" s="185"/>
      <c r="JN21" s="185"/>
      <c r="JO21" s="185"/>
      <c r="JP21" s="185"/>
      <c r="JQ21" s="185"/>
      <c r="JR21" s="185"/>
      <c r="JS21" s="185"/>
      <c r="JT21" s="185"/>
      <c r="JU21" s="185"/>
      <c r="JV21" s="185"/>
      <c r="JW21" s="185"/>
      <c r="JX21" s="185"/>
      <c r="JY21" s="185"/>
      <c r="JZ21" s="185"/>
      <c r="KA21" s="185"/>
      <c r="KB21" s="185"/>
      <c r="KC21" s="185"/>
      <c r="KD21" s="185"/>
      <c r="KE21" s="185"/>
      <c r="KF21" s="185"/>
      <c r="KG21" s="185"/>
      <c r="KH21" s="185"/>
      <c r="KI21" s="185"/>
      <c r="KJ21" s="185"/>
      <c r="KK21" s="185"/>
      <c r="KL21" s="185"/>
      <c r="KM21" s="185"/>
      <c r="KN21" s="185"/>
      <c r="KO21" s="185"/>
      <c r="KP21" s="185"/>
      <c r="KQ21" s="185"/>
      <c r="KR21" s="185"/>
      <c r="KS21" s="185"/>
      <c r="KT21" s="185"/>
      <c r="KU21" s="185"/>
      <c r="KV21" s="185"/>
      <c r="KW21" s="185"/>
      <c r="KX21" s="185"/>
      <c r="KY21" s="185"/>
      <c r="KZ21" s="185"/>
      <c r="LA21" s="185"/>
      <c r="LB21" s="185"/>
      <c r="LC21" s="185"/>
      <c r="LD21" s="185"/>
      <c r="LE21" s="185"/>
      <c r="LF21" s="185"/>
      <c r="LG21" s="185"/>
      <c r="LH21" s="185"/>
      <c r="LI21" s="185"/>
      <c r="LJ21" s="185"/>
      <c r="LK21" s="185"/>
      <c r="LL21" s="185"/>
      <c r="LM21" s="185"/>
      <c r="LN21" s="185"/>
      <c r="LO21" s="185"/>
      <c r="LP21" s="185"/>
      <c r="LQ21" s="185"/>
      <c r="LR21" s="185"/>
      <c r="LS21" s="185"/>
      <c r="LT21" s="185"/>
      <c r="LU21" s="185"/>
      <c r="LV21" s="185"/>
      <c r="LW21" s="185"/>
      <c r="LX21" s="185"/>
      <c r="LY21" s="185"/>
      <c r="LZ21" s="185"/>
      <c r="MA21" s="185"/>
      <c r="MB21" s="185"/>
      <c r="MC21" s="185"/>
      <c r="MD21" s="185"/>
      <c r="ME21" s="185"/>
      <c r="MF21" s="185"/>
      <c r="MG21" s="185"/>
      <c r="MH21" s="185"/>
      <c r="MI21" s="185"/>
      <c r="MJ21" s="185"/>
      <c r="MK21" s="185"/>
      <c r="ML21" s="185"/>
      <c r="MM21" s="185"/>
      <c r="MN21" s="185"/>
      <c r="MO21" s="185"/>
      <c r="MP21" s="185"/>
      <c r="MQ21" s="185"/>
      <c r="MR21" s="185"/>
      <c r="MS21" s="185"/>
      <c r="MT21" s="185"/>
      <c r="MU21" s="185"/>
      <c r="MV21" s="185"/>
      <c r="MW21" s="185"/>
      <c r="MX21" s="185"/>
      <c r="MY21" s="185"/>
    </row>
    <row r="22" spans="1:426" ht="13.8">
      <c r="A22" s="179"/>
      <c r="B22" s="18" t="s">
        <v>20</v>
      </c>
      <c r="C22" s="19">
        <v>168.09068530822663</v>
      </c>
      <c r="D22" s="19">
        <v>159.43968205992368</v>
      </c>
      <c r="E22" s="19">
        <v>8.651003248302942</v>
      </c>
      <c r="F22" s="20">
        <v>5.4258783864430664E-2</v>
      </c>
      <c r="G22" s="19"/>
      <c r="H22" s="19">
        <v>176.23263267660897</v>
      </c>
      <c r="I22" s="19">
        <v>-16.792950616685289</v>
      </c>
      <c r="J22" s="20">
        <v>-9.5288541977924981E-2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>
        <v>18.028205235955813</v>
      </c>
      <c r="HC22" s="19">
        <v>17.793952455171041</v>
      </c>
      <c r="HD22" s="19">
        <v>16.794748734848181</v>
      </c>
      <c r="HE22" s="19">
        <v>17.69784482260264</v>
      </c>
      <c r="HF22" s="19"/>
      <c r="HG22" s="19">
        <v>261.29170652351928</v>
      </c>
      <c r="HH22" s="19">
        <v>212.32790980947235</v>
      </c>
      <c r="HI22" s="19">
        <v>194.6688746218623</v>
      </c>
      <c r="HJ22" s="19">
        <f t="shared" si="1"/>
        <v>168.09068530822663</v>
      </c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</row>
    <row r="23" spans="1:426" ht="13.8">
      <c r="A23" s="179"/>
      <c r="B23" s="183" t="s">
        <v>47</v>
      </c>
      <c r="C23" s="27">
        <v>2.7210095980461624</v>
      </c>
      <c r="D23" s="27">
        <v>2.3704378134461645E-2</v>
      </c>
      <c r="E23" s="27">
        <v>2.6973052199117009</v>
      </c>
      <c r="F23" s="184">
        <v>113.78932636879993</v>
      </c>
      <c r="G23" s="27"/>
      <c r="H23" s="27">
        <v>1.0040798494079173</v>
      </c>
      <c r="I23" s="27">
        <v>-0.98037547127345559</v>
      </c>
      <c r="J23" s="184">
        <v>-0.97639193919842171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27">
        <v>0.33631698720520448</v>
      </c>
      <c r="HC23" s="27">
        <v>0.35516551816208503</v>
      </c>
      <c r="HD23" s="27">
        <v>0.42523675136290967</v>
      </c>
      <c r="HE23" s="27">
        <v>0.41035898306914254</v>
      </c>
      <c r="HF23" s="19"/>
      <c r="HG23" s="27">
        <v>2.3463243452602049</v>
      </c>
      <c r="HH23" s="27">
        <v>1.0040798494079173</v>
      </c>
      <c r="HI23" s="27">
        <v>9.0339779829666317E-2</v>
      </c>
      <c r="HJ23" s="27">
        <f t="shared" si="1"/>
        <v>2.7210095980461624</v>
      </c>
      <c r="HK23" s="180"/>
      <c r="HL23" s="180"/>
      <c r="HM23" s="180"/>
      <c r="HN23" s="180"/>
      <c r="HO23" s="180"/>
      <c r="HP23" s="180"/>
      <c r="HQ23" s="180"/>
      <c r="HR23" s="180"/>
      <c r="HS23" s="180"/>
      <c r="HT23" s="180"/>
      <c r="HU23" s="180"/>
      <c r="HV23" s="180"/>
      <c r="HW23" s="180"/>
      <c r="HX23" s="180"/>
      <c r="HY23" s="180"/>
      <c r="HZ23" s="180"/>
      <c r="IA23" s="180"/>
      <c r="IB23" s="180"/>
      <c r="IC23" s="180"/>
      <c r="ID23" s="180"/>
      <c r="IE23" s="180"/>
      <c r="IF23" s="180"/>
      <c r="IG23" s="180"/>
      <c r="IH23" s="180"/>
      <c r="II23" s="180"/>
      <c r="IJ23" s="180"/>
      <c r="IK23" s="180"/>
      <c r="IL23" s="180"/>
      <c r="IM23" s="180"/>
      <c r="IN23" s="180"/>
      <c r="IO23" s="180"/>
      <c r="IP23" s="180"/>
      <c r="IQ23" s="180"/>
      <c r="IR23" s="180"/>
      <c r="IS23" s="180"/>
      <c r="IT23" s="180"/>
      <c r="IU23" s="180"/>
      <c r="IV23" s="180"/>
      <c r="IW23" s="180"/>
      <c r="IX23" s="180"/>
      <c r="IY23" s="180"/>
      <c r="IZ23" s="180"/>
      <c r="JA23" s="180"/>
      <c r="JB23" s="180"/>
      <c r="JC23" s="180"/>
      <c r="JD23" s="180"/>
      <c r="JE23" s="180"/>
      <c r="JF23" s="180"/>
      <c r="JG23" s="180"/>
      <c r="JH23" s="180"/>
      <c r="JI23" s="180"/>
      <c r="JJ23" s="180"/>
      <c r="JK23" s="180"/>
      <c r="JL23" s="180"/>
      <c r="JM23" s="180"/>
      <c r="JN23" s="180"/>
      <c r="JO23" s="180"/>
      <c r="JP23" s="180"/>
      <c r="JQ23" s="180"/>
      <c r="JR23" s="180"/>
      <c r="JS23" s="180"/>
      <c r="JT23" s="180"/>
      <c r="JU23" s="180"/>
      <c r="JV23" s="180"/>
      <c r="JW23" s="180"/>
      <c r="JX23" s="180"/>
      <c r="JY23" s="180"/>
      <c r="JZ23" s="180"/>
      <c r="KA23" s="180"/>
      <c r="KB23" s="180"/>
      <c r="KC23" s="180"/>
      <c r="KD23" s="180"/>
      <c r="KE23" s="180"/>
      <c r="KF23" s="180"/>
      <c r="KG23" s="180"/>
      <c r="KH23" s="180"/>
      <c r="KI23" s="180"/>
      <c r="KJ23" s="180"/>
      <c r="KK23" s="180"/>
      <c r="KL23" s="180"/>
      <c r="KM23" s="180"/>
      <c r="KN23" s="180"/>
      <c r="KO23" s="180"/>
      <c r="KP23" s="180"/>
      <c r="KQ23" s="180"/>
      <c r="KR23" s="180"/>
      <c r="KS23" s="180"/>
      <c r="KT23" s="180"/>
      <c r="KU23" s="180"/>
      <c r="KV23" s="180"/>
      <c r="KW23" s="180"/>
      <c r="KX23" s="180"/>
      <c r="KY23" s="180"/>
      <c r="KZ23" s="180"/>
      <c r="LA23" s="180"/>
      <c r="LB23" s="180"/>
      <c r="LC23" s="180"/>
      <c r="LD23" s="180"/>
      <c r="LE23" s="180"/>
      <c r="LF23" s="180"/>
      <c r="LG23" s="180"/>
      <c r="LH23" s="180"/>
      <c r="LI23" s="180"/>
      <c r="LJ23" s="180"/>
      <c r="LK23" s="180"/>
      <c r="LL23" s="180"/>
      <c r="LM23" s="180"/>
      <c r="LN23" s="180"/>
      <c r="LO23" s="180"/>
      <c r="LP23" s="180"/>
      <c r="LQ23" s="180"/>
      <c r="LR23" s="180"/>
      <c r="LS23" s="180"/>
      <c r="LT23" s="180"/>
      <c r="LU23" s="180"/>
      <c r="LV23" s="180"/>
      <c r="LW23" s="180"/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180"/>
      <c r="MW23" s="180"/>
      <c r="MX23" s="180"/>
      <c r="MY23" s="180"/>
    </row>
    <row r="24" spans="1:426" ht="13.8">
      <c r="A24" s="179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</row>
    <row r="25" spans="1:426" ht="13.8">
      <c r="A25" s="179"/>
      <c r="B25" s="24" t="s">
        <v>358</v>
      </c>
      <c r="C25" s="25">
        <v>217.69016223628535</v>
      </c>
      <c r="D25" s="25">
        <v>0</v>
      </c>
      <c r="E25" s="25">
        <v>217.69016223628535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25">
        <v>23.53827783620612</v>
      </c>
      <c r="HC25" s="25">
        <v>21.083302052530108</v>
      </c>
      <c r="HD25" s="25">
        <v>21.880032792173044</v>
      </c>
      <c r="HE25" s="25">
        <v>22.138779335243537</v>
      </c>
      <c r="HF25" s="19"/>
      <c r="HG25" s="25">
        <v>439.40719255609872</v>
      </c>
      <c r="HH25" s="25">
        <v>289.64273955347858</v>
      </c>
      <c r="HI25" s="25">
        <v>212.53160724521797</v>
      </c>
      <c r="HJ25" s="25">
        <f>+C25</f>
        <v>217.69016223628535</v>
      </c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</row>
    <row r="26" spans="1:426" ht="13.8">
      <c r="A26" s="179"/>
      <c r="B26" s="21" t="s">
        <v>289</v>
      </c>
      <c r="C26" s="27">
        <v>176.5109919463529</v>
      </c>
      <c r="D26" s="27">
        <v>0</v>
      </c>
      <c r="E26" s="27">
        <v>176.5109919463529</v>
      </c>
      <c r="F26" s="184">
        <v>0</v>
      </c>
      <c r="G26" s="19"/>
      <c r="H26" s="27">
        <v>0</v>
      </c>
      <c r="I26" s="27">
        <v>0</v>
      </c>
      <c r="J26" s="184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>
        <v>19.713765142221384</v>
      </c>
      <c r="HC26" s="19">
        <v>17.853228035810236</v>
      </c>
      <c r="HD26" s="19">
        <v>18.614830443099915</v>
      </c>
      <c r="HE26" s="19">
        <v>18.784818146452949</v>
      </c>
      <c r="HF26" s="19"/>
      <c r="HG26" s="19">
        <v>405.51405317999996</v>
      </c>
      <c r="HH26" s="19">
        <v>259.22262975000001</v>
      </c>
      <c r="HI26" s="19">
        <v>175.92729381000001</v>
      </c>
      <c r="HJ26" s="19">
        <f>+C26</f>
        <v>176.5109919463529</v>
      </c>
      <c r="HK26" s="180"/>
      <c r="HL26" s="180"/>
      <c r="HM26" s="180"/>
      <c r="HN26" s="180"/>
      <c r="HO26" s="180"/>
      <c r="HP26" s="180"/>
      <c r="HQ26" s="180"/>
      <c r="HR26" s="180"/>
      <c r="HS26" s="180"/>
      <c r="HT26" s="180"/>
      <c r="HU26" s="180"/>
      <c r="HV26" s="180"/>
      <c r="HW26" s="180"/>
      <c r="HX26" s="180"/>
      <c r="HY26" s="180"/>
      <c r="HZ26" s="180"/>
      <c r="IA26" s="180"/>
      <c r="IB26" s="180"/>
      <c r="IC26" s="180"/>
      <c r="ID26" s="180"/>
      <c r="IE26" s="180"/>
      <c r="IF26" s="180"/>
      <c r="IG26" s="180"/>
      <c r="IH26" s="180"/>
      <c r="II26" s="180"/>
      <c r="IJ26" s="180"/>
      <c r="IK26" s="180"/>
      <c r="IL26" s="180"/>
      <c r="IM26" s="180"/>
      <c r="IN26" s="180"/>
      <c r="IO26" s="180"/>
      <c r="IP26" s="180"/>
      <c r="IQ26" s="180"/>
      <c r="IR26" s="180"/>
      <c r="IS26" s="180"/>
      <c r="IT26" s="180"/>
      <c r="IU26" s="180"/>
      <c r="IV26" s="180"/>
      <c r="IW26" s="180"/>
      <c r="IX26" s="180"/>
      <c r="IY26" s="180"/>
      <c r="IZ26" s="180"/>
      <c r="JA26" s="180"/>
      <c r="JB26" s="180"/>
      <c r="JC26" s="180"/>
      <c r="JD26" s="180"/>
      <c r="JE26" s="180"/>
      <c r="JF26" s="180"/>
      <c r="JG26" s="180"/>
      <c r="JH26" s="180"/>
      <c r="JI26" s="180"/>
      <c r="JJ26" s="180"/>
      <c r="JK26" s="180"/>
      <c r="JL26" s="180"/>
      <c r="JM26" s="180"/>
      <c r="JN26" s="180"/>
      <c r="JO26" s="180"/>
      <c r="JP26" s="180"/>
      <c r="JQ26" s="180"/>
      <c r="JR26" s="180"/>
      <c r="JS26" s="180"/>
      <c r="JT26" s="180"/>
      <c r="JU26" s="180"/>
      <c r="JV26" s="180"/>
      <c r="JW26" s="180"/>
      <c r="JX26" s="180"/>
      <c r="JY26" s="180"/>
      <c r="JZ26" s="180"/>
      <c r="KA26" s="180"/>
      <c r="KB26" s="180"/>
      <c r="KC26" s="180"/>
      <c r="KD26" s="180"/>
      <c r="KE26" s="180"/>
      <c r="KF26" s="180"/>
      <c r="KG26" s="180"/>
      <c r="KH26" s="180"/>
      <c r="KI26" s="180"/>
      <c r="KJ26" s="180"/>
      <c r="KK26" s="180"/>
      <c r="KL26" s="180"/>
      <c r="KM26" s="180"/>
      <c r="KN26" s="180"/>
      <c r="KO26" s="180"/>
      <c r="KP26" s="180"/>
      <c r="KQ26" s="180"/>
      <c r="KR26" s="180"/>
      <c r="KS26" s="180"/>
      <c r="KT26" s="180"/>
      <c r="KU26" s="180"/>
      <c r="KV26" s="180"/>
      <c r="KW26" s="180"/>
      <c r="KX26" s="180"/>
      <c r="KY26" s="180"/>
      <c r="KZ26" s="180"/>
      <c r="LA26" s="180"/>
      <c r="LB26" s="180"/>
      <c r="LC26" s="180"/>
      <c r="LD26" s="180"/>
      <c r="LE26" s="180"/>
      <c r="LF26" s="180"/>
      <c r="LG26" s="180"/>
      <c r="LH26" s="180"/>
      <c r="LI26" s="180"/>
      <c r="LJ26" s="180"/>
      <c r="LK26" s="180"/>
      <c r="LL26" s="180"/>
      <c r="LM26" s="180"/>
      <c r="LN26" s="180"/>
      <c r="LO26" s="180"/>
      <c r="LP26" s="180"/>
      <c r="LQ26" s="180"/>
      <c r="LR26" s="180"/>
      <c r="LS26" s="180"/>
      <c r="LT26" s="180"/>
      <c r="LU26" s="180"/>
      <c r="LV26" s="180"/>
      <c r="LW26" s="180"/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180"/>
      <c r="MW26" s="180"/>
      <c r="MX26" s="180"/>
      <c r="MY26" s="180"/>
    </row>
    <row r="27" spans="1:426" s="28" customFormat="1" ht="13.8">
      <c r="A27" s="179"/>
      <c r="B27" s="21" t="s">
        <v>290</v>
      </c>
      <c r="C27" s="27">
        <v>21.77905239866508</v>
      </c>
      <c r="D27" s="27">
        <v>0</v>
      </c>
      <c r="E27" s="27">
        <v>21.77905239866508</v>
      </c>
      <c r="F27" s="184">
        <v>0</v>
      </c>
      <c r="G27" s="19"/>
      <c r="H27" s="27">
        <v>0</v>
      </c>
      <c r="I27" s="27">
        <v>0</v>
      </c>
      <c r="J27" s="184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19">
        <v>1.5410180057101257</v>
      </c>
      <c r="HC27" s="19">
        <v>1.6575406302348366</v>
      </c>
      <c r="HD27" s="19">
        <v>1.6712002133343553</v>
      </c>
      <c r="HE27" s="19">
        <v>1.7320543198161742</v>
      </c>
      <c r="HF27" s="27"/>
      <c r="HG27" s="19">
        <v>33.89313937609878</v>
      </c>
      <c r="HH27" s="19">
        <v>30.42010980347855</v>
      </c>
      <c r="HI27" s="19">
        <v>36.604313435217946</v>
      </c>
      <c r="HJ27" s="19">
        <f>+C27</f>
        <v>21.77905239866508</v>
      </c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  <c r="HZ27" s="185"/>
      <c r="IA27" s="185"/>
      <c r="IB27" s="185"/>
      <c r="IC27" s="185"/>
      <c r="ID27" s="185"/>
      <c r="IE27" s="185"/>
      <c r="IF27" s="185"/>
      <c r="IG27" s="185"/>
      <c r="IH27" s="185"/>
      <c r="II27" s="185"/>
      <c r="IJ27" s="185"/>
      <c r="IK27" s="185"/>
      <c r="IL27" s="185"/>
      <c r="IM27" s="185"/>
      <c r="IN27" s="185"/>
      <c r="IO27" s="185"/>
      <c r="IP27" s="185"/>
      <c r="IQ27" s="185"/>
      <c r="IR27" s="185"/>
      <c r="IS27" s="185"/>
      <c r="IT27" s="185"/>
      <c r="IU27" s="185"/>
      <c r="IV27" s="185"/>
      <c r="IW27" s="185"/>
      <c r="IX27" s="185"/>
      <c r="IY27" s="185"/>
      <c r="IZ27" s="185"/>
      <c r="JA27" s="185"/>
      <c r="JB27" s="185"/>
      <c r="JC27" s="185"/>
      <c r="JD27" s="185"/>
      <c r="JE27" s="185"/>
      <c r="JF27" s="185"/>
      <c r="JG27" s="185"/>
      <c r="JH27" s="185"/>
      <c r="JI27" s="185"/>
      <c r="JJ27" s="185"/>
      <c r="JK27" s="185"/>
      <c r="JL27" s="185"/>
      <c r="JM27" s="185"/>
      <c r="JN27" s="185"/>
      <c r="JO27" s="185"/>
      <c r="JP27" s="185"/>
      <c r="JQ27" s="185"/>
      <c r="JR27" s="185"/>
      <c r="JS27" s="185"/>
      <c r="JT27" s="185"/>
      <c r="JU27" s="185"/>
      <c r="JV27" s="185"/>
      <c r="JW27" s="185"/>
      <c r="JX27" s="185"/>
      <c r="JY27" s="185"/>
      <c r="JZ27" s="185"/>
      <c r="KA27" s="185"/>
      <c r="KB27" s="185"/>
      <c r="KC27" s="185"/>
      <c r="KD27" s="185"/>
      <c r="KE27" s="185"/>
      <c r="KF27" s="185"/>
      <c r="KG27" s="185"/>
      <c r="KH27" s="185"/>
      <c r="KI27" s="185"/>
      <c r="KJ27" s="185"/>
      <c r="KK27" s="185"/>
      <c r="KL27" s="185"/>
      <c r="KM27" s="185"/>
      <c r="KN27" s="185"/>
      <c r="KO27" s="185"/>
      <c r="KP27" s="185"/>
      <c r="KQ27" s="185"/>
      <c r="KR27" s="185"/>
      <c r="KS27" s="185"/>
      <c r="KT27" s="185"/>
      <c r="KU27" s="185"/>
      <c r="KV27" s="185"/>
      <c r="KW27" s="185"/>
      <c r="KX27" s="185"/>
      <c r="KY27" s="185"/>
      <c r="KZ27" s="185"/>
      <c r="LA27" s="185"/>
      <c r="LB27" s="185"/>
      <c r="LC27" s="185"/>
      <c r="LD27" s="185"/>
      <c r="LE27" s="185"/>
      <c r="LF27" s="185"/>
      <c r="LG27" s="185"/>
      <c r="LH27" s="185"/>
      <c r="LI27" s="185"/>
      <c r="LJ27" s="185"/>
      <c r="LK27" s="185"/>
      <c r="LL27" s="185"/>
      <c r="LM27" s="185"/>
      <c r="LN27" s="185"/>
      <c r="LO27" s="185"/>
      <c r="LP27" s="185"/>
      <c r="LQ27" s="185"/>
      <c r="LR27" s="185"/>
      <c r="LS27" s="185"/>
      <c r="LT27" s="185"/>
      <c r="LU27" s="185"/>
      <c r="LV27" s="185"/>
      <c r="LW27" s="185"/>
      <c r="LX27" s="185"/>
      <c r="LY27" s="185"/>
      <c r="LZ27" s="185"/>
      <c r="MA27" s="185"/>
      <c r="MB27" s="185"/>
      <c r="MC27" s="185"/>
      <c r="MD27" s="185"/>
      <c r="ME27" s="185"/>
      <c r="MF27" s="185"/>
      <c r="MG27" s="185"/>
      <c r="MH27" s="185"/>
      <c r="MI27" s="185"/>
      <c r="MJ27" s="185"/>
      <c r="MK27" s="185"/>
      <c r="ML27" s="185"/>
      <c r="MM27" s="185"/>
      <c r="MN27" s="185"/>
      <c r="MO27" s="185"/>
      <c r="MP27" s="185"/>
      <c r="MQ27" s="185"/>
      <c r="MR27" s="185"/>
      <c r="MS27" s="185"/>
      <c r="MT27" s="185"/>
      <c r="MU27" s="185"/>
      <c r="MV27" s="185"/>
      <c r="MW27" s="185"/>
      <c r="MX27" s="185"/>
      <c r="MY27" s="185"/>
      <c r="MZ27" s="185"/>
      <c r="NA27" s="185"/>
      <c r="NB27" s="185"/>
      <c r="NC27" s="185"/>
      <c r="ND27" s="185"/>
      <c r="NE27" s="185"/>
      <c r="NF27" s="185"/>
      <c r="NG27" s="185"/>
      <c r="NH27" s="185"/>
      <c r="NI27" s="185"/>
      <c r="NJ27" s="185"/>
      <c r="NK27" s="185"/>
      <c r="NL27" s="185"/>
      <c r="NM27" s="185"/>
      <c r="NN27" s="185"/>
      <c r="NO27" s="185"/>
      <c r="NP27" s="185"/>
      <c r="NQ27" s="185"/>
      <c r="NR27" s="185"/>
      <c r="NS27" s="185"/>
      <c r="NT27" s="185"/>
      <c r="NU27" s="185"/>
      <c r="NV27" s="185"/>
      <c r="NW27" s="185"/>
      <c r="NX27" s="185"/>
      <c r="NY27" s="185"/>
      <c r="NZ27" s="185"/>
      <c r="OA27" s="185"/>
      <c r="OB27" s="185"/>
      <c r="OC27" s="185"/>
      <c r="OD27" s="185"/>
      <c r="OE27" s="185"/>
      <c r="OF27" s="185"/>
      <c r="OG27" s="185"/>
      <c r="OH27" s="185"/>
      <c r="OI27" s="185"/>
      <c r="OJ27" s="185"/>
      <c r="OK27" s="185"/>
      <c r="OL27" s="185"/>
      <c r="OM27" s="185"/>
      <c r="ON27" s="185"/>
      <c r="OO27" s="185"/>
      <c r="OP27" s="185"/>
      <c r="OQ27" s="185"/>
      <c r="OR27" s="185"/>
      <c r="OS27" s="185"/>
      <c r="OT27" s="185"/>
    </row>
    <row r="28" spans="1:426" ht="13.8">
      <c r="A28" s="179"/>
      <c r="B28" s="21" t="s">
        <v>291</v>
      </c>
      <c r="C28" s="27">
        <v>11.333368636166973</v>
      </c>
      <c r="D28" s="27">
        <v>0</v>
      </c>
      <c r="E28" s="27">
        <v>11.333368636166973</v>
      </c>
      <c r="F28" s="184">
        <v>0</v>
      </c>
      <c r="G28" s="19"/>
      <c r="H28" s="27">
        <v>0</v>
      </c>
      <c r="I28" s="27">
        <v>0</v>
      </c>
      <c r="J28" s="184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19">
        <v>1.6358219558406071</v>
      </c>
      <c r="HC28" s="19">
        <v>1.029286960555011</v>
      </c>
      <c r="HD28" s="19">
        <v>1.128034985716498</v>
      </c>
      <c r="HE28" s="19">
        <v>0.96372042427568938</v>
      </c>
      <c r="HF28" s="37"/>
      <c r="HG28" s="19">
        <v>0</v>
      </c>
      <c r="HH28" s="19">
        <v>0</v>
      </c>
      <c r="HI28" s="19">
        <v>0</v>
      </c>
      <c r="HJ28" s="19">
        <f>+C28</f>
        <v>11.333368636166973</v>
      </c>
      <c r="HK28" s="180"/>
      <c r="HL28" s="180"/>
      <c r="HM28" s="180"/>
      <c r="HN28" s="180"/>
      <c r="HO28" s="180"/>
      <c r="HP28" s="180"/>
      <c r="HQ28" s="180"/>
      <c r="HR28" s="180"/>
      <c r="HS28" s="180"/>
      <c r="HT28" s="180"/>
      <c r="HU28" s="180"/>
      <c r="HV28" s="180"/>
      <c r="HW28" s="180"/>
      <c r="HX28" s="180"/>
      <c r="HY28" s="180"/>
      <c r="HZ28" s="180"/>
      <c r="IA28" s="180"/>
      <c r="IB28" s="180"/>
      <c r="IC28" s="180"/>
      <c r="ID28" s="180"/>
      <c r="IE28" s="180"/>
      <c r="IF28" s="180"/>
      <c r="IG28" s="180"/>
      <c r="IH28" s="180"/>
      <c r="II28" s="180"/>
      <c r="IJ28" s="180"/>
      <c r="IK28" s="180"/>
      <c r="IL28" s="180"/>
      <c r="IM28" s="180"/>
      <c r="IN28" s="180"/>
      <c r="IO28" s="180"/>
      <c r="IP28" s="180"/>
      <c r="IQ28" s="180"/>
      <c r="IR28" s="180"/>
      <c r="IS28" s="180"/>
      <c r="IT28" s="180"/>
      <c r="IU28" s="180"/>
      <c r="IV28" s="180"/>
      <c r="IW28" s="180"/>
      <c r="IX28" s="180"/>
      <c r="IY28" s="180"/>
      <c r="IZ28" s="180"/>
      <c r="JA28" s="180"/>
      <c r="JB28" s="180"/>
      <c r="JC28" s="180"/>
      <c r="JD28" s="180"/>
      <c r="JE28" s="180"/>
      <c r="JF28" s="180"/>
      <c r="JG28" s="180"/>
      <c r="JH28" s="180"/>
      <c r="JI28" s="180"/>
      <c r="JJ28" s="180"/>
      <c r="JK28" s="180"/>
      <c r="JL28" s="180"/>
      <c r="JM28" s="180"/>
      <c r="JN28" s="180"/>
      <c r="JO28" s="180"/>
      <c r="JP28" s="180"/>
      <c r="JQ28" s="180"/>
      <c r="JR28" s="180"/>
      <c r="JS28" s="180"/>
      <c r="JT28" s="180"/>
      <c r="JU28" s="180"/>
      <c r="JV28" s="180"/>
      <c r="JW28" s="180"/>
      <c r="JX28" s="180"/>
      <c r="JY28" s="180"/>
      <c r="JZ28" s="180"/>
      <c r="KA28" s="180"/>
      <c r="KB28" s="180"/>
      <c r="KC28" s="180"/>
      <c r="KD28" s="180"/>
      <c r="KE28" s="180"/>
      <c r="KF28" s="180"/>
      <c r="KG28" s="180"/>
      <c r="KH28" s="180"/>
      <c r="KI28" s="180"/>
      <c r="KJ28" s="180"/>
      <c r="KK28" s="180"/>
      <c r="KL28" s="180"/>
      <c r="KM28" s="180"/>
      <c r="KN28" s="180"/>
      <c r="KO28" s="180"/>
      <c r="KP28" s="180"/>
      <c r="KQ28" s="180"/>
      <c r="KR28" s="180"/>
      <c r="KS28" s="180"/>
      <c r="KT28" s="180"/>
      <c r="KU28" s="180"/>
      <c r="KV28" s="180"/>
      <c r="KW28" s="180"/>
      <c r="KX28" s="180"/>
      <c r="KY28" s="180"/>
      <c r="KZ28" s="180"/>
      <c r="LA28" s="180"/>
      <c r="LB28" s="180"/>
      <c r="LC28" s="180"/>
      <c r="LD28" s="180"/>
      <c r="LE28" s="180"/>
      <c r="LF28" s="180"/>
      <c r="LG28" s="180"/>
      <c r="LH28" s="180"/>
      <c r="LI28" s="180"/>
      <c r="LJ28" s="180"/>
      <c r="LK28" s="180"/>
      <c r="LL28" s="180"/>
      <c r="LM28" s="180"/>
      <c r="LN28" s="180"/>
      <c r="LO28" s="180"/>
      <c r="LP28" s="180"/>
      <c r="LQ28" s="180"/>
      <c r="LR28" s="180"/>
      <c r="LS28" s="180"/>
      <c r="LT28" s="180"/>
      <c r="LU28" s="180"/>
      <c r="LV28" s="180"/>
      <c r="LW28" s="180"/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180"/>
      <c r="MV28" s="180"/>
      <c r="MW28" s="180"/>
      <c r="MX28" s="180"/>
      <c r="MY28" s="180"/>
      <c r="MZ28" s="180"/>
      <c r="NA28" s="180"/>
      <c r="NB28" s="180"/>
      <c r="NC28" s="180"/>
      <c r="ND28" s="180"/>
      <c r="NE28" s="180"/>
      <c r="NF28" s="180"/>
      <c r="NG28" s="180"/>
      <c r="NH28" s="180"/>
      <c r="NI28" s="180"/>
      <c r="NJ28" s="180"/>
      <c r="NK28" s="180"/>
      <c r="NL28" s="180"/>
      <c r="NM28" s="180"/>
      <c r="NN28" s="180"/>
      <c r="NO28" s="180"/>
      <c r="NP28" s="180"/>
      <c r="NQ28" s="180"/>
      <c r="NR28" s="180"/>
      <c r="NS28" s="180"/>
      <c r="NT28" s="180"/>
      <c r="NU28" s="180"/>
      <c r="NV28" s="180"/>
      <c r="NW28" s="180"/>
      <c r="NX28" s="180"/>
      <c r="NY28" s="180"/>
      <c r="NZ28" s="180"/>
      <c r="OA28" s="180"/>
      <c r="OB28" s="180"/>
      <c r="OC28" s="180"/>
      <c r="OD28" s="180"/>
      <c r="OE28" s="180"/>
      <c r="OF28" s="180"/>
      <c r="OG28" s="180"/>
      <c r="OH28" s="180"/>
      <c r="OI28" s="180"/>
      <c r="OJ28" s="180"/>
      <c r="OK28" s="180"/>
      <c r="OL28" s="180"/>
      <c r="OM28" s="180"/>
      <c r="ON28" s="180"/>
      <c r="OO28" s="180"/>
      <c r="OP28" s="180"/>
      <c r="OQ28" s="180"/>
      <c r="OR28" s="180"/>
      <c r="OS28" s="180"/>
      <c r="OT28" s="180"/>
      <c r="OU28" s="180"/>
      <c r="OV28" s="180"/>
      <c r="OW28" s="180"/>
      <c r="OX28" s="180"/>
      <c r="OY28" s="180"/>
      <c r="OZ28" s="180"/>
      <c r="PA28" s="180"/>
      <c r="PB28" s="180"/>
      <c r="PC28" s="180"/>
      <c r="PD28" s="180"/>
      <c r="PE28" s="180"/>
      <c r="PF28" s="180"/>
      <c r="PG28" s="180"/>
      <c r="PH28" s="180"/>
      <c r="PI28" s="180"/>
      <c r="PJ28" s="180"/>
    </row>
    <row r="29" spans="1:426" ht="13.8">
      <c r="A29" s="179"/>
      <c r="B29" s="21" t="s">
        <v>292</v>
      </c>
      <c r="C29" s="27">
        <v>8.0667492551004347</v>
      </c>
      <c r="D29" s="27">
        <v>0</v>
      </c>
      <c r="E29" s="27">
        <v>8.0667492551004347</v>
      </c>
      <c r="F29" s="184">
        <v>0</v>
      </c>
      <c r="G29" s="19"/>
      <c r="H29" s="27">
        <v>0</v>
      </c>
      <c r="I29" s="27">
        <v>0</v>
      </c>
      <c r="J29" s="184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19">
        <v>0.64767273243400225</v>
      </c>
      <c r="HC29" s="19">
        <v>0.54324642593002281</v>
      </c>
      <c r="HD29" s="19">
        <v>0.4659671500222759</v>
      </c>
      <c r="HE29" s="19">
        <v>0.658186444698725</v>
      </c>
      <c r="HF29" s="27"/>
      <c r="HG29" s="19">
        <v>0</v>
      </c>
      <c r="HH29" s="19">
        <v>0</v>
      </c>
      <c r="HI29" s="19">
        <v>0</v>
      </c>
      <c r="HJ29" s="19">
        <f>+C29</f>
        <v>8.0667492551004347</v>
      </c>
      <c r="HK29" s="178"/>
      <c r="HL29" s="178"/>
      <c r="HM29" s="178"/>
      <c r="HN29" s="178"/>
      <c r="HO29" s="178"/>
      <c r="HP29" s="178"/>
      <c r="HQ29" s="178"/>
      <c r="HR29" s="178"/>
      <c r="HS29" s="178"/>
      <c r="HT29" s="178"/>
      <c r="HU29" s="178"/>
      <c r="HV29" s="178"/>
      <c r="HW29" s="178"/>
      <c r="HX29" s="178"/>
      <c r="HY29" s="178"/>
      <c r="HZ29" s="178"/>
      <c r="IA29" s="178"/>
      <c r="IB29" s="178"/>
      <c r="IC29" s="178"/>
      <c r="ID29" s="178"/>
      <c r="IE29" s="178"/>
      <c r="IF29" s="178"/>
      <c r="IG29" s="178"/>
      <c r="IH29" s="178"/>
      <c r="II29" s="178"/>
      <c r="IJ29" s="178"/>
      <c r="IK29" s="178"/>
      <c r="IL29" s="178"/>
      <c r="IM29" s="178"/>
      <c r="IN29" s="178"/>
      <c r="IO29" s="178"/>
      <c r="IP29" s="178"/>
      <c r="IQ29" s="178"/>
      <c r="IR29" s="178"/>
      <c r="IS29" s="178"/>
      <c r="IT29" s="178"/>
      <c r="IU29" s="178"/>
      <c r="IV29" s="178"/>
      <c r="IW29" s="178"/>
      <c r="IX29" s="178"/>
      <c r="IY29" s="178"/>
      <c r="IZ29" s="178"/>
      <c r="JA29" s="178"/>
      <c r="JB29" s="178"/>
      <c r="JC29" s="178"/>
      <c r="JD29" s="178"/>
      <c r="JE29" s="178"/>
      <c r="JF29" s="178"/>
      <c r="JG29" s="178"/>
      <c r="JH29" s="178"/>
      <c r="JI29" s="178"/>
      <c r="JJ29" s="178"/>
      <c r="JK29" s="178"/>
      <c r="JL29" s="178"/>
      <c r="JM29" s="178"/>
      <c r="JN29" s="178"/>
      <c r="JO29" s="178"/>
      <c r="JP29" s="178"/>
      <c r="JQ29" s="178"/>
      <c r="JR29" s="178"/>
      <c r="JS29" s="178"/>
      <c r="JT29" s="178"/>
      <c r="JU29" s="178"/>
      <c r="JV29" s="178"/>
      <c r="JW29" s="178"/>
      <c r="JX29" s="178"/>
      <c r="JY29" s="178"/>
      <c r="JZ29" s="178"/>
      <c r="KA29" s="178"/>
      <c r="KB29" s="178"/>
      <c r="KC29" s="178"/>
      <c r="KD29" s="178"/>
      <c r="KE29" s="178"/>
      <c r="KF29" s="178"/>
      <c r="KG29" s="178"/>
      <c r="KH29" s="178"/>
      <c r="KI29" s="178"/>
      <c r="KJ29" s="178"/>
      <c r="KK29" s="178"/>
      <c r="KL29" s="178"/>
      <c r="KM29" s="178"/>
      <c r="KN29" s="178"/>
      <c r="KO29" s="178"/>
      <c r="KP29" s="178"/>
      <c r="KQ29" s="178"/>
      <c r="KR29" s="178"/>
      <c r="KS29" s="178"/>
      <c r="KT29" s="178"/>
      <c r="KU29" s="178"/>
      <c r="KV29" s="178"/>
      <c r="KW29" s="178"/>
      <c r="KX29" s="178"/>
      <c r="KY29" s="178"/>
      <c r="KZ29" s="178"/>
      <c r="LA29" s="178"/>
      <c r="LB29" s="178"/>
      <c r="LC29" s="178"/>
      <c r="LD29" s="178"/>
      <c r="LE29" s="178"/>
      <c r="LF29" s="178"/>
      <c r="LG29" s="178"/>
      <c r="LH29" s="178"/>
      <c r="LI29" s="178"/>
      <c r="LJ29" s="178"/>
      <c r="LK29" s="178"/>
      <c r="LL29" s="178"/>
      <c r="LM29" s="178"/>
      <c r="LN29" s="178"/>
      <c r="LO29" s="178"/>
      <c r="LP29" s="178"/>
      <c r="LQ29" s="178"/>
      <c r="LR29" s="178"/>
      <c r="LS29" s="178"/>
      <c r="LT29" s="178"/>
      <c r="LU29" s="178"/>
      <c r="LV29" s="178"/>
      <c r="LW29" s="178"/>
      <c r="LX29" s="178"/>
      <c r="LY29" s="178"/>
      <c r="LZ29" s="178"/>
      <c r="MA29" s="178"/>
      <c r="MB29" s="178"/>
      <c r="MC29" s="178"/>
      <c r="MD29" s="178"/>
      <c r="ME29" s="178"/>
      <c r="MF29" s="178"/>
      <c r="MG29" s="178"/>
      <c r="MH29" s="178"/>
      <c r="MI29" s="178"/>
      <c r="MJ29" s="178"/>
      <c r="MK29" s="178"/>
      <c r="ML29" s="178"/>
      <c r="MM29" s="178"/>
      <c r="MN29" s="178"/>
      <c r="MO29" s="178"/>
      <c r="MP29" s="178"/>
      <c r="MQ29" s="178"/>
      <c r="MR29" s="178"/>
      <c r="MS29" s="178"/>
      <c r="MT29" s="178"/>
      <c r="MU29" s="178"/>
      <c r="MV29" s="178"/>
      <c r="MW29" s="178"/>
      <c r="MX29" s="178"/>
      <c r="MY29" s="178"/>
      <c r="MZ29" s="178"/>
      <c r="NA29" s="178"/>
      <c r="NB29" s="178"/>
      <c r="NC29" s="178"/>
      <c r="ND29" s="178"/>
      <c r="NE29" s="178"/>
      <c r="NF29" s="178"/>
      <c r="NG29" s="178"/>
      <c r="NH29" s="178"/>
      <c r="NI29" s="178"/>
      <c r="NJ29" s="178"/>
      <c r="NK29" s="178"/>
      <c r="NL29" s="178"/>
      <c r="NM29" s="178"/>
      <c r="NN29" s="178"/>
      <c r="NO29" s="178"/>
      <c r="NP29" s="178"/>
      <c r="NQ29" s="178"/>
      <c r="NR29" s="178"/>
      <c r="NS29" s="178"/>
      <c r="NT29" s="178"/>
      <c r="NU29" s="178"/>
      <c r="NV29" s="178"/>
      <c r="NW29" s="178"/>
      <c r="NX29" s="178"/>
      <c r="NY29" s="178"/>
      <c r="NZ29" s="178"/>
      <c r="OA29" s="178"/>
      <c r="OB29" s="178"/>
      <c r="OC29" s="178"/>
      <c r="OD29" s="178"/>
      <c r="OE29" s="178"/>
      <c r="OF29" s="178"/>
      <c r="OG29" s="178"/>
      <c r="OH29" s="178"/>
      <c r="OI29" s="178"/>
      <c r="OJ29" s="178"/>
      <c r="OK29" s="178"/>
      <c r="OL29" s="178"/>
      <c r="OM29" s="178"/>
      <c r="ON29" s="178"/>
      <c r="OO29" s="178"/>
      <c r="OP29" s="178"/>
      <c r="OQ29" s="178"/>
      <c r="OR29" s="178"/>
      <c r="OS29" s="178"/>
      <c r="OT29" s="178"/>
    </row>
    <row r="30" spans="1:426" ht="13.8">
      <c r="A30" s="179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27"/>
      <c r="HG30" s="19"/>
      <c r="HH30" s="19"/>
      <c r="HI30" s="19"/>
      <c r="HJ30" s="19"/>
      <c r="HK30" s="178"/>
      <c r="HL30" s="178"/>
      <c r="HM30" s="178"/>
      <c r="HN30" s="178"/>
      <c r="HO30" s="178"/>
      <c r="HP30" s="178"/>
      <c r="HQ30" s="178"/>
      <c r="HR30" s="178"/>
      <c r="HS30" s="178"/>
      <c r="HT30" s="178"/>
      <c r="HU30" s="178"/>
      <c r="HV30" s="178"/>
      <c r="HW30" s="178"/>
      <c r="HX30" s="178"/>
      <c r="HY30" s="178"/>
      <c r="HZ30" s="178"/>
      <c r="IA30" s="178"/>
      <c r="IB30" s="178"/>
      <c r="IC30" s="178"/>
      <c r="ID30" s="178"/>
      <c r="IE30" s="178"/>
      <c r="IF30" s="178"/>
      <c r="IG30" s="178"/>
      <c r="IH30" s="178"/>
      <c r="II30" s="178"/>
      <c r="IJ30" s="178"/>
      <c r="IK30" s="178"/>
      <c r="IL30" s="178"/>
      <c r="IM30" s="178"/>
      <c r="IN30" s="178"/>
      <c r="IO30" s="178"/>
      <c r="IP30" s="178"/>
      <c r="IQ30" s="178"/>
      <c r="IR30" s="178"/>
      <c r="IS30" s="178"/>
      <c r="IT30" s="178"/>
      <c r="IU30" s="178"/>
      <c r="IV30" s="178"/>
      <c r="IW30" s="178"/>
      <c r="IX30" s="178"/>
      <c r="IY30" s="178"/>
      <c r="IZ30" s="178"/>
      <c r="JA30" s="178"/>
      <c r="JB30" s="178"/>
      <c r="JC30" s="178"/>
      <c r="JD30" s="178"/>
      <c r="JE30" s="178"/>
      <c r="JF30" s="178"/>
      <c r="JG30" s="178"/>
      <c r="JH30" s="178"/>
      <c r="JI30" s="178"/>
      <c r="JJ30" s="178"/>
      <c r="JK30" s="178"/>
      <c r="JL30" s="178"/>
      <c r="JM30" s="178"/>
      <c r="JN30" s="178"/>
      <c r="JO30" s="178"/>
      <c r="JP30" s="178"/>
      <c r="JQ30" s="178"/>
      <c r="JR30" s="178"/>
      <c r="JS30" s="178"/>
      <c r="JT30" s="178"/>
      <c r="JU30" s="178"/>
      <c r="JV30" s="178"/>
      <c r="JW30" s="178"/>
      <c r="JX30" s="178"/>
      <c r="JY30" s="178"/>
      <c r="JZ30" s="178"/>
      <c r="KA30" s="178"/>
      <c r="KB30" s="178"/>
      <c r="KC30" s="178"/>
      <c r="KD30" s="178"/>
      <c r="KE30" s="178"/>
      <c r="KF30" s="178"/>
      <c r="KG30" s="178"/>
      <c r="KH30" s="178"/>
      <c r="KI30" s="178"/>
      <c r="KJ30" s="178"/>
      <c r="KK30" s="178"/>
      <c r="KL30" s="178"/>
      <c r="KM30" s="178"/>
      <c r="KN30" s="178"/>
      <c r="KO30" s="178"/>
      <c r="KP30" s="178"/>
      <c r="KQ30" s="178"/>
      <c r="KR30" s="178"/>
      <c r="KS30" s="178"/>
      <c r="KT30" s="178"/>
      <c r="KU30" s="178"/>
      <c r="KV30" s="178"/>
      <c r="KW30" s="178"/>
      <c r="KX30" s="178"/>
      <c r="KY30" s="178"/>
      <c r="KZ30" s="178"/>
      <c r="LA30" s="178"/>
      <c r="LB30" s="178"/>
      <c r="LC30" s="178"/>
      <c r="LD30" s="178"/>
      <c r="LE30" s="178"/>
      <c r="LF30" s="178"/>
      <c r="LG30" s="178"/>
      <c r="LH30" s="178"/>
      <c r="LI30" s="178"/>
      <c r="LJ30" s="178"/>
      <c r="LK30" s="178"/>
      <c r="LL30" s="178"/>
      <c r="LM30" s="178"/>
      <c r="LN30" s="178"/>
      <c r="LO30" s="178"/>
      <c r="LP30" s="178"/>
      <c r="LQ30" s="178"/>
      <c r="LR30" s="178"/>
      <c r="LS30" s="178"/>
      <c r="LT30" s="178"/>
      <c r="LU30" s="178"/>
      <c r="LV30" s="178"/>
      <c r="LW30" s="178"/>
      <c r="LX30" s="178"/>
      <c r="LY30" s="178"/>
      <c r="LZ30" s="178"/>
      <c r="MA30" s="178"/>
      <c r="MB30" s="178"/>
      <c r="MC30" s="178"/>
      <c r="MD30" s="178"/>
      <c r="ME30" s="178"/>
      <c r="MF30" s="178"/>
      <c r="MG30" s="178"/>
      <c r="MH30" s="178"/>
      <c r="MI30" s="178"/>
      <c r="MJ30" s="178"/>
      <c r="MK30" s="178"/>
      <c r="ML30" s="178"/>
      <c r="MM30" s="178"/>
      <c r="MN30" s="178"/>
      <c r="MO30" s="178"/>
      <c r="MP30" s="178"/>
      <c r="MQ30" s="178"/>
      <c r="MR30" s="178"/>
      <c r="MS30" s="178"/>
      <c r="MT30" s="178"/>
      <c r="MU30" s="178"/>
      <c r="MV30" s="178"/>
      <c r="MW30" s="178"/>
      <c r="MX30" s="178"/>
      <c r="MY30" s="178"/>
      <c r="MZ30" s="178"/>
      <c r="NA30" s="178"/>
      <c r="NB30" s="178"/>
      <c r="NC30" s="178"/>
      <c r="ND30" s="178"/>
      <c r="NE30" s="178"/>
      <c r="NF30" s="178"/>
      <c r="NG30" s="178"/>
      <c r="NH30" s="178"/>
      <c r="NI30" s="178"/>
      <c r="NJ30" s="178"/>
      <c r="NK30" s="178"/>
      <c r="NL30" s="178"/>
      <c r="NM30" s="178"/>
      <c r="NN30" s="178"/>
      <c r="NO30" s="178"/>
      <c r="NP30" s="178"/>
      <c r="NQ30" s="178"/>
      <c r="NR30" s="178"/>
      <c r="NS30" s="178"/>
      <c r="NT30" s="178"/>
      <c r="NU30" s="178"/>
      <c r="NV30" s="178"/>
      <c r="NW30" s="178"/>
      <c r="NX30" s="178"/>
      <c r="NY30" s="178"/>
      <c r="NZ30" s="178"/>
      <c r="OA30" s="178"/>
      <c r="OB30" s="178"/>
      <c r="OC30" s="178"/>
      <c r="OD30" s="178"/>
      <c r="OE30" s="178"/>
      <c r="OF30" s="178"/>
      <c r="OG30" s="178"/>
      <c r="OH30" s="178"/>
      <c r="OI30" s="178"/>
      <c r="OJ30" s="178"/>
      <c r="OK30" s="178"/>
      <c r="OL30" s="178"/>
      <c r="OM30" s="178"/>
      <c r="ON30" s="178"/>
      <c r="OO30" s="178"/>
      <c r="OP30" s="178"/>
      <c r="OQ30" s="178"/>
      <c r="OR30" s="178"/>
      <c r="OS30" s="178"/>
      <c r="OT30" s="178"/>
    </row>
    <row r="31" spans="1:426" ht="13.8">
      <c r="A31" s="179"/>
      <c r="B31" s="24" t="s">
        <v>415</v>
      </c>
      <c r="C31" s="25">
        <v>27.539389437663424</v>
      </c>
      <c r="D31" s="25">
        <v>125.74739887363413</v>
      </c>
      <c r="E31" s="25">
        <v>-98.208009435970695</v>
      </c>
      <c r="F31" s="26">
        <v>-0.78099436104170816</v>
      </c>
      <c r="G31" s="27"/>
      <c r="H31" s="25">
        <v>110.3706650019728</v>
      </c>
      <c r="I31" s="25">
        <v>15.37673387166133</v>
      </c>
      <c r="J31" s="26">
        <v>0.13931902894112744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25">
        <v>3.0887491990281326</v>
      </c>
      <c r="HC31" s="25">
        <v>3.2981874114226124</v>
      </c>
      <c r="HD31" s="25">
        <v>1.9776135449910335</v>
      </c>
      <c r="HE31" s="25">
        <v>2.8695772530924497</v>
      </c>
      <c r="HF31" s="19"/>
      <c r="HG31" s="25">
        <v>68.728626716550664</v>
      </c>
      <c r="HH31" s="25">
        <v>125.86121117581685</v>
      </c>
      <c r="HI31" s="25">
        <v>145.05277917756237</v>
      </c>
      <c r="HJ31" s="25">
        <f>+C31</f>
        <v>27.539389437663424</v>
      </c>
      <c r="HK31" s="17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</row>
    <row r="32" spans="1:426" ht="13.8">
      <c r="A32" s="179"/>
      <c r="B32" s="18" t="s">
        <v>48</v>
      </c>
      <c r="C32" s="19">
        <v>4.5241334362062595</v>
      </c>
      <c r="D32" s="19">
        <v>14.049156275335132</v>
      </c>
      <c r="E32" s="19">
        <v>-9.5250228391288729</v>
      </c>
      <c r="F32" s="20">
        <v>-0.677978282286682</v>
      </c>
      <c r="G32" s="19"/>
      <c r="H32" s="19">
        <v>12.014441060781156</v>
      </c>
      <c r="I32" s="19">
        <v>2.0347152145539766</v>
      </c>
      <c r="J32" s="20">
        <v>0.16935579476900636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>
        <v>0.7450130673516635</v>
      </c>
      <c r="HC32" s="19">
        <v>0.43771853392964372</v>
      </c>
      <c r="HD32" s="19">
        <v>0.45733315528856822</v>
      </c>
      <c r="HE32" s="19">
        <v>0.42555273909308805</v>
      </c>
      <c r="HF32" s="19"/>
      <c r="HG32" s="19">
        <v>11.78456922890121</v>
      </c>
      <c r="HH32" s="19">
        <v>15.614035668003432</v>
      </c>
      <c r="HI32" s="19">
        <v>17.735414414850922</v>
      </c>
      <c r="HJ32" s="19">
        <f>+C32</f>
        <v>4.5241334362062595</v>
      </c>
      <c r="HK32" s="17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</row>
    <row r="33" spans="1:363" ht="13.8">
      <c r="A33" s="179"/>
      <c r="B33" s="18" t="s">
        <v>49</v>
      </c>
      <c r="C33" s="19">
        <v>15.17625702778016</v>
      </c>
      <c r="D33" s="19">
        <v>95.09063382393694</v>
      </c>
      <c r="E33" s="19">
        <v>-79.914376796156773</v>
      </c>
      <c r="F33" s="20">
        <v>-0.84040218875941619</v>
      </c>
      <c r="G33" s="19"/>
      <c r="H33" s="19">
        <v>82.909629576390543</v>
      </c>
      <c r="I33" s="19">
        <v>12.181004247546397</v>
      </c>
      <c r="J33" s="20">
        <v>0.14691905282634474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>
        <v>1.4181193224748232</v>
      </c>
      <c r="HC33" s="19">
        <v>2.2320185611112873</v>
      </c>
      <c r="HD33" s="19">
        <v>0.78712993275816079</v>
      </c>
      <c r="HE33" s="19">
        <v>1.7452722913740126</v>
      </c>
      <c r="HF33" s="19"/>
      <c r="HG33" s="19">
        <v>44.734146346849627</v>
      </c>
      <c r="HH33" s="19">
        <v>91.742142442363289</v>
      </c>
      <c r="HI33" s="19">
        <v>107.07700053211107</v>
      </c>
      <c r="HJ33" s="19">
        <f>+C33</f>
        <v>15.17625702778016</v>
      </c>
      <c r="HK33" s="17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</row>
    <row r="34" spans="1:363" ht="13.8">
      <c r="A34" s="179"/>
      <c r="B34" s="18" t="s">
        <v>50</v>
      </c>
      <c r="C34" s="19">
        <v>4.4246469080421154</v>
      </c>
      <c r="D34" s="19">
        <v>16.607608774362077</v>
      </c>
      <c r="E34" s="19">
        <v>-12.182961866319962</v>
      </c>
      <c r="F34" s="20">
        <v>-0.73357712310319811</v>
      </c>
      <c r="G34" s="19"/>
      <c r="H34" s="19">
        <v>15.446594364801104</v>
      </c>
      <c r="I34" s="19">
        <v>1.1610144095609733</v>
      </c>
      <c r="J34" s="20">
        <v>7.5163131894408555E-2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>
        <v>0.57755425944256755</v>
      </c>
      <c r="HC34" s="19">
        <v>0.2776713205221405</v>
      </c>
      <c r="HD34" s="19">
        <v>0.38117097568531266</v>
      </c>
      <c r="HE34" s="19">
        <v>0.372541573094682</v>
      </c>
      <c r="HF34" s="19"/>
      <c r="HG34" s="19">
        <v>12.209911140799825</v>
      </c>
      <c r="HH34" s="19">
        <v>18.505033065450124</v>
      </c>
      <c r="HI34" s="19">
        <v>20.24036423060037</v>
      </c>
      <c r="HJ34" s="19">
        <f>+C34</f>
        <v>4.4246469080421154</v>
      </c>
      <c r="HK34" s="17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</row>
    <row r="35" spans="1:363" ht="13.8">
      <c r="A35" s="179"/>
      <c r="B35" s="18" t="s">
        <v>294</v>
      </c>
      <c r="C35" s="19">
        <v>3.4143520656348891</v>
      </c>
      <c r="D35" s="19">
        <v>0</v>
      </c>
      <c r="E35" s="19">
        <v>3.4143520656348891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19">
        <v>0.34806254975907847</v>
      </c>
      <c r="HC35" s="19">
        <v>0.35077899585954053</v>
      </c>
      <c r="HD35" s="19">
        <v>0.35197948125899192</v>
      </c>
      <c r="HE35" s="19">
        <v>0.32621064953066714</v>
      </c>
      <c r="HF35" s="27"/>
      <c r="HG35" s="19">
        <v>0</v>
      </c>
      <c r="HH35" s="19">
        <v>0</v>
      </c>
      <c r="HI35" s="19">
        <v>0</v>
      </c>
      <c r="HJ35" s="19">
        <f>+C35</f>
        <v>3.4143520656348891</v>
      </c>
      <c r="HK35" s="17"/>
      <c r="HL35" s="180"/>
      <c r="HM35" s="180"/>
      <c r="HN35" s="180"/>
      <c r="HO35" s="180"/>
      <c r="HP35" s="180"/>
      <c r="HQ35" s="180"/>
      <c r="HR35" s="180"/>
      <c r="HS35" s="180"/>
      <c r="HT35" s="180"/>
      <c r="HU35" s="180"/>
      <c r="HV35" s="180"/>
      <c r="HW35" s="180"/>
      <c r="HX35" s="180"/>
      <c r="HY35" s="180"/>
      <c r="HZ35" s="180"/>
      <c r="IA35" s="180"/>
      <c r="IB35" s="180"/>
      <c r="IC35" s="180"/>
      <c r="ID35" s="180"/>
      <c r="IE35" s="180"/>
      <c r="IF35" s="180"/>
      <c r="IG35" s="180"/>
      <c r="IH35" s="180"/>
      <c r="II35" s="180"/>
      <c r="IJ35" s="180"/>
      <c r="IK35" s="180"/>
      <c r="IL35" s="180"/>
      <c r="IM35" s="180"/>
      <c r="IN35" s="180"/>
      <c r="IO35" s="180"/>
      <c r="IP35" s="180"/>
      <c r="IQ35" s="180"/>
      <c r="IR35" s="180"/>
      <c r="IS35" s="180"/>
      <c r="IT35" s="180"/>
      <c r="IU35" s="180"/>
      <c r="IV35" s="180"/>
      <c r="IW35" s="180"/>
      <c r="IX35" s="180"/>
      <c r="IY35" s="180"/>
      <c r="IZ35" s="180"/>
      <c r="JA35" s="180"/>
      <c r="JB35" s="180"/>
      <c r="JC35" s="180"/>
      <c r="JD35" s="180"/>
      <c r="JE35" s="180"/>
      <c r="JF35" s="180"/>
      <c r="JG35" s="180"/>
      <c r="JH35" s="180"/>
      <c r="JI35" s="180"/>
      <c r="JJ35" s="180"/>
      <c r="JK35" s="180"/>
      <c r="JL35" s="180"/>
      <c r="JM35" s="180"/>
      <c r="JN35" s="180"/>
      <c r="JO35" s="180"/>
      <c r="JP35" s="180"/>
      <c r="JQ35" s="180"/>
      <c r="JR35" s="180"/>
      <c r="JS35" s="180"/>
      <c r="JT35" s="180"/>
      <c r="JU35" s="180"/>
      <c r="JV35" s="180"/>
      <c r="JW35" s="180"/>
      <c r="JX35" s="180"/>
      <c r="JY35" s="180"/>
      <c r="JZ35" s="180"/>
      <c r="KA35" s="180"/>
      <c r="KB35" s="180"/>
      <c r="KC35" s="180"/>
      <c r="KD35" s="180"/>
      <c r="KE35" s="180"/>
      <c r="KF35" s="180"/>
      <c r="KG35" s="180"/>
      <c r="KH35" s="180"/>
      <c r="KI35" s="180"/>
      <c r="KJ35" s="180"/>
      <c r="KK35" s="180"/>
      <c r="KL35" s="180"/>
      <c r="KM35" s="180"/>
      <c r="KN35" s="180"/>
      <c r="KO35" s="180"/>
      <c r="KP35" s="180"/>
      <c r="KQ35" s="180"/>
      <c r="KR35" s="180"/>
      <c r="KS35" s="180"/>
      <c r="KT35" s="180"/>
      <c r="KU35" s="180"/>
      <c r="KV35" s="180"/>
      <c r="KW35" s="180"/>
      <c r="KX35" s="180"/>
      <c r="KY35" s="180"/>
      <c r="KZ35" s="180"/>
      <c r="LA35" s="180"/>
      <c r="LB35" s="180"/>
      <c r="LC35" s="180"/>
      <c r="LD35" s="180"/>
      <c r="LE35" s="180"/>
      <c r="LF35" s="180"/>
      <c r="LG35" s="180"/>
      <c r="LH35" s="180"/>
      <c r="LI35" s="180"/>
      <c r="LJ35" s="180"/>
      <c r="LK35" s="180"/>
      <c r="LL35" s="180"/>
      <c r="LM35" s="180"/>
      <c r="LN35" s="180"/>
      <c r="LO35" s="180"/>
      <c r="LP35" s="180"/>
      <c r="LQ35" s="180"/>
      <c r="LR35" s="180"/>
      <c r="LS35" s="180"/>
      <c r="LT35" s="180"/>
      <c r="LU35" s="180"/>
      <c r="LV35" s="180"/>
      <c r="LW35" s="180"/>
      <c r="LX35" s="180"/>
      <c r="LY35" s="180"/>
      <c r="LZ35" s="180"/>
      <c r="MA35" s="180"/>
      <c r="MB35" s="180"/>
      <c r="MC35" s="180"/>
      <c r="MD35" s="180"/>
      <c r="ME35" s="180"/>
      <c r="MF35" s="180"/>
      <c r="MG35" s="180"/>
      <c r="MH35" s="180"/>
      <c r="MI35" s="180"/>
      <c r="MJ35" s="180"/>
      <c r="MK35" s="180"/>
      <c r="ML35" s="180"/>
      <c r="MM35" s="180"/>
      <c r="MN35" s="180"/>
      <c r="MO35" s="180"/>
      <c r="MP35" s="180"/>
      <c r="MQ35" s="180"/>
      <c r="MR35" s="180"/>
      <c r="MS35" s="180"/>
      <c r="MT35" s="180"/>
      <c r="MU35" s="180"/>
      <c r="MV35" s="180"/>
      <c r="MW35" s="180"/>
      <c r="MX35" s="180"/>
      <c r="MY35" s="180"/>
    </row>
    <row r="36" spans="1:363" ht="13.8">
      <c r="A36" s="179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7"/>
      <c r="HL36" s="180"/>
      <c r="HM36" s="180"/>
      <c r="HN36" s="180"/>
      <c r="HO36" s="180"/>
      <c r="HP36" s="180"/>
      <c r="HQ36" s="180"/>
      <c r="HR36" s="180"/>
      <c r="HS36" s="180"/>
      <c r="HT36" s="180"/>
      <c r="HU36" s="180"/>
      <c r="HV36" s="180"/>
      <c r="HW36" s="180"/>
      <c r="HX36" s="180"/>
      <c r="HY36" s="180"/>
      <c r="HZ36" s="180"/>
      <c r="IA36" s="180"/>
      <c r="IB36" s="180"/>
      <c r="IC36" s="180"/>
      <c r="ID36" s="180"/>
      <c r="IE36" s="180"/>
      <c r="IF36" s="180"/>
      <c r="IG36" s="180"/>
      <c r="IH36" s="180"/>
      <c r="II36" s="180"/>
      <c r="IJ36" s="180"/>
      <c r="IK36" s="180"/>
      <c r="IL36" s="180"/>
      <c r="IM36" s="180"/>
      <c r="IN36" s="180"/>
      <c r="IO36" s="180"/>
      <c r="IP36" s="180"/>
      <c r="IQ36" s="180"/>
      <c r="IR36" s="180"/>
      <c r="IS36" s="180"/>
      <c r="IT36" s="180"/>
      <c r="IU36" s="180"/>
      <c r="IV36" s="180"/>
      <c r="IW36" s="180"/>
      <c r="IX36" s="180"/>
      <c r="IY36" s="180"/>
      <c r="IZ36" s="180"/>
      <c r="JA36" s="180"/>
      <c r="JB36" s="180"/>
      <c r="JC36" s="180"/>
      <c r="JD36" s="180"/>
      <c r="JE36" s="180"/>
      <c r="JF36" s="180"/>
      <c r="JG36" s="180"/>
      <c r="JH36" s="180"/>
      <c r="JI36" s="180"/>
      <c r="JJ36" s="180"/>
      <c r="JK36" s="180"/>
      <c r="JL36" s="180"/>
      <c r="JM36" s="180"/>
      <c r="JN36" s="180"/>
      <c r="JO36" s="180"/>
      <c r="JP36" s="180"/>
      <c r="JQ36" s="180"/>
      <c r="JR36" s="180"/>
      <c r="JS36" s="180"/>
      <c r="JT36" s="180"/>
      <c r="JU36" s="180"/>
      <c r="JV36" s="180"/>
      <c r="JW36" s="180"/>
      <c r="JX36" s="180"/>
      <c r="JY36" s="180"/>
      <c r="JZ36" s="180"/>
      <c r="KA36" s="180"/>
      <c r="KB36" s="180"/>
      <c r="KC36" s="180"/>
      <c r="KD36" s="180"/>
      <c r="KE36" s="180"/>
      <c r="KF36" s="180"/>
      <c r="KG36" s="180"/>
      <c r="KH36" s="180"/>
      <c r="KI36" s="180"/>
      <c r="KJ36" s="180"/>
      <c r="KK36" s="180"/>
      <c r="KL36" s="180"/>
      <c r="KM36" s="180"/>
      <c r="KN36" s="180"/>
      <c r="KO36" s="180"/>
      <c r="KP36" s="180"/>
      <c r="KQ36" s="180"/>
      <c r="KR36" s="180"/>
      <c r="KS36" s="180"/>
      <c r="KT36" s="180"/>
      <c r="KU36" s="180"/>
      <c r="KV36" s="180"/>
      <c r="KW36" s="180"/>
      <c r="KX36" s="180"/>
      <c r="KY36" s="180"/>
      <c r="KZ36" s="180"/>
      <c r="LA36" s="180"/>
      <c r="LB36" s="180"/>
      <c r="LC36" s="180"/>
      <c r="LD36" s="180"/>
      <c r="LE36" s="180"/>
      <c r="LF36" s="180"/>
      <c r="LG36" s="180"/>
      <c r="LH36" s="180"/>
      <c r="LI36" s="180"/>
      <c r="LJ36" s="180"/>
      <c r="LK36" s="180"/>
      <c r="LL36" s="180"/>
      <c r="LM36" s="180"/>
      <c r="LN36" s="180"/>
      <c r="LO36" s="180"/>
      <c r="LP36" s="180"/>
      <c r="LQ36" s="180"/>
      <c r="LR36" s="180"/>
      <c r="LS36" s="180"/>
      <c r="LT36" s="180"/>
      <c r="LU36" s="180"/>
      <c r="LV36" s="180"/>
      <c r="LW36" s="180"/>
      <c r="LX36" s="180"/>
      <c r="LY36" s="180"/>
      <c r="LZ36" s="180"/>
      <c r="MA36" s="180"/>
      <c r="MB36" s="180"/>
      <c r="MC36" s="180"/>
      <c r="MD36" s="180"/>
      <c r="ME36" s="180"/>
      <c r="MF36" s="180"/>
      <c r="MG36" s="180"/>
      <c r="MH36" s="180"/>
      <c r="MI36" s="180"/>
      <c r="MJ36" s="180"/>
      <c r="MK36" s="180"/>
      <c r="ML36" s="180"/>
      <c r="MM36" s="180"/>
      <c r="MN36" s="180"/>
      <c r="MO36" s="180"/>
      <c r="MP36" s="180"/>
      <c r="MQ36" s="180"/>
      <c r="MR36" s="180"/>
      <c r="MS36" s="180"/>
      <c r="MT36" s="180"/>
      <c r="MU36" s="180"/>
      <c r="MV36" s="180"/>
      <c r="MW36" s="180"/>
      <c r="MX36" s="180"/>
      <c r="MY36" s="180"/>
    </row>
    <row r="37" spans="1:363" ht="13.8">
      <c r="A37" s="1"/>
      <c r="B37" s="24" t="s">
        <v>416</v>
      </c>
      <c r="C37" s="25">
        <v>84.926427646216197</v>
      </c>
      <c r="D37" s="25">
        <v>0</v>
      </c>
      <c r="E37" s="25">
        <v>84.926427646216197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94">
        <v>0</v>
      </c>
      <c r="S37" s="294">
        <v>0</v>
      </c>
      <c r="T37" s="294">
        <v>0</v>
      </c>
      <c r="U37" s="294">
        <v>0</v>
      </c>
      <c r="V37" s="294">
        <v>0</v>
      </c>
      <c r="W37" s="294">
        <v>0</v>
      </c>
      <c r="X37" s="294">
        <v>0</v>
      </c>
      <c r="Y37" s="294">
        <v>0</v>
      </c>
      <c r="Z37" s="294">
        <v>0</v>
      </c>
      <c r="AA37" s="294">
        <v>0</v>
      </c>
      <c r="AB37" s="294">
        <v>0</v>
      </c>
      <c r="AC37" s="294">
        <v>0</v>
      </c>
      <c r="AD37" s="294">
        <v>0</v>
      </c>
      <c r="AE37" s="294">
        <v>0</v>
      </c>
      <c r="AF37" s="294">
        <v>0</v>
      </c>
      <c r="AG37" s="294">
        <v>0</v>
      </c>
      <c r="AH37" s="294">
        <v>0</v>
      </c>
      <c r="AI37" s="294">
        <v>0</v>
      </c>
      <c r="AJ37" s="294">
        <v>0</v>
      </c>
      <c r="AK37" s="294">
        <v>0</v>
      </c>
      <c r="AL37" s="294">
        <v>0</v>
      </c>
      <c r="AM37" s="294">
        <v>0</v>
      </c>
      <c r="AN37" s="294">
        <v>0</v>
      </c>
      <c r="AO37" s="294">
        <v>0</v>
      </c>
      <c r="AP37" s="294">
        <v>0</v>
      </c>
      <c r="AQ37" s="294">
        <v>0</v>
      </c>
      <c r="AR37" s="294">
        <v>0</v>
      </c>
      <c r="AS37" s="294">
        <v>0</v>
      </c>
      <c r="AT37" s="294">
        <v>0</v>
      </c>
      <c r="AU37" s="294">
        <v>0</v>
      </c>
      <c r="AV37" s="294">
        <v>0</v>
      </c>
      <c r="AW37" s="294">
        <v>0</v>
      </c>
      <c r="AX37" s="294">
        <v>0</v>
      </c>
      <c r="AY37" s="294">
        <v>0</v>
      </c>
      <c r="AZ37" s="294">
        <v>0</v>
      </c>
      <c r="BA37" s="294">
        <v>0</v>
      </c>
      <c r="BB37" s="294">
        <v>0</v>
      </c>
      <c r="BC37" s="294">
        <v>0</v>
      </c>
      <c r="BD37" s="294">
        <v>0</v>
      </c>
      <c r="BE37" s="294">
        <v>0</v>
      </c>
      <c r="BF37" s="294">
        <v>0</v>
      </c>
      <c r="BG37" s="294">
        <v>0</v>
      </c>
      <c r="BH37" s="294">
        <v>0</v>
      </c>
      <c r="BI37" s="294">
        <v>0</v>
      </c>
      <c r="BJ37" s="294">
        <v>0</v>
      </c>
      <c r="BK37" s="294">
        <v>0</v>
      </c>
      <c r="BL37" s="294">
        <v>0</v>
      </c>
      <c r="BM37" s="294">
        <v>0</v>
      </c>
      <c r="BN37" s="294">
        <v>0</v>
      </c>
      <c r="BO37" s="294">
        <v>0</v>
      </c>
      <c r="BP37" s="294">
        <v>0</v>
      </c>
      <c r="BQ37" s="294">
        <v>0</v>
      </c>
      <c r="BR37" s="294">
        <v>0</v>
      </c>
      <c r="BS37" s="294">
        <v>0</v>
      </c>
      <c r="BT37" s="294">
        <v>0</v>
      </c>
      <c r="BU37" s="294">
        <v>0</v>
      </c>
      <c r="BV37" s="294">
        <v>0</v>
      </c>
      <c r="BW37" s="294">
        <v>0</v>
      </c>
      <c r="BX37" s="294">
        <v>0</v>
      </c>
      <c r="BY37" s="294">
        <v>0</v>
      </c>
      <c r="BZ37" s="294">
        <v>0</v>
      </c>
      <c r="CA37" s="294">
        <v>0</v>
      </c>
      <c r="CB37" s="294">
        <v>0</v>
      </c>
      <c r="CC37" s="294">
        <v>0</v>
      </c>
      <c r="CD37" s="294">
        <v>0</v>
      </c>
      <c r="CE37" s="294">
        <v>0</v>
      </c>
      <c r="CF37" s="294">
        <v>0</v>
      </c>
      <c r="CG37" s="294">
        <v>0</v>
      </c>
      <c r="CH37" s="294">
        <v>0</v>
      </c>
      <c r="CI37" s="294">
        <v>0</v>
      </c>
      <c r="CJ37" s="294">
        <v>0</v>
      </c>
      <c r="CK37" s="294">
        <v>0</v>
      </c>
      <c r="CL37" s="294">
        <v>0</v>
      </c>
      <c r="CM37" s="294">
        <v>0</v>
      </c>
      <c r="CN37" s="294">
        <v>0</v>
      </c>
      <c r="CO37" s="294">
        <v>0</v>
      </c>
      <c r="CP37" s="294">
        <v>0</v>
      </c>
      <c r="CQ37" s="294">
        <v>0</v>
      </c>
      <c r="CR37" s="294">
        <v>0</v>
      </c>
      <c r="CS37" s="294">
        <v>0</v>
      </c>
      <c r="CT37" s="294">
        <v>0</v>
      </c>
      <c r="CU37" s="294">
        <v>0</v>
      </c>
      <c r="CV37" s="294">
        <v>0</v>
      </c>
      <c r="CW37" s="294">
        <v>0</v>
      </c>
      <c r="CX37" s="294">
        <v>0</v>
      </c>
      <c r="CY37" s="294">
        <v>0</v>
      </c>
      <c r="CZ37" s="294">
        <v>0</v>
      </c>
      <c r="DA37" s="294">
        <v>0</v>
      </c>
      <c r="DB37" s="294">
        <v>0</v>
      </c>
      <c r="DC37" s="294">
        <v>0</v>
      </c>
      <c r="DD37" s="294">
        <v>0</v>
      </c>
      <c r="DE37" s="294">
        <v>0</v>
      </c>
      <c r="DF37" s="294">
        <v>0</v>
      </c>
      <c r="DG37" s="294">
        <v>0</v>
      </c>
      <c r="DH37" s="294">
        <v>0</v>
      </c>
      <c r="DI37" s="294">
        <v>0</v>
      </c>
      <c r="DJ37" s="294">
        <v>0</v>
      </c>
      <c r="DK37" s="294">
        <v>0</v>
      </c>
      <c r="DL37" s="294">
        <v>0</v>
      </c>
      <c r="DM37" s="294">
        <v>0</v>
      </c>
      <c r="DN37" s="294">
        <v>0</v>
      </c>
      <c r="DO37" s="294">
        <v>0</v>
      </c>
      <c r="DP37" s="294">
        <v>0</v>
      </c>
      <c r="DQ37" s="294">
        <v>0</v>
      </c>
      <c r="DR37" s="294">
        <v>0</v>
      </c>
      <c r="DS37" s="294">
        <v>0</v>
      </c>
      <c r="DT37" s="294">
        <v>0</v>
      </c>
      <c r="DU37" s="294">
        <v>0</v>
      </c>
      <c r="DV37" s="294">
        <v>0</v>
      </c>
      <c r="DW37" s="294">
        <v>0</v>
      </c>
      <c r="DX37" s="294">
        <v>0</v>
      </c>
      <c r="DY37" s="294">
        <v>0</v>
      </c>
      <c r="DZ37" s="294">
        <v>0</v>
      </c>
      <c r="EA37" s="294">
        <v>0</v>
      </c>
      <c r="EB37" s="294">
        <v>0</v>
      </c>
      <c r="EC37" s="294">
        <v>0</v>
      </c>
      <c r="ED37" s="294">
        <v>0</v>
      </c>
      <c r="EE37" s="294">
        <v>0</v>
      </c>
      <c r="EF37" s="294">
        <v>0</v>
      </c>
      <c r="EG37" s="294">
        <v>0</v>
      </c>
      <c r="EH37" s="294">
        <v>0</v>
      </c>
      <c r="EI37" s="294">
        <v>0</v>
      </c>
      <c r="EJ37" s="294">
        <v>0</v>
      </c>
      <c r="EK37" s="294">
        <v>0</v>
      </c>
      <c r="EL37" s="294">
        <v>0</v>
      </c>
      <c r="EM37" s="294">
        <v>0</v>
      </c>
      <c r="EN37" s="294">
        <v>0</v>
      </c>
      <c r="EO37" s="294">
        <v>0</v>
      </c>
      <c r="EP37" s="294">
        <v>0</v>
      </c>
      <c r="EQ37" s="294">
        <v>0</v>
      </c>
      <c r="ER37" s="294">
        <v>0</v>
      </c>
      <c r="ES37" s="294">
        <v>0</v>
      </c>
      <c r="ET37" s="294">
        <v>0</v>
      </c>
      <c r="EU37" s="294">
        <v>0</v>
      </c>
      <c r="EV37" s="294">
        <v>0</v>
      </c>
      <c r="EW37" s="294">
        <v>0</v>
      </c>
      <c r="EX37" s="294">
        <v>0</v>
      </c>
      <c r="EY37" s="294">
        <v>0</v>
      </c>
      <c r="EZ37" s="294">
        <v>0</v>
      </c>
      <c r="FA37" s="294">
        <v>0</v>
      </c>
      <c r="FB37" s="294">
        <v>0</v>
      </c>
      <c r="FC37" s="294">
        <v>0</v>
      </c>
      <c r="FD37" s="294">
        <v>0</v>
      </c>
      <c r="FE37" s="294">
        <v>0</v>
      </c>
      <c r="FF37" s="294">
        <v>0</v>
      </c>
      <c r="FG37" s="294">
        <v>0</v>
      </c>
      <c r="FH37" s="294">
        <v>0</v>
      </c>
      <c r="FI37" s="294">
        <v>0</v>
      </c>
      <c r="FJ37" s="294">
        <v>0</v>
      </c>
      <c r="FK37" s="294">
        <v>0</v>
      </c>
      <c r="FL37" s="294">
        <v>0</v>
      </c>
      <c r="FM37" s="294">
        <v>0</v>
      </c>
      <c r="FN37" s="294">
        <v>0</v>
      </c>
      <c r="FO37" s="294">
        <v>0</v>
      </c>
      <c r="FP37" s="294">
        <v>0</v>
      </c>
      <c r="FQ37" s="294">
        <v>0</v>
      </c>
      <c r="FR37" s="294">
        <v>0</v>
      </c>
      <c r="FS37" s="294">
        <v>0</v>
      </c>
      <c r="FT37" s="294">
        <v>0</v>
      </c>
      <c r="FU37" s="294">
        <v>0</v>
      </c>
      <c r="FV37" s="294">
        <v>0</v>
      </c>
      <c r="FW37" s="294">
        <v>0</v>
      </c>
      <c r="FX37" s="294">
        <v>0</v>
      </c>
      <c r="FY37" s="294">
        <v>0</v>
      </c>
      <c r="FZ37" s="294">
        <v>0</v>
      </c>
      <c r="GA37" s="294">
        <v>0</v>
      </c>
      <c r="GB37" s="294">
        <v>0</v>
      </c>
      <c r="GC37" s="294">
        <v>0</v>
      </c>
      <c r="GD37" s="294">
        <v>0</v>
      </c>
      <c r="GE37" s="294">
        <v>0</v>
      </c>
      <c r="GF37" s="294">
        <v>0</v>
      </c>
      <c r="GG37" s="294">
        <v>0</v>
      </c>
      <c r="GH37" s="294">
        <v>0</v>
      </c>
      <c r="GI37" s="294">
        <v>0</v>
      </c>
      <c r="GJ37" s="294">
        <v>0</v>
      </c>
      <c r="GK37" s="294">
        <v>0</v>
      </c>
      <c r="GL37" s="294">
        <v>0</v>
      </c>
      <c r="GM37" s="294">
        <v>0</v>
      </c>
      <c r="GN37" s="294">
        <v>0</v>
      </c>
      <c r="GO37" s="294">
        <v>0</v>
      </c>
      <c r="GP37" s="294">
        <v>0</v>
      </c>
      <c r="GQ37" s="294">
        <v>0</v>
      </c>
      <c r="GR37" s="294">
        <v>0</v>
      </c>
      <c r="GS37" s="294">
        <v>0</v>
      </c>
      <c r="GT37" s="294">
        <v>0</v>
      </c>
      <c r="GU37" s="294">
        <v>0</v>
      </c>
      <c r="GV37" s="294">
        <v>8.5433994483591196</v>
      </c>
      <c r="GW37" s="294">
        <v>8.4654866995278741</v>
      </c>
      <c r="GX37" s="294">
        <v>8.3392042253876077</v>
      </c>
      <c r="GY37" s="294">
        <v>8.9875860803257179</v>
      </c>
      <c r="GZ37" s="294">
        <v>8.8177491569781647</v>
      </c>
      <c r="HA37" s="294">
        <v>8.6664853698521362</v>
      </c>
      <c r="HB37" s="294">
        <v>8.5154415520414926</v>
      </c>
      <c r="HC37" s="294">
        <v>8.2142846561206131</v>
      </c>
      <c r="HD37" s="294">
        <v>8.3079556874523934</v>
      </c>
      <c r="HE37" s="294">
        <v>8.0688347701710832</v>
      </c>
      <c r="HF37" s="19"/>
      <c r="HG37" s="294">
        <v>0</v>
      </c>
      <c r="HH37" s="294">
        <v>0</v>
      </c>
      <c r="HI37" s="294">
        <v>0</v>
      </c>
      <c r="HJ37" s="294">
        <f>+C37</f>
        <v>84.926427646216197</v>
      </c>
      <c r="HK37" s="17"/>
      <c r="HL37" s="180"/>
      <c r="HM37" s="180"/>
      <c r="HN37" s="180"/>
      <c r="HO37" s="180"/>
      <c r="HP37" s="180"/>
      <c r="HQ37" s="180"/>
      <c r="HR37" s="180"/>
      <c r="HS37" s="180"/>
      <c r="HT37" s="180"/>
      <c r="HU37" s="180"/>
      <c r="HV37" s="180"/>
      <c r="HW37" s="180"/>
      <c r="HX37" s="180"/>
      <c r="HY37" s="180"/>
      <c r="HZ37" s="180"/>
      <c r="IA37" s="180"/>
      <c r="IB37" s="180"/>
      <c r="IC37" s="180"/>
      <c r="ID37" s="180"/>
      <c r="IE37" s="180"/>
      <c r="IF37" s="180"/>
      <c r="IG37" s="180"/>
      <c r="IH37" s="180"/>
      <c r="II37" s="180"/>
      <c r="IJ37" s="180"/>
      <c r="IK37" s="180"/>
      <c r="IL37" s="180"/>
      <c r="IM37" s="180"/>
      <c r="IN37" s="180"/>
      <c r="IO37" s="180"/>
      <c r="IP37" s="180"/>
      <c r="IQ37" s="180"/>
      <c r="IR37" s="180"/>
      <c r="IS37" s="180"/>
      <c r="IT37" s="180"/>
      <c r="IU37" s="180"/>
      <c r="IV37" s="180"/>
      <c r="IW37" s="180"/>
      <c r="IX37" s="180"/>
      <c r="IY37" s="180"/>
      <c r="IZ37" s="180"/>
      <c r="JA37" s="180"/>
      <c r="JB37" s="180"/>
      <c r="JC37" s="180"/>
      <c r="JD37" s="180"/>
      <c r="JE37" s="180"/>
      <c r="JF37" s="180"/>
      <c r="JG37" s="180"/>
      <c r="JH37" s="180"/>
      <c r="JI37" s="180"/>
      <c r="JJ37" s="180"/>
      <c r="JK37" s="180"/>
      <c r="JL37" s="180"/>
      <c r="JM37" s="180"/>
      <c r="JN37" s="180"/>
      <c r="JO37" s="180"/>
      <c r="JP37" s="180"/>
      <c r="JQ37" s="180"/>
      <c r="JR37" s="180"/>
      <c r="JS37" s="180"/>
      <c r="JT37" s="180"/>
      <c r="JU37" s="180"/>
      <c r="JV37" s="180"/>
      <c r="JW37" s="180"/>
      <c r="JX37" s="180"/>
      <c r="JY37" s="180"/>
      <c r="JZ37" s="180"/>
      <c r="KA37" s="180"/>
      <c r="KB37" s="180"/>
      <c r="KC37" s="180"/>
      <c r="KD37" s="180"/>
      <c r="KE37" s="180"/>
      <c r="KF37" s="180"/>
      <c r="KG37" s="180"/>
      <c r="KH37" s="180"/>
      <c r="KI37" s="180"/>
      <c r="KJ37" s="180"/>
      <c r="KK37" s="180"/>
      <c r="KL37" s="180"/>
      <c r="KM37" s="180"/>
      <c r="KN37" s="180"/>
      <c r="KO37" s="180"/>
      <c r="KP37" s="180"/>
      <c r="KQ37" s="180"/>
      <c r="KR37" s="180"/>
      <c r="KS37" s="180"/>
      <c r="KT37" s="180"/>
      <c r="KU37" s="180"/>
      <c r="KV37" s="180"/>
      <c r="KW37" s="180"/>
      <c r="KX37" s="180"/>
      <c r="KY37" s="180"/>
      <c r="KZ37" s="180"/>
      <c r="LA37" s="180"/>
      <c r="LB37" s="180"/>
      <c r="LC37" s="180"/>
      <c r="LD37" s="180"/>
      <c r="LE37" s="180"/>
      <c r="LF37" s="180"/>
      <c r="LG37" s="180"/>
      <c r="LH37" s="180"/>
      <c r="LI37" s="180"/>
      <c r="LJ37" s="180"/>
      <c r="LK37" s="180"/>
      <c r="LL37" s="180"/>
      <c r="LM37" s="180"/>
      <c r="LN37" s="180"/>
      <c r="LO37" s="180"/>
      <c r="LP37" s="180"/>
      <c r="LQ37" s="180"/>
      <c r="LR37" s="180"/>
      <c r="LS37" s="180"/>
      <c r="LT37" s="180"/>
      <c r="LU37" s="180"/>
      <c r="LV37" s="180"/>
      <c r="LW37" s="180"/>
      <c r="LX37" s="180"/>
      <c r="LY37" s="180"/>
      <c r="LZ37" s="180"/>
      <c r="MA37" s="180"/>
      <c r="MB37" s="180"/>
      <c r="MC37" s="180"/>
      <c r="MD37" s="180"/>
      <c r="ME37" s="180"/>
      <c r="MF37" s="180"/>
      <c r="MG37" s="180"/>
      <c r="MH37" s="180"/>
      <c r="MI37" s="180"/>
      <c r="MJ37" s="180"/>
      <c r="MK37" s="180"/>
      <c r="ML37" s="180"/>
      <c r="MM37" s="180"/>
      <c r="MN37" s="180"/>
      <c r="MO37" s="180"/>
      <c r="MP37" s="180"/>
      <c r="MQ37" s="180"/>
      <c r="MR37" s="180"/>
      <c r="MS37" s="180"/>
      <c r="MT37" s="180"/>
      <c r="MU37" s="180"/>
      <c r="MV37" s="180"/>
      <c r="MW37" s="180"/>
      <c r="MX37" s="180"/>
      <c r="MY37" s="180"/>
    </row>
    <row r="38" spans="1:363" ht="13.8">
      <c r="A38" s="179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27"/>
      <c r="HG38" s="19"/>
      <c r="HH38" s="19"/>
      <c r="HI38" s="19"/>
      <c r="HJ38" s="19"/>
      <c r="HK38" s="17"/>
      <c r="HL38" s="180"/>
      <c r="HM38" s="180"/>
      <c r="HN38" s="180"/>
      <c r="HO38" s="180"/>
      <c r="HP38" s="180"/>
      <c r="HQ38" s="180"/>
      <c r="HR38" s="180"/>
      <c r="HS38" s="180"/>
      <c r="HT38" s="180"/>
      <c r="HU38" s="180"/>
      <c r="HV38" s="180"/>
      <c r="HW38" s="180"/>
      <c r="HX38" s="180"/>
      <c r="HY38" s="180"/>
      <c r="HZ38" s="180"/>
      <c r="IA38" s="180"/>
      <c r="IB38" s="180"/>
      <c r="IC38" s="180"/>
      <c r="ID38" s="180"/>
      <c r="IE38" s="180"/>
      <c r="IF38" s="180"/>
      <c r="IG38" s="180"/>
      <c r="IH38" s="180"/>
      <c r="II38" s="180"/>
      <c r="IJ38" s="180"/>
      <c r="IK38" s="180"/>
      <c r="IL38" s="180"/>
      <c r="IM38" s="180"/>
      <c r="IN38" s="180"/>
      <c r="IO38" s="180"/>
      <c r="IP38" s="180"/>
      <c r="IQ38" s="180"/>
      <c r="IR38" s="180"/>
      <c r="IS38" s="180"/>
      <c r="IT38" s="180"/>
      <c r="IU38" s="180"/>
      <c r="IV38" s="180"/>
      <c r="IW38" s="180"/>
      <c r="IX38" s="180"/>
      <c r="IY38" s="180"/>
      <c r="IZ38" s="180"/>
      <c r="JA38" s="180"/>
      <c r="JB38" s="180"/>
      <c r="JC38" s="180"/>
      <c r="JD38" s="180"/>
      <c r="JE38" s="180"/>
      <c r="JF38" s="180"/>
      <c r="JG38" s="180"/>
      <c r="JH38" s="180"/>
      <c r="JI38" s="180"/>
      <c r="JJ38" s="180"/>
      <c r="JK38" s="180"/>
      <c r="JL38" s="180"/>
      <c r="JM38" s="180"/>
      <c r="JN38" s="180"/>
      <c r="JO38" s="180"/>
      <c r="JP38" s="180"/>
      <c r="JQ38" s="180"/>
      <c r="JR38" s="180"/>
      <c r="JS38" s="180"/>
      <c r="JT38" s="180"/>
      <c r="JU38" s="180"/>
      <c r="JV38" s="180"/>
      <c r="JW38" s="180"/>
      <c r="JX38" s="180"/>
      <c r="JY38" s="180"/>
      <c r="JZ38" s="180"/>
      <c r="KA38" s="180"/>
      <c r="KB38" s="180"/>
      <c r="KC38" s="180"/>
      <c r="KD38" s="180"/>
      <c r="KE38" s="180"/>
      <c r="KF38" s="180"/>
      <c r="KG38" s="180"/>
      <c r="KH38" s="180"/>
      <c r="KI38" s="180"/>
      <c r="KJ38" s="180"/>
      <c r="KK38" s="180"/>
      <c r="KL38" s="180"/>
      <c r="KM38" s="180"/>
      <c r="KN38" s="180"/>
      <c r="KO38" s="180"/>
      <c r="KP38" s="180"/>
      <c r="KQ38" s="180"/>
      <c r="KR38" s="180"/>
      <c r="KS38" s="180"/>
      <c r="KT38" s="180"/>
      <c r="KU38" s="180"/>
      <c r="KV38" s="180"/>
      <c r="KW38" s="180"/>
      <c r="KX38" s="180"/>
      <c r="KY38" s="180"/>
      <c r="KZ38" s="180"/>
      <c r="LA38" s="180"/>
      <c r="LB38" s="180"/>
      <c r="LC38" s="180"/>
      <c r="LD38" s="180"/>
      <c r="LE38" s="180"/>
      <c r="LF38" s="180"/>
      <c r="LG38" s="180"/>
      <c r="LH38" s="180"/>
      <c r="LI38" s="180"/>
      <c r="LJ38" s="180"/>
      <c r="LK38" s="180"/>
      <c r="LL38" s="180"/>
      <c r="LM38" s="180"/>
      <c r="LN38" s="180"/>
      <c r="LO38" s="180"/>
      <c r="LP38" s="180"/>
      <c r="LQ38" s="180"/>
      <c r="LR38" s="180"/>
      <c r="LS38" s="180"/>
      <c r="LT38" s="180"/>
      <c r="LU38" s="180"/>
      <c r="LV38" s="180"/>
      <c r="LW38" s="180"/>
      <c r="LX38" s="180"/>
      <c r="LY38" s="180"/>
      <c r="LZ38" s="180"/>
      <c r="MA38" s="180"/>
      <c r="MB38" s="180"/>
      <c r="MC38" s="180"/>
      <c r="MD38" s="180"/>
      <c r="ME38" s="180"/>
      <c r="MF38" s="180"/>
      <c r="MG38" s="180"/>
      <c r="MH38" s="180"/>
      <c r="MI38" s="180"/>
      <c r="MJ38" s="180"/>
      <c r="MK38" s="180"/>
      <c r="ML38" s="180"/>
      <c r="MM38" s="180"/>
      <c r="MN38" s="180"/>
      <c r="MO38" s="180"/>
      <c r="MP38" s="180"/>
      <c r="MQ38" s="180"/>
      <c r="MR38" s="180"/>
      <c r="MS38" s="180"/>
      <c r="MT38" s="180"/>
      <c r="MU38" s="180"/>
      <c r="MV38" s="180"/>
      <c r="MW38" s="180"/>
      <c r="MX38" s="180"/>
      <c r="MY38" s="180"/>
    </row>
    <row r="39" spans="1:363" ht="13.8">
      <c r="A39" s="179"/>
      <c r="B39" s="24" t="s">
        <v>417</v>
      </c>
      <c r="C39" s="25">
        <v>0.69305655354710849</v>
      </c>
      <c r="D39" s="25">
        <v>116.89144490566461</v>
      </c>
      <c r="E39" s="25">
        <v>-116.1983883521175</v>
      </c>
      <c r="F39" s="26">
        <v>-0.99407093860370677</v>
      </c>
      <c r="G39" s="27"/>
      <c r="H39" s="25">
        <v>0.76705011421849001</v>
      </c>
      <c r="I39" s="25">
        <v>116.12439479144612</v>
      </c>
      <c r="J39" s="26">
        <v>151.39088390562279</v>
      </c>
      <c r="L39" s="294">
        <v>0</v>
      </c>
      <c r="M39" s="294">
        <v>0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4">
        <v>0</v>
      </c>
      <c r="Z39" s="294">
        <v>0</v>
      </c>
      <c r="AA39" s="294">
        <v>0</v>
      </c>
      <c r="AB39" s="294">
        <v>0</v>
      </c>
      <c r="AC39" s="294">
        <v>0</v>
      </c>
      <c r="AD39" s="294">
        <v>0</v>
      </c>
      <c r="AE39" s="294">
        <v>0</v>
      </c>
      <c r="AF39" s="294">
        <v>0</v>
      </c>
      <c r="AG39" s="294">
        <v>0</v>
      </c>
      <c r="AH39" s="294">
        <v>0</v>
      </c>
      <c r="AI39" s="294">
        <v>0</v>
      </c>
      <c r="AJ39" s="294">
        <v>0</v>
      </c>
      <c r="AK39" s="294">
        <v>0</v>
      </c>
      <c r="AL39" s="294">
        <v>0</v>
      </c>
      <c r="AM39" s="294">
        <v>0</v>
      </c>
      <c r="AN39" s="294">
        <v>0</v>
      </c>
      <c r="AO39" s="294">
        <v>0</v>
      </c>
      <c r="AP39" s="294">
        <v>0</v>
      </c>
      <c r="AQ39" s="294">
        <v>0</v>
      </c>
      <c r="AR39" s="294">
        <v>0</v>
      </c>
      <c r="AS39" s="294">
        <v>0</v>
      </c>
      <c r="AT39" s="294">
        <v>0</v>
      </c>
      <c r="AU39" s="294">
        <v>0</v>
      </c>
      <c r="AV39" s="294">
        <v>0</v>
      </c>
      <c r="AW39" s="294">
        <v>0</v>
      </c>
      <c r="AX39" s="294">
        <v>0</v>
      </c>
      <c r="AY39" s="294">
        <v>0</v>
      </c>
      <c r="AZ39" s="294">
        <v>0</v>
      </c>
      <c r="BA39" s="294">
        <v>0</v>
      </c>
      <c r="BB39" s="294">
        <v>0</v>
      </c>
      <c r="BC39" s="294">
        <v>0</v>
      </c>
      <c r="BD39" s="294">
        <v>0</v>
      </c>
      <c r="BE39" s="294">
        <v>0</v>
      </c>
      <c r="BF39" s="294">
        <v>0</v>
      </c>
      <c r="BG39" s="294">
        <v>0</v>
      </c>
      <c r="BH39" s="294">
        <v>0</v>
      </c>
      <c r="BI39" s="294">
        <v>0</v>
      </c>
      <c r="BJ39" s="294">
        <v>0</v>
      </c>
      <c r="BK39" s="294">
        <v>0</v>
      </c>
      <c r="BL39" s="294">
        <v>0</v>
      </c>
      <c r="BM39" s="294">
        <v>0</v>
      </c>
      <c r="BN39" s="294">
        <v>0</v>
      </c>
      <c r="BO39" s="294">
        <v>0</v>
      </c>
      <c r="BP39" s="294">
        <v>0</v>
      </c>
      <c r="BQ39" s="294">
        <v>0</v>
      </c>
      <c r="BR39" s="294">
        <v>0</v>
      </c>
      <c r="BS39" s="294">
        <v>0</v>
      </c>
      <c r="BT39" s="294">
        <v>0</v>
      </c>
      <c r="BU39" s="294">
        <v>0</v>
      </c>
      <c r="BV39" s="294">
        <v>0</v>
      </c>
      <c r="BW39" s="294">
        <v>0</v>
      </c>
      <c r="BX39" s="294">
        <v>0</v>
      </c>
      <c r="BY39" s="294">
        <v>0</v>
      </c>
      <c r="BZ39" s="294">
        <v>0</v>
      </c>
      <c r="CA39" s="294">
        <v>0</v>
      </c>
      <c r="CB39" s="294">
        <v>0</v>
      </c>
      <c r="CC39" s="294">
        <v>0</v>
      </c>
      <c r="CD39" s="294">
        <v>0</v>
      </c>
      <c r="CE39" s="294">
        <v>0</v>
      </c>
      <c r="CF39" s="294">
        <v>0</v>
      </c>
      <c r="CG39" s="294">
        <v>0</v>
      </c>
      <c r="CH39" s="294">
        <v>0</v>
      </c>
      <c r="CI39" s="294">
        <v>0</v>
      </c>
      <c r="CJ39" s="294">
        <v>0</v>
      </c>
      <c r="CK39" s="294">
        <v>0</v>
      </c>
      <c r="CL39" s="294">
        <v>0</v>
      </c>
      <c r="CM39" s="294">
        <v>0</v>
      </c>
      <c r="CN39" s="294">
        <v>0</v>
      </c>
      <c r="CO39" s="294">
        <v>0</v>
      </c>
      <c r="CP39" s="294">
        <v>0</v>
      </c>
      <c r="CQ39" s="294">
        <v>0</v>
      </c>
      <c r="CR39" s="294">
        <v>0</v>
      </c>
      <c r="CS39" s="294">
        <v>0</v>
      </c>
      <c r="CT39" s="294">
        <v>0</v>
      </c>
      <c r="CU39" s="294">
        <v>0</v>
      </c>
      <c r="CV39" s="294">
        <v>0</v>
      </c>
      <c r="CW39" s="294">
        <v>0</v>
      </c>
      <c r="CX39" s="294">
        <v>0</v>
      </c>
      <c r="CY39" s="294">
        <v>0</v>
      </c>
      <c r="CZ39" s="294">
        <v>0</v>
      </c>
      <c r="DA39" s="294">
        <v>0</v>
      </c>
      <c r="DB39" s="294">
        <v>0</v>
      </c>
      <c r="DC39" s="294">
        <v>0</v>
      </c>
      <c r="DD39" s="294">
        <v>0</v>
      </c>
      <c r="DE39" s="294">
        <v>0</v>
      </c>
      <c r="DF39" s="294">
        <v>0</v>
      </c>
      <c r="DG39" s="294">
        <v>0</v>
      </c>
      <c r="DH39" s="294">
        <v>0</v>
      </c>
      <c r="DI39" s="294">
        <v>0</v>
      </c>
      <c r="DJ39" s="294">
        <v>0</v>
      </c>
      <c r="DK39" s="294">
        <v>0</v>
      </c>
      <c r="DL39" s="294">
        <v>0</v>
      </c>
      <c r="DM39" s="294">
        <v>0</v>
      </c>
      <c r="DN39" s="294">
        <v>0</v>
      </c>
      <c r="DO39" s="294">
        <v>0</v>
      </c>
      <c r="DP39" s="294">
        <v>0</v>
      </c>
      <c r="DQ39" s="294">
        <v>0</v>
      </c>
      <c r="DR39" s="294">
        <v>0</v>
      </c>
      <c r="DS39" s="294">
        <v>0</v>
      </c>
      <c r="DT39" s="294">
        <v>0</v>
      </c>
      <c r="DU39" s="294">
        <v>0</v>
      </c>
      <c r="DV39" s="294">
        <v>0</v>
      </c>
      <c r="DW39" s="294">
        <v>0</v>
      </c>
      <c r="DX39" s="294">
        <v>0</v>
      </c>
      <c r="DY39" s="294">
        <v>0</v>
      </c>
      <c r="DZ39" s="294">
        <v>0</v>
      </c>
      <c r="EA39" s="294">
        <v>0</v>
      </c>
      <c r="EB39" s="294">
        <v>0</v>
      </c>
      <c r="EC39" s="294">
        <v>0</v>
      </c>
      <c r="ED39" s="294">
        <v>0</v>
      </c>
      <c r="EE39" s="294">
        <v>0</v>
      </c>
      <c r="EF39" s="294">
        <v>0</v>
      </c>
      <c r="EG39" s="294">
        <v>0</v>
      </c>
      <c r="EH39" s="294">
        <v>0</v>
      </c>
      <c r="EI39" s="294">
        <v>0</v>
      </c>
      <c r="EJ39" s="294">
        <v>0</v>
      </c>
      <c r="EK39" s="294">
        <v>0</v>
      </c>
      <c r="EL39" s="294">
        <v>0</v>
      </c>
      <c r="EM39" s="294">
        <v>0</v>
      </c>
      <c r="EN39" s="294">
        <v>0</v>
      </c>
      <c r="EO39" s="294">
        <v>0</v>
      </c>
      <c r="EP39" s="294">
        <v>0</v>
      </c>
      <c r="EQ39" s="294">
        <v>0</v>
      </c>
      <c r="ER39" s="294">
        <v>0</v>
      </c>
      <c r="ES39" s="294">
        <v>0</v>
      </c>
      <c r="ET39" s="294">
        <v>0</v>
      </c>
      <c r="EU39" s="294">
        <v>0</v>
      </c>
      <c r="EV39" s="294">
        <v>0</v>
      </c>
      <c r="EW39" s="294">
        <v>0</v>
      </c>
      <c r="EX39" s="294">
        <v>0</v>
      </c>
      <c r="EY39" s="294">
        <v>0</v>
      </c>
      <c r="EZ39" s="294">
        <v>0</v>
      </c>
      <c r="FA39" s="294">
        <v>0</v>
      </c>
      <c r="FB39" s="294">
        <v>0</v>
      </c>
      <c r="FC39" s="294">
        <v>0</v>
      </c>
      <c r="FD39" s="294">
        <v>0</v>
      </c>
      <c r="FE39" s="294">
        <v>0</v>
      </c>
      <c r="FF39" s="294">
        <v>0</v>
      </c>
      <c r="FG39" s="294">
        <v>0</v>
      </c>
      <c r="FH39" s="294">
        <v>0</v>
      </c>
      <c r="FI39" s="294">
        <v>0</v>
      </c>
      <c r="FJ39" s="294">
        <v>0</v>
      </c>
      <c r="FK39" s="294">
        <v>0</v>
      </c>
      <c r="FL39" s="294">
        <v>0</v>
      </c>
      <c r="FM39" s="294">
        <v>1.6212716411812501E-3</v>
      </c>
      <c r="FN39" s="294">
        <v>2.7565470462543835E-2</v>
      </c>
      <c r="FO39" s="294">
        <v>7.7352960000000012E-2</v>
      </c>
      <c r="FP39" s="294">
        <v>7.1096311224802616E-2</v>
      </c>
      <c r="FQ39" s="294">
        <v>8.719335670322037E-2</v>
      </c>
      <c r="FR39" s="294">
        <v>0.10650776233182874</v>
      </c>
      <c r="FS39" s="294">
        <v>5.4421029574264999E-2</v>
      </c>
      <c r="FT39" s="294">
        <v>9.5236979462722152E-2</v>
      </c>
      <c r="FU39" s="294">
        <v>0.15643364177087629</v>
      </c>
      <c r="FV39" s="294">
        <v>0.10097238569599346</v>
      </c>
      <c r="FW39" s="294">
        <v>0.10655557929096696</v>
      </c>
      <c r="FX39" s="294">
        <v>8.2127989179804017E-2</v>
      </c>
      <c r="FY39" s="294">
        <v>7.3925490039912445E-2</v>
      </c>
      <c r="FZ39" s="294">
        <v>0.12881903288763066</v>
      </c>
      <c r="GA39" s="294">
        <v>3.8175390224168208E-2</v>
      </c>
      <c r="GB39" s="294">
        <v>9.8204177224528177E-2</v>
      </c>
      <c r="GC39" s="294">
        <v>9.8012821926153473E-2</v>
      </c>
      <c r="GD39" s="294">
        <v>4.9642790662774071E-2</v>
      </c>
      <c r="GE39" s="294">
        <v>6.8188714478803258E-2</v>
      </c>
      <c r="GF39" s="294">
        <v>7.0529654704633779E-2</v>
      </c>
      <c r="GG39" s="294">
        <v>5.9424052890081951E-2</v>
      </c>
      <c r="GH39" s="294">
        <v>0.12077312145752001</v>
      </c>
      <c r="GI39" s="294">
        <v>4.0102577919235882E-2</v>
      </c>
      <c r="GJ39" s="294">
        <v>23.54502157627493</v>
      </c>
      <c r="GK39" s="294">
        <v>33.494925140433331</v>
      </c>
      <c r="GL39" s="294">
        <v>28.531983391569618</v>
      </c>
      <c r="GM39" s="294">
        <v>3.2525890794066689E-2</v>
      </c>
      <c r="GN39" s="294">
        <v>22.713989097519583</v>
      </c>
      <c r="GO39" s="294">
        <v>9.3163734429961079E-2</v>
      </c>
      <c r="GP39" s="294">
        <v>4.0470930332800255E-2</v>
      </c>
      <c r="GQ39" s="294">
        <v>4.3482207332034159E-2</v>
      </c>
      <c r="GR39" s="294">
        <v>4.2759278138987972E-2</v>
      </c>
      <c r="GS39" s="294">
        <v>8.3531236588392943</v>
      </c>
      <c r="GT39" s="294">
        <v>33.362830368835475</v>
      </c>
      <c r="GU39" s="294">
        <v>10.242557320062552</v>
      </c>
      <c r="GV39" s="294">
        <v>9.0047675781060849E-2</v>
      </c>
      <c r="GW39" s="294">
        <v>0.16379773900610314</v>
      </c>
      <c r="GX39" s="294">
        <v>6.3786337624615427E-2</v>
      </c>
      <c r="GY39" s="294">
        <v>3.2715068493150701E-2</v>
      </c>
      <c r="GZ39" s="294">
        <v>4.3510565536627036E-2</v>
      </c>
      <c r="HA39" s="294">
        <v>0.10023016737322764</v>
      </c>
      <c r="HB39" s="294">
        <v>3.6525405966999012E-2</v>
      </c>
      <c r="HC39" s="294">
        <v>8.2721359398211028E-2</v>
      </c>
      <c r="HD39" s="294">
        <v>3.7015404465011476E-2</v>
      </c>
      <c r="HE39" s="294">
        <v>4.2706829902102117E-2</v>
      </c>
      <c r="HG39" s="294">
        <v>0.88495674815840064</v>
      </c>
      <c r="HH39" s="294">
        <v>0.92792581359524595</v>
      </c>
      <c r="HI39" s="294">
        <v>160.49683259456265</v>
      </c>
      <c r="HJ39" s="294">
        <f>+C39</f>
        <v>0.69305655354710849</v>
      </c>
      <c r="HK39" s="17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</row>
    <row r="40" spans="1:363" ht="13.8">
      <c r="A40" s="179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G40" s="19"/>
      <c r="HH40" s="19"/>
      <c r="HI40" s="19"/>
      <c r="HJ40" s="19"/>
      <c r="HK40" s="17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</row>
    <row r="41" spans="1:363" ht="13.8">
      <c r="A41" s="179"/>
      <c r="B41" s="24" t="s">
        <v>418</v>
      </c>
      <c r="C41" s="25">
        <v>44.533343980433905</v>
      </c>
      <c r="D41" s="25">
        <v>23.384001088274051</v>
      </c>
      <c r="E41" s="25">
        <v>21.149342892159854</v>
      </c>
      <c r="F41" s="26">
        <v>0.90443644833583381</v>
      </c>
      <c r="G41" s="27"/>
      <c r="H41" s="25">
        <v>155.26746495429899</v>
      </c>
      <c r="I41" s="25">
        <v>-131.88346386602493</v>
      </c>
      <c r="J41" s="26">
        <v>-0.84939535726201976</v>
      </c>
      <c r="K41" s="19"/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>
        <v>0</v>
      </c>
      <c r="AJ41" s="294">
        <v>0</v>
      </c>
      <c r="AK41" s="294">
        <v>0</v>
      </c>
      <c r="AL41" s="294">
        <v>0</v>
      </c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v>0</v>
      </c>
      <c r="BA41" s="294">
        <v>0</v>
      </c>
      <c r="BB41" s="294">
        <v>0</v>
      </c>
      <c r="BC41" s="294">
        <v>0</v>
      </c>
      <c r="BD41" s="294"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  <c r="BW41" s="294">
        <v>0</v>
      </c>
      <c r="BX41" s="294">
        <v>0</v>
      </c>
      <c r="BY41" s="294">
        <v>0</v>
      </c>
      <c r="BZ41" s="294">
        <v>0</v>
      </c>
      <c r="CA41" s="294">
        <v>0</v>
      </c>
      <c r="CB41" s="294">
        <v>0</v>
      </c>
      <c r="CC41" s="294">
        <v>0</v>
      </c>
      <c r="CD41" s="294">
        <v>0</v>
      </c>
      <c r="CE41" s="294">
        <v>0</v>
      </c>
      <c r="CF41" s="294">
        <v>0</v>
      </c>
      <c r="CG41" s="294">
        <v>0</v>
      </c>
      <c r="CH41" s="294">
        <v>0</v>
      </c>
      <c r="CI41" s="294">
        <v>0</v>
      </c>
      <c r="CJ41" s="294">
        <v>0</v>
      </c>
      <c r="CK41" s="294">
        <v>0</v>
      </c>
      <c r="CL41" s="294">
        <v>0</v>
      </c>
      <c r="CM41" s="294">
        <v>0</v>
      </c>
      <c r="CN41" s="294">
        <v>0</v>
      </c>
      <c r="CO41" s="294">
        <v>0</v>
      </c>
      <c r="CP41" s="294">
        <v>0</v>
      </c>
      <c r="CQ41" s="294">
        <v>0</v>
      </c>
      <c r="CR41" s="294">
        <v>0</v>
      </c>
      <c r="CS41" s="294">
        <v>0</v>
      </c>
      <c r="CT41" s="294">
        <v>0</v>
      </c>
      <c r="CU41" s="294">
        <v>0</v>
      </c>
      <c r="CV41" s="294">
        <v>0</v>
      </c>
      <c r="CW41" s="294">
        <v>0</v>
      </c>
      <c r="CX41" s="294">
        <v>0</v>
      </c>
      <c r="CY41" s="294">
        <v>0</v>
      </c>
      <c r="CZ41" s="294">
        <v>0</v>
      </c>
      <c r="DA41" s="294">
        <v>0</v>
      </c>
      <c r="DB41" s="294">
        <v>0</v>
      </c>
      <c r="DC41" s="294">
        <v>0</v>
      </c>
      <c r="DD41" s="294">
        <v>0</v>
      </c>
      <c r="DE41" s="294">
        <v>0</v>
      </c>
      <c r="DF41" s="294">
        <v>0</v>
      </c>
      <c r="DG41" s="294">
        <v>0</v>
      </c>
      <c r="DH41" s="294">
        <v>0</v>
      </c>
      <c r="DI41" s="294">
        <v>0</v>
      </c>
      <c r="DJ41" s="294">
        <v>0</v>
      </c>
      <c r="DK41" s="294">
        <v>0</v>
      </c>
      <c r="DL41" s="294">
        <v>0</v>
      </c>
      <c r="DM41" s="294">
        <v>0</v>
      </c>
      <c r="DN41" s="294">
        <v>0</v>
      </c>
      <c r="DO41" s="294">
        <v>0</v>
      </c>
      <c r="DP41" s="294">
        <v>0</v>
      </c>
      <c r="DQ41" s="294">
        <v>0</v>
      </c>
      <c r="DR41" s="294">
        <v>0</v>
      </c>
      <c r="DS41" s="294">
        <v>0</v>
      </c>
      <c r="DT41" s="294">
        <v>0</v>
      </c>
      <c r="DU41" s="294">
        <v>0</v>
      </c>
      <c r="DV41" s="294">
        <v>0</v>
      </c>
      <c r="DW41" s="294">
        <v>0</v>
      </c>
      <c r="DX41" s="294">
        <v>0</v>
      </c>
      <c r="DY41" s="294">
        <v>0</v>
      </c>
      <c r="DZ41" s="294">
        <v>0</v>
      </c>
      <c r="EA41" s="294">
        <v>0</v>
      </c>
      <c r="EB41" s="294">
        <v>0</v>
      </c>
      <c r="EC41" s="294">
        <v>0</v>
      </c>
      <c r="ED41" s="294">
        <v>0</v>
      </c>
      <c r="EE41" s="294">
        <v>0</v>
      </c>
      <c r="EF41" s="294">
        <v>0</v>
      </c>
      <c r="EG41" s="294">
        <v>0</v>
      </c>
      <c r="EH41" s="294">
        <v>0</v>
      </c>
      <c r="EI41" s="294">
        <v>0</v>
      </c>
      <c r="EJ41" s="294">
        <v>0</v>
      </c>
      <c r="EK41" s="294">
        <v>0</v>
      </c>
      <c r="EL41" s="294">
        <v>0</v>
      </c>
      <c r="EM41" s="294">
        <v>0</v>
      </c>
      <c r="EN41" s="294">
        <v>0</v>
      </c>
      <c r="EO41" s="294">
        <v>0</v>
      </c>
      <c r="EP41" s="294">
        <v>0</v>
      </c>
      <c r="EQ41" s="294">
        <v>0</v>
      </c>
      <c r="ER41" s="294">
        <v>0</v>
      </c>
      <c r="ES41" s="294">
        <v>0</v>
      </c>
      <c r="ET41" s="294">
        <v>0</v>
      </c>
      <c r="EU41" s="294">
        <v>0</v>
      </c>
      <c r="EV41" s="294">
        <v>0</v>
      </c>
      <c r="EW41" s="294">
        <v>0</v>
      </c>
      <c r="EX41" s="294">
        <v>0</v>
      </c>
      <c r="EY41" s="294">
        <v>0</v>
      </c>
      <c r="EZ41" s="294">
        <v>0</v>
      </c>
      <c r="FA41" s="294">
        <v>0</v>
      </c>
      <c r="FB41" s="294">
        <v>0</v>
      </c>
      <c r="FC41" s="294">
        <v>0</v>
      </c>
      <c r="FD41" s="294">
        <v>0</v>
      </c>
      <c r="FE41" s="294">
        <v>0</v>
      </c>
      <c r="FF41" s="294">
        <v>0</v>
      </c>
      <c r="FG41" s="294">
        <v>0</v>
      </c>
      <c r="FH41" s="294">
        <v>0</v>
      </c>
      <c r="FI41" s="294">
        <v>0</v>
      </c>
      <c r="FJ41" s="294">
        <v>0</v>
      </c>
      <c r="FK41" s="294">
        <v>0</v>
      </c>
      <c r="FL41" s="294">
        <v>0</v>
      </c>
      <c r="FM41" s="294">
        <v>0.94078281751155701</v>
      </c>
      <c r="FN41" s="294">
        <v>2.281437E-2</v>
      </c>
      <c r="FO41" s="294">
        <v>0.24824157999999999</v>
      </c>
      <c r="FP41" s="294">
        <v>6.9803490723602396E-2</v>
      </c>
      <c r="FQ41" s="294">
        <v>3.8533959999999999E-2</v>
      </c>
      <c r="FR41" s="294">
        <v>3.8533959999999999E-2</v>
      </c>
      <c r="FS41" s="294">
        <v>9.0580409958141039E-2</v>
      </c>
      <c r="FT41" s="294">
        <v>4.4445508401952383E-2</v>
      </c>
      <c r="FU41" s="294">
        <v>11.0398258504691</v>
      </c>
      <c r="FV41" s="294">
        <v>9.0408738386308057E-2</v>
      </c>
      <c r="FW41" s="294">
        <v>4.5599178999405306E-2</v>
      </c>
      <c r="FX41" s="294">
        <v>6.8185854491327552E-2</v>
      </c>
      <c r="FY41" s="294">
        <v>1.8005243469479715</v>
      </c>
      <c r="FZ41" s="294">
        <v>8.2035418262340301</v>
      </c>
      <c r="GA41" s="294">
        <v>19.494450815223328</v>
      </c>
      <c r="GB41" s="294">
        <v>12.387176135769375</v>
      </c>
      <c r="GC41" s="294">
        <v>7.8203393472982432</v>
      </c>
      <c r="GD41" s="294">
        <v>65.348595449020294</v>
      </c>
      <c r="GE41" s="294">
        <v>40.122022069823899</v>
      </c>
      <c r="GF41" s="294">
        <v>2.2583543234866218E-2</v>
      </c>
      <c r="GG41" s="294">
        <v>4.5566255656227915E-5</v>
      </c>
      <c r="GH41" s="294">
        <v>6.6457634047869293E-4</v>
      </c>
      <c r="GI41" s="294">
        <v>1.1432165971734598E-2</v>
      </c>
      <c r="GJ41" s="294">
        <v>5.2033841700837344E-2</v>
      </c>
      <c r="GK41" s="294">
        <v>6.4170208049043304E-2</v>
      </c>
      <c r="GL41" s="294">
        <v>0.25592515419099993</v>
      </c>
      <c r="GM41" s="294">
        <v>17.559370467715002</v>
      </c>
      <c r="GN41" s="294">
        <v>0.30682369540216575</v>
      </c>
      <c r="GO41" s="294">
        <v>1.3545215009771228</v>
      </c>
      <c r="GP41" s="294">
        <v>0.56230845164409538</v>
      </c>
      <c r="GQ41" s="294">
        <v>2.2290334560197551</v>
      </c>
      <c r="GR41" s="294">
        <v>0.47965948502828587</v>
      </c>
      <c r="GS41" s="294">
        <v>0.52015482754674369</v>
      </c>
      <c r="GT41" s="294">
        <v>72.92672455055947</v>
      </c>
      <c r="GU41" s="294">
        <v>37.951736862531916</v>
      </c>
      <c r="GV41" s="294">
        <v>9.2423477818161928</v>
      </c>
      <c r="GW41" s="294">
        <v>3.543961713442171</v>
      </c>
      <c r="GX41" s="294">
        <v>5.4509869062601881</v>
      </c>
      <c r="GY41" s="294">
        <v>-7.1418097332372028</v>
      </c>
      <c r="GZ41" s="294">
        <v>0.78834142139969376</v>
      </c>
      <c r="HA41" s="294">
        <v>3.7985196221594411</v>
      </c>
      <c r="HB41" s="294">
        <v>5.7571635811811301</v>
      </c>
      <c r="HC41" s="294">
        <v>11.505027635355098</v>
      </c>
      <c r="HD41" s="294">
        <v>-0.50877800947549656</v>
      </c>
      <c r="HE41" s="294">
        <v>12.097583061532688</v>
      </c>
      <c r="HF41" s="40"/>
      <c r="HG41" s="294">
        <v>12.669569864450066</v>
      </c>
      <c r="HH41" s="294">
        <v>155.27956169661121</v>
      </c>
      <c r="HI41" s="294">
        <v>134.26246250136543</v>
      </c>
      <c r="HJ41" s="294">
        <f>+C41</f>
        <v>44.533343980433905</v>
      </c>
      <c r="HK41" s="17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</row>
    <row r="42" spans="1:363" ht="13.8">
      <c r="A42" s="179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40"/>
      <c r="HG42" s="19"/>
      <c r="HH42" s="19"/>
      <c r="HI42" s="19"/>
      <c r="HJ42" s="19"/>
      <c r="HK42" s="17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</row>
    <row r="43" spans="1:363" ht="13.8">
      <c r="A43" s="179"/>
      <c r="B43" s="24" t="s">
        <v>419</v>
      </c>
      <c r="C43" s="25">
        <v>75.667219340040518</v>
      </c>
      <c r="D43" s="25">
        <v>3.3375489705107624</v>
      </c>
      <c r="E43" s="25">
        <v>72.329670369529751</v>
      </c>
      <c r="F43" s="26">
        <v>21.671493364923052</v>
      </c>
      <c r="G43" s="27"/>
      <c r="H43" s="25">
        <v>13.420210496635962</v>
      </c>
      <c r="I43" s="25">
        <v>-10.0826615261252</v>
      </c>
      <c r="J43" s="26">
        <v>-0.75130427564102786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4">
        <v>0</v>
      </c>
      <c r="Z43" s="294">
        <v>0</v>
      </c>
      <c r="AA43" s="294">
        <v>0</v>
      </c>
      <c r="AB43" s="294">
        <v>0</v>
      </c>
      <c r="AC43" s="294">
        <v>0</v>
      </c>
      <c r="AD43" s="294">
        <v>0</v>
      </c>
      <c r="AE43" s="294">
        <v>0</v>
      </c>
      <c r="AF43" s="294">
        <v>0</v>
      </c>
      <c r="AG43" s="294">
        <v>0</v>
      </c>
      <c r="AH43" s="294">
        <v>0</v>
      </c>
      <c r="AI43" s="294">
        <v>0</v>
      </c>
      <c r="AJ43" s="294">
        <v>0</v>
      </c>
      <c r="AK43" s="294">
        <v>0</v>
      </c>
      <c r="AL43" s="294">
        <v>0</v>
      </c>
      <c r="AM43" s="294">
        <v>0</v>
      </c>
      <c r="AN43" s="294">
        <v>0</v>
      </c>
      <c r="AO43" s="294">
        <v>0</v>
      </c>
      <c r="AP43" s="294">
        <v>0</v>
      </c>
      <c r="AQ43" s="294">
        <v>0</v>
      </c>
      <c r="AR43" s="294">
        <v>0</v>
      </c>
      <c r="AS43" s="294">
        <v>0</v>
      </c>
      <c r="AT43" s="294">
        <v>0</v>
      </c>
      <c r="AU43" s="294">
        <v>0</v>
      </c>
      <c r="AV43" s="294">
        <v>0</v>
      </c>
      <c r="AW43" s="294">
        <v>0</v>
      </c>
      <c r="AX43" s="294">
        <v>0</v>
      </c>
      <c r="AY43" s="294">
        <v>0</v>
      </c>
      <c r="AZ43" s="294">
        <v>0</v>
      </c>
      <c r="BA43" s="294">
        <v>0</v>
      </c>
      <c r="BB43" s="294">
        <v>0</v>
      </c>
      <c r="BC43" s="294">
        <v>0</v>
      </c>
      <c r="BD43" s="294">
        <v>0</v>
      </c>
      <c r="BE43" s="294">
        <v>0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  <c r="BW43" s="294">
        <v>0</v>
      </c>
      <c r="BX43" s="294">
        <v>0</v>
      </c>
      <c r="BY43" s="294">
        <v>0</v>
      </c>
      <c r="BZ43" s="294">
        <v>0</v>
      </c>
      <c r="CA43" s="294">
        <v>0</v>
      </c>
      <c r="CB43" s="294">
        <v>0</v>
      </c>
      <c r="CC43" s="294">
        <v>0</v>
      </c>
      <c r="CD43" s="294">
        <v>0</v>
      </c>
      <c r="CE43" s="294">
        <v>0</v>
      </c>
      <c r="CF43" s="294">
        <v>0</v>
      </c>
      <c r="CG43" s="294">
        <v>0</v>
      </c>
      <c r="CH43" s="294">
        <v>0</v>
      </c>
      <c r="CI43" s="294">
        <v>0</v>
      </c>
      <c r="CJ43" s="294">
        <v>0</v>
      </c>
      <c r="CK43" s="294">
        <v>0</v>
      </c>
      <c r="CL43" s="294">
        <v>0</v>
      </c>
      <c r="CM43" s="294">
        <v>0</v>
      </c>
      <c r="CN43" s="294">
        <v>0</v>
      </c>
      <c r="CO43" s="294">
        <v>0</v>
      </c>
      <c r="CP43" s="294">
        <v>0</v>
      </c>
      <c r="CQ43" s="294">
        <v>0</v>
      </c>
      <c r="CR43" s="294">
        <v>0</v>
      </c>
      <c r="CS43" s="294">
        <v>0</v>
      </c>
      <c r="CT43" s="294">
        <v>0</v>
      </c>
      <c r="CU43" s="294">
        <v>0</v>
      </c>
      <c r="CV43" s="294">
        <v>0</v>
      </c>
      <c r="CW43" s="294">
        <v>0</v>
      </c>
      <c r="CX43" s="294">
        <v>0</v>
      </c>
      <c r="CY43" s="294">
        <v>0</v>
      </c>
      <c r="CZ43" s="294">
        <v>0</v>
      </c>
      <c r="DA43" s="294">
        <v>0</v>
      </c>
      <c r="DB43" s="294">
        <v>0</v>
      </c>
      <c r="DC43" s="294">
        <v>0</v>
      </c>
      <c r="DD43" s="294">
        <v>0</v>
      </c>
      <c r="DE43" s="294">
        <v>0</v>
      </c>
      <c r="DF43" s="294">
        <v>0</v>
      </c>
      <c r="DG43" s="294">
        <v>0</v>
      </c>
      <c r="DH43" s="294">
        <v>0</v>
      </c>
      <c r="DI43" s="294">
        <v>0</v>
      </c>
      <c r="DJ43" s="294">
        <v>0</v>
      </c>
      <c r="DK43" s="294">
        <v>0</v>
      </c>
      <c r="DL43" s="294">
        <v>0</v>
      </c>
      <c r="DM43" s="294">
        <v>0</v>
      </c>
      <c r="DN43" s="294">
        <v>0</v>
      </c>
      <c r="DO43" s="294">
        <v>0</v>
      </c>
      <c r="DP43" s="294">
        <v>0</v>
      </c>
      <c r="DQ43" s="294">
        <v>0</v>
      </c>
      <c r="DR43" s="294">
        <v>0</v>
      </c>
      <c r="DS43" s="294">
        <v>0</v>
      </c>
      <c r="DT43" s="294">
        <v>0</v>
      </c>
      <c r="DU43" s="294">
        <v>0</v>
      </c>
      <c r="DV43" s="294">
        <v>0</v>
      </c>
      <c r="DW43" s="294">
        <v>0</v>
      </c>
      <c r="DX43" s="294">
        <v>0</v>
      </c>
      <c r="DY43" s="294">
        <v>0</v>
      </c>
      <c r="DZ43" s="294">
        <v>0</v>
      </c>
      <c r="EA43" s="294">
        <v>0</v>
      </c>
      <c r="EB43" s="294">
        <v>0</v>
      </c>
      <c r="EC43" s="294">
        <v>0</v>
      </c>
      <c r="ED43" s="294">
        <v>0</v>
      </c>
      <c r="EE43" s="294">
        <v>0</v>
      </c>
      <c r="EF43" s="294">
        <v>0</v>
      </c>
      <c r="EG43" s="294">
        <v>0</v>
      </c>
      <c r="EH43" s="294">
        <v>0</v>
      </c>
      <c r="EI43" s="294">
        <v>0</v>
      </c>
      <c r="EJ43" s="294">
        <v>0</v>
      </c>
      <c r="EK43" s="294">
        <v>0</v>
      </c>
      <c r="EL43" s="294">
        <v>0</v>
      </c>
      <c r="EM43" s="294">
        <v>0</v>
      </c>
      <c r="EN43" s="294">
        <v>0</v>
      </c>
      <c r="EO43" s="294">
        <v>0</v>
      </c>
      <c r="EP43" s="294">
        <v>0</v>
      </c>
      <c r="EQ43" s="294">
        <v>0</v>
      </c>
      <c r="ER43" s="294">
        <v>0</v>
      </c>
      <c r="ES43" s="294">
        <v>0</v>
      </c>
      <c r="ET43" s="294">
        <v>0</v>
      </c>
      <c r="EU43" s="294">
        <v>0</v>
      </c>
      <c r="EV43" s="294">
        <v>0</v>
      </c>
      <c r="EW43" s="294">
        <v>0</v>
      </c>
      <c r="EX43" s="294">
        <v>0</v>
      </c>
      <c r="EY43" s="294">
        <v>0</v>
      </c>
      <c r="EZ43" s="294">
        <v>0</v>
      </c>
      <c r="FA43" s="294">
        <v>0</v>
      </c>
      <c r="FB43" s="294">
        <v>0</v>
      </c>
      <c r="FC43" s="294">
        <v>0</v>
      </c>
      <c r="FD43" s="294">
        <v>0</v>
      </c>
      <c r="FE43" s="294">
        <v>0</v>
      </c>
      <c r="FF43" s="294">
        <v>0</v>
      </c>
      <c r="FG43" s="294">
        <v>0</v>
      </c>
      <c r="FH43" s="294">
        <v>0</v>
      </c>
      <c r="FI43" s="294">
        <v>0</v>
      </c>
      <c r="FJ43" s="294">
        <v>0</v>
      </c>
      <c r="FK43" s="294">
        <v>0</v>
      </c>
      <c r="FL43" s="294">
        <v>6.2011999999999998E-2</v>
      </c>
      <c r="FM43" s="294">
        <v>0</v>
      </c>
      <c r="FN43" s="294">
        <v>6.2790212467184692E-2</v>
      </c>
      <c r="FO43" s="294">
        <v>7.8731687345677329E-2</v>
      </c>
      <c r="FP43" s="294">
        <v>0.84386394999999992</v>
      </c>
      <c r="FQ43" s="294">
        <v>0.62144921422558086</v>
      </c>
      <c r="FR43" s="294">
        <v>0.26471402551122969</v>
      </c>
      <c r="FS43" s="294">
        <v>0.55135667843831915</v>
      </c>
      <c r="FT43" s="294">
        <v>0.56775555981966541</v>
      </c>
      <c r="FU43" s="294">
        <v>0.56587719918820267</v>
      </c>
      <c r="FV43" s="294">
        <v>0.89335516899718881</v>
      </c>
      <c r="FW43" s="294">
        <v>0.39806799577426066</v>
      </c>
      <c r="FX43" s="294">
        <v>0</v>
      </c>
      <c r="FY43" s="294">
        <v>0.3926440055638768</v>
      </c>
      <c r="FZ43" s="294">
        <v>0.42720143437862951</v>
      </c>
      <c r="GA43" s="294">
        <v>0.45762664611002229</v>
      </c>
      <c r="GB43" s="294">
        <v>7.3038993452549104</v>
      </c>
      <c r="GC43" s="294">
        <v>3.9429885677171681</v>
      </c>
      <c r="GD43" s="294">
        <v>0</v>
      </c>
      <c r="GE43" s="294">
        <v>0.34390052183959469</v>
      </c>
      <c r="GF43" s="294">
        <v>0.19221128383269726</v>
      </c>
      <c r="GG43" s="294">
        <v>0.35973869193906222</v>
      </c>
      <c r="GH43" s="294">
        <v>0.26673008946759846</v>
      </c>
      <c r="GI43" s="294">
        <v>0.84626210714558814</v>
      </c>
      <c r="GJ43" s="294">
        <v>0.36752865243699534</v>
      </c>
      <c r="GK43" s="294">
        <v>0.34939858645292654</v>
      </c>
      <c r="GL43" s="294">
        <v>0.35563054200345079</v>
      </c>
      <c r="GM43" s="294">
        <v>0.29484670667286478</v>
      </c>
      <c r="GN43" s="294">
        <v>0.291949627971123</v>
      </c>
      <c r="GO43" s="294">
        <v>0.36529338946580914</v>
      </c>
      <c r="GP43" s="294">
        <v>5.3644810623696847E-4</v>
      </c>
      <c r="GQ43" s="294">
        <v>0.55659017655963805</v>
      </c>
      <c r="GR43" s="294">
        <v>0.40290643544169802</v>
      </c>
      <c r="GS43" s="294">
        <v>0.35286840540001996</v>
      </c>
      <c r="GT43" s="294">
        <v>0.14403136808951514</v>
      </c>
      <c r="GU43" s="294">
        <v>0.19003919916115725</v>
      </c>
      <c r="GV43" s="294">
        <v>13.118205996552646</v>
      </c>
      <c r="GW43" s="294">
        <v>10.626138352610774</v>
      </c>
      <c r="GX43" s="294">
        <v>8.5343937506792873</v>
      </c>
      <c r="GY43" s="294">
        <v>-9.8490451530599241</v>
      </c>
      <c r="GZ43" s="294">
        <v>1.1618051673320418</v>
      </c>
      <c r="HA43" s="294">
        <v>7.4011893525544581</v>
      </c>
      <c r="HB43" s="294">
        <v>10.168743517371706</v>
      </c>
      <c r="HC43" s="294">
        <v>15.785371181453272</v>
      </c>
      <c r="HD43" s="294">
        <v>2.9334608818884575</v>
      </c>
      <c r="HE43" s="294">
        <v>15.786956292657809</v>
      </c>
      <c r="HG43" s="294">
        <v>4.9099736917673091</v>
      </c>
      <c r="HH43" s="294">
        <v>14.533202693249148</v>
      </c>
      <c r="HI43" s="294">
        <v>3.6716195377614351</v>
      </c>
      <c r="HJ43" s="294">
        <f>+C43</f>
        <v>75.667219340040518</v>
      </c>
      <c r="HK43" s="17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</row>
    <row r="44" spans="1:363" ht="13.8">
      <c r="A44" s="179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G44" s="19"/>
      <c r="HH44" s="19"/>
      <c r="HI44" s="19"/>
      <c r="HJ44" s="19"/>
      <c r="HK44" s="17"/>
      <c r="HL44" s="180"/>
      <c r="HM44" s="180"/>
      <c r="HN44" s="180"/>
      <c r="HO44" s="180"/>
      <c r="HP44" s="180"/>
      <c r="HQ44" s="180"/>
      <c r="HR44" s="180"/>
      <c r="HS44" s="180"/>
      <c r="HT44" s="180"/>
      <c r="HU44" s="180"/>
      <c r="HV44" s="180"/>
      <c r="HW44" s="180"/>
      <c r="HX44" s="180"/>
      <c r="HY44" s="180"/>
      <c r="HZ44" s="180"/>
      <c r="IA44" s="180"/>
      <c r="IB44" s="180"/>
      <c r="IC44" s="180"/>
      <c r="ID44" s="180"/>
      <c r="IE44" s="180"/>
      <c r="IF44" s="180"/>
      <c r="IG44" s="180"/>
      <c r="IH44" s="180"/>
      <c r="II44" s="180"/>
      <c r="IJ44" s="180"/>
      <c r="IK44" s="180"/>
      <c r="IL44" s="180"/>
      <c r="IM44" s="180"/>
      <c r="IN44" s="180"/>
      <c r="IO44" s="180"/>
      <c r="IP44" s="180"/>
      <c r="IQ44" s="180"/>
      <c r="IR44" s="180"/>
      <c r="IS44" s="180"/>
      <c r="IT44" s="180"/>
      <c r="IU44" s="180"/>
      <c r="IV44" s="180"/>
      <c r="IW44" s="180"/>
      <c r="IX44" s="180"/>
      <c r="IY44" s="180"/>
      <c r="IZ44" s="180"/>
      <c r="JA44" s="180"/>
      <c r="JB44" s="180"/>
      <c r="JC44" s="180"/>
      <c r="JD44" s="180"/>
      <c r="JE44" s="180"/>
      <c r="JF44" s="180"/>
      <c r="JG44" s="180"/>
      <c r="JH44" s="180"/>
      <c r="JI44" s="180"/>
      <c r="JJ44" s="180"/>
      <c r="JK44" s="180"/>
      <c r="JL44" s="180"/>
      <c r="JM44" s="180"/>
      <c r="JN44" s="180"/>
      <c r="JO44" s="180"/>
      <c r="JP44" s="180"/>
      <c r="JQ44" s="180"/>
      <c r="JR44" s="180"/>
      <c r="JS44" s="180"/>
      <c r="JT44" s="180"/>
      <c r="JU44" s="180"/>
      <c r="JV44" s="180"/>
      <c r="JW44" s="180"/>
      <c r="JX44" s="180"/>
      <c r="JY44" s="180"/>
      <c r="JZ44" s="180"/>
      <c r="KA44" s="180"/>
      <c r="KB44" s="180"/>
      <c r="KC44" s="180"/>
      <c r="KD44" s="180"/>
      <c r="KE44" s="180"/>
      <c r="KF44" s="180"/>
      <c r="KG44" s="180"/>
      <c r="KH44" s="180"/>
      <c r="KI44" s="180"/>
      <c r="KJ44" s="180"/>
      <c r="KK44" s="180"/>
      <c r="KL44" s="180"/>
      <c r="KM44" s="180"/>
      <c r="KN44" s="180"/>
      <c r="KO44" s="180"/>
      <c r="KP44" s="180"/>
      <c r="KQ44" s="180"/>
      <c r="KR44" s="180"/>
      <c r="KS44" s="180"/>
      <c r="KT44" s="180"/>
      <c r="KU44" s="180"/>
      <c r="KV44" s="180"/>
      <c r="KW44" s="180"/>
      <c r="KX44" s="180"/>
      <c r="KY44" s="180"/>
      <c r="KZ44" s="180"/>
      <c r="LA44" s="180"/>
      <c r="LB44" s="180"/>
      <c r="LC44" s="180"/>
      <c r="LD44" s="180"/>
      <c r="LE44" s="180"/>
      <c r="LF44" s="180"/>
      <c r="LG44" s="180"/>
      <c r="LH44" s="180"/>
      <c r="LI44" s="180"/>
      <c r="LJ44" s="180"/>
      <c r="LK44" s="180"/>
      <c r="LL44" s="180"/>
      <c r="LM44" s="180"/>
      <c r="LN44" s="180"/>
      <c r="LO44" s="180"/>
      <c r="LP44" s="180"/>
      <c r="LQ44" s="180"/>
      <c r="LR44" s="180"/>
      <c r="LS44" s="180"/>
      <c r="LT44" s="180"/>
      <c r="LU44" s="180"/>
      <c r="LV44" s="180"/>
      <c r="LW44" s="180"/>
      <c r="LX44" s="180"/>
      <c r="LY44" s="180"/>
      <c r="LZ44" s="180"/>
      <c r="MA44" s="180"/>
      <c r="MB44" s="180"/>
      <c r="MC44" s="180"/>
      <c r="MD44" s="180"/>
      <c r="ME44" s="180"/>
      <c r="MF44" s="180"/>
      <c r="MG44" s="180"/>
      <c r="MH44" s="180"/>
      <c r="MI44" s="180"/>
      <c r="MJ44" s="180"/>
      <c r="MK44" s="180"/>
      <c r="ML44" s="180"/>
      <c r="MM44" s="180"/>
      <c r="MN44" s="180"/>
      <c r="MO44" s="180"/>
      <c r="MP44" s="180"/>
      <c r="MQ44" s="180"/>
      <c r="MR44" s="180"/>
      <c r="MS44" s="180"/>
      <c r="MT44" s="180"/>
      <c r="MU44" s="180"/>
      <c r="MV44" s="180"/>
      <c r="MW44" s="180"/>
      <c r="MX44" s="180"/>
      <c r="MY44" s="180"/>
    </row>
    <row r="45" spans="1:363" ht="13.8">
      <c r="A45" s="179"/>
      <c r="B45" s="24" t="s">
        <v>420</v>
      </c>
      <c r="C45" s="25">
        <v>0.81338410857738652</v>
      </c>
      <c r="D45" s="25">
        <v>3.5907724268273031</v>
      </c>
      <c r="E45" s="25">
        <v>-2.7773883182499164</v>
      </c>
      <c r="F45" s="26">
        <v>-0.77347934876060409</v>
      </c>
      <c r="G45" s="27"/>
      <c r="H45" s="25">
        <v>2.711059713341911</v>
      </c>
      <c r="I45" s="25">
        <v>0.87971271348539215</v>
      </c>
      <c r="J45" s="26">
        <v>0.32449034934792131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B45" s="25">
        <v>0.29089243531115272</v>
      </c>
      <c r="HC45" s="25">
        <v>9.5120708461076522E-2</v>
      </c>
      <c r="HD45" s="25">
        <v>0</v>
      </c>
      <c r="HE45" s="25">
        <v>7.6437876574908747E-2</v>
      </c>
      <c r="HG45" s="25">
        <v>5.6361537489778302</v>
      </c>
      <c r="HH45" s="25">
        <v>4.2473872129769497</v>
      </c>
      <c r="HI45" s="25">
        <v>0</v>
      </c>
      <c r="HJ45" s="25">
        <f>+C45</f>
        <v>0.81338410857738652</v>
      </c>
      <c r="HK45" s="17"/>
      <c r="HL45" s="180"/>
      <c r="HM45" s="180"/>
      <c r="HN45" s="180"/>
      <c r="HO45" s="180"/>
      <c r="HP45" s="180"/>
      <c r="HQ45" s="180"/>
      <c r="HR45" s="180"/>
      <c r="HS45" s="180"/>
      <c r="HT45" s="180"/>
      <c r="HU45" s="180"/>
      <c r="HV45" s="180"/>
      <c r="HW45" s="180"/>
      <c r="HX45" s="180"/>
      <c r="HY45" s="180"/>
      <c r="HZ45" s="180"/>
      <c r="IA45" s="180"/>
      <c r="IB45" s="180"/>
      <c r="IC45" s="180"/>
      <c r="ID45" s="180"/>
      <c r="IE45" s="180"/>
      <c r="IF45" s="180"/>
      <c r="IG45" s="180"/>
      <c r="IH45" s="180"/>
      <c r="II45" s="180"/>
      <c r="IJ45" s="180"/>
      <c r="IK45" s="180"/>
      <c r="IL45" s="180"/>
      <c r="IM45" s="180"/>
      <c r="IN45" s="180"/>
      <c r="IO45" s="180"/>
      <c r="IP45" s="180"/>
      <c r="IQ45" s="180"/>
      <c r="IR45" s="180"/>
      <c r="IS45" s="180"/>
      <c r="IT45" s="180"/>
      <c r="IU45" s="180"/>
      <c r="IV45" s="180"/>
      <c r="IW45" s="180"/>
      <c r="IX45" s="180"/>
      <c r="IY45" s="180"/>
      <c r="IZ45" s="180"/>
      <c r="JA45" s="180"/>
      <c r="JB45" s="180"/>
      <c r="JC45" s="180"/>
      <c r="JD45" s="180"/>
      <c r="JE45" s="180"/>
      <c r="JF45" s="180"/>
      <c r="JG45" s="180"/>
      <c r="JH45" s="180"/>
      <c r="JI45" s="180"/>
      <c r="JJ45" s="180"/>
      <c r="JK45" s="180"/>
      <c r="JL45" s="180"/>
      <c r="JM45" s="180"/>
      <c r="JN45" s="180"/>
      <c r="JO45" s="180"/>
      <c r="JP45" s="180"/>
      <c r="JQ45" s="180"/>
      <c r="JR45" s="180"/>
      <c r="JS45" s="180"/>
      <c r="JT45" s="180"/>
      <c r="JU45" s="180"/>
      <c r="JV45" s="180"/>
      <c r="JW45" s="180"/>
      <c r="JX45" s="180"/>
      <c r="JY45" s="180"/>
      <c r="JZ45" s="180"/>
      <c r="KA45" s="180"/>
      <c r="KB45" s="180"/>
      <c r="KC45" s="180"/>
      <c r="KD45" s="180"/>
      <c r="KE45" s="180"/>
      <c r="KF45" s="180"/>
      <c r="KG45" s="180"/>
      <c r="KH45" s="180"/>
      <c r="KI45" s="180"/>
      <c r="KJ45" s="180"/>
      <c r="KK45" s="180"/>
      <c r="KL45" s="180"/>
      <c r="KM45" s="180"/>
      <c r="KN45" s="180"/>
      <c r="KO45" s="180"/>
      <c r="KP45" s="180"/>
      <c r="KQ45" s="180"/>
      <c r="KR45" s="180"/>
      <c r="KS45" s="180"/>
      <c r="KT45" s="180"/>
      <c r="KU45" s="180"/>
      <c r="KV45" s="180"/>
      <c r="KW45" s="180"/>
      <c r="KX45" s="180"/>
      <c r="KY45" s="180"/>
      <c r="KZ45" s="180"/>
      <c r="LA45" s="180"/>
      <c r="LB45" s="180"/>
      <c r="LC45" s="180"/>
      <c r="LD45" s="180"/>
      <c r="LE45" s="180"/>
      <c r="LF45" s="180"/>
      <c r="LG45" s="180"/>
      <c r="LH45" s="180"/>
      <c r="LI45" s="180"/>
      <c r="LJ45" s="180"/>
      <c r="LK45" s="180"/>
      <c r="LL45" s="180"/>
      <c r="LM45" s="180"/>
      <c r="LN45" s="180"/>
      <c r="LO45" s="180"/>
      <c r="LP45" s="180"/>
      <c r="LQ45" s="180"/>
      <c r="LR45" s="180"/>
      <c r="LS45" s="180"/>
      <c r="LT45" s="180"/>
      <c r="LU45" s="180"/>
      <c r="LV45" s="180"/>
      <c r="LW45" s="180"/>
      <c r="LX45" s="180"/>
      <c r="LY45" s="180"/>
      <c r="LZ45" s="180"/>
      <c r="MA45" s="180"/>
      <c r="MB45" s="180"/>
      <c r="MC45" s="180"/>
      <c r="MD45" s="180"/>
      <c r="ME45" s="180"/>
      <c r="MF45" s="180"/>
      <c r="MG45" s="180"/>
      <c r="MH45" s="180"/>
      <c r="MI45" s="180"/>
      <c r="MJ45" s="180"/>
      <c r="MK45" s="180"/>
      <c r="ML45" s="180"/>
      <c r="MM45" s="180"/>
      <c r="MN45" s="180"/>
      <c r="MO45" s="180"/>
      <c r="MP45" s="180"/>
      <c r="MQ45" s="180"/>
      <c r="MR45" s="180"/>
      <c r="MS45" s="180"/>
      <c r="MT45" s="180"/>
      <c r="MU45" s="180"/>
      <c r="MV45" s="180"/>
      <c r="MW45" s="180"/>
      <c r="MX45" s="180"/>
      <c r="MY45" s="180"/>
    </row>
    <row r="46" spans="1:363" s="28" customFormat="1" ht="13.8">
      <c r="A46" s="182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85"/>
      <c r="HL46" s="185"/>
      <c r="HM46" s="185"/>
      <c r="HN46" s="185"/>
      <c r="HO46" s="185"/>
      <c r="HP46" s="185"/>
      <c r="HQ46" s="185"/>
      <c r="HR46" s="185"/>
      <c r="HS46" s="185"/>
      <c r="HT46" s="185"/>
      <c r="HU46" s="185"/>
      <c r="HV46" s="185"/>
      <c r="HW46" s="185"/>
      <c r="HX46" s="185"/>
      <c r="HY46" s="185"/>
      <c r="HZ46" s="185"/>
      <c r="IA46" s="185"/>
      <c r="IB46" s="185"/>
      <c r="IC46" s="185"/>
      <c r="ID46" s="185"/>
      <c r="IE46" s="185"/>
      <c r="IF46" s="185"/>
      <c r="IG46" s="185"/>
      <c r="IH46" s="185"/>
      <c r="II46" s="185"/>
      <c r="IJ46" s="185"/>
      <c r="IK46" s="185"/>
      <c r="IL46" s="185"/>
      <c r="IM46" s="185"/>
      <c r="IN46" s="185"/>
      <c r="IO46" s="185"/>
      <c r="IP46" s="185"/>
      <c r="IQ46" s="185"/>
      <c r="IR46" s="185"/>
      <c r="IS46" s="185"/>
      <c r="IT46" s="185"/>
      <c r="IU46" s="185"/>
      <c r="IV46" s="185"/>
      <c r="IW46" s="185"/>
      <c r="IX46" s="185"/>
      <c r="IY46" s="185"/>
      <c r="IZ46" s="185"/>
      <c r="JA46" s="185"/>
      <c r="JB46" s="185"/>
      <c r="JC46" s="185"/>
      <c r="JD46" s="185"/>
      <c r="JE46" s="185"/>
      <c r="JF46" s="185"/>
      <c r="JG46" s="185"/>
      <c r="JH46" s="185"/>
      <c r="JI46" s="185"/>
      <c r="JJ46" s="185"/>
      <c r="JK46" s="185"/>
      <c r="JL46" s="185"/>
      <c r="JM46" s="185"/>
      <c r="JN46" s="185"/>
      <c r="JO46" s="185"/>
      <c r="JP46" s="185"/>
      <c r="JQ46" s="185"/>
      <c r="JR46" s="185"/>
      <c r="JS46" s="185"/>
      <c r="JT46" s="185"/>
      <c r="JU46" s="185"/>
      <c r="JV46" s="185"/>
      <c r="JW46" s="185"/>
      <c r="JX46" s="185"/>
      <c r="JY46" s="185"/>
      <c r="JZ46" s="185"/>
      <c r="KA46" s="185"/>
      <c r="KB46" s="185"/>
      <c r="KC46" s="185"/>
      <c r="KD46" s="185"/>
      <c r="KE46" s="185"/>
      <c r="KF46" s="185"/>
      <c r="KG46" s="185"/>
      <c r="KH46" s="185"/>
      <c r="KI46" s="185"/>
      <c r="KJ46" s="185"/>
      <c r="KK46" s="185"/>
      <c r="KL46" s="185"/>
      <c r="KM46" s="185"/>
      <c r="KN46" s="185"/>
      <c r="KO46" s="185"/>
      <c r="KP46" s="185"/>
      <c r="KQ46" s="185"/>
      <c r="KR46" s="185"/>
      <c r="KS46" s="185"/>
      <c r="KT46" s="185"/>
      <c r="KU46" s="185"/>
      <c r="KV46" s="185"/>
      <c r="KW46" s="185"/>
      <c r="KX46" s="185"/>
      <c r="KY46" s="185"/>
      <c r="KZ46" s="185"/>
      <c r="LA46" s="185"/>
      <c r="LB46" s="185"/>
      <c r="LC46" s="185"/>
      <c r="LD46" s="185"/>
      <c r="LE46" s="185"/>
      <c r="LF46" s="185"/>
      <c r="LG46" s="185"/>
      <c r="LH46" s="185"/>
      <c r="LI46" s="185"/>
      <c r="LJ46" s="185"/>
      <c r="LK46" s="185"/>
      <c r="LL46" s="185"/>
      <c r="LM46" s="185"/>
      <c r="LN46" s="185"/>
      <c r="LO46" s="185"/>
      <c r="LP46" s="185"/>
      <c r="LQ46" s="185"/>
      <c r="LR46" s="185"/>
      <c r="LS46" s="185"/>
      <c r="LT46" s="185"/>
      <c r="LU46" s="185"/>
      <c r="LV46" s="185"/>
      <c r="LW46" s="185"/>
      <c r="LX46" s="185"/>
      <c r="LY46" s="185"/>
      <c r="LZ46" s="185"/>
      <c r="MA46" s="185"/>
      <c r="MB46" s="185"/>
      <c r="MC46" s="185"/>
      <c r="MD46" s="185"/>
      <c r="ME46" s="185"/>
      <c r="MF46" s="185"/>
      <c r="MG46" s="185"/>
      <c r="MH46" s="185"/>
      <c r="MI46" s="185"/>
      <c r="MJ46" s="185"/>
      <c r="MK46" s="185"/>
      <c r="ML46" s="185"/>
      <c r="MM46" s="185"/>
      <c r="MN46" s="185"/>
      <c r="MO46" s="185"/>
      <c r="MP46" s="185"/>
      <c r="MQ46" s="185"/>
      <c r="MR46" s="185"/>
      <c r="MS46" s="185"/>
      <c r="MT46" s="185"/>
      <c r="MU46" s="185"/>
      <c r="MV46" s="185"/>
      <c r="MW46" s="185"/>
      <c r="MX46" s="185"/>
      <c r="MY46" s="185"/>
    </row>
    <row r="47" spans="1:363" ht="13.8">
      <c r="A47" s="179"/>
      <c r="B47" s="24" t="s">
        <v>359</v>
      </c>
      <c r="C47" s="39">
        <v>442.4</v>
      </c>
      <c r="D47" s="39">
        <v>433.9</v>
      </c>
      <c r="E47" s="39">
        <v>8.5</v>
      </c>
      <c r="F47" s="26">
        <v>1.9589767227471768E-2</v>
      </c>
      <c r="G47" s="27"/>
      <c r="H47" s="39">
        <v>420.9</v>
      </c>
      <c r="I47" s="39">
        <v>13</v>
      </c>
      <c r="J47" s="26">
        <v>3.0886196246139228E-2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B47" s="39">
        <v>443</v>
      </c>
      <c r="HC47" s="39">
        <v>452</v>
      </c>
      <c r="HD47" s="39">
        <v>451</v>
      </c>
      <c r="HE47" s="39">
        <v>452</v>
      </c>
      <c r="HG47" s="39">
        <v>363.33333333333331</v>
      </c>
      <c r="HH47" s="39">
        <v>422.16666666666669</v>
      </c>
      <c r="HI47" s="39">
        <v>434.25</v>
      </c>
      <c r="HJ47" s="39">
        <f>+C47</f>
        <v>442.4</v>
      </c>
      <c r="HK47" s="178"/>
      <c r="HL47" s="178"/>
      <c r="HM47" s="178"/>
      <c r="HN47" s="178"/>
      <c r="HO47" s="178"/>
      <c r="HP47" s="178"/>
      <c r="HQ47" s="178"/>
      <c r="HR47" s="178"/>
      <c r="HS47" s="178"/>
      <c r="HT47" s="178"/>
      <c r="HU47" s="178"/>
      <c r="HV47" s="178"/>
      <c r="HW47" s="178"/>
      <c r="HX47" s="178"/>
      <c r="HY47" s="178"/>
      <c r="HZ47" s="178"/>
      <c r="IA47" s="178"/>
      <c r="IB47" s="178"/>
      <c r="IC47" s="178"/>
      <c r="ID47" s="178"/>
      <c r="IE47" s="178"/>
      <c r="IF47" s="178"/>
      <c r="IG47" s="178"/>
      <c r="IH47" s="178"/>
      <c r="II47" s="178"/>
      <c r="IJ47" s="178"/>
      <c r="IK47" s="178"/>
      <c r="IL47" s="178"/>
      <c r="IM47" s="178"/>
      <c r="IN47" s="178"/>
      <c r="IO47" s="178"/>
      <c r="IP47" s="178"/>
      <c r="IQ47" s="178"/>
      <c r="IR47" s="178"/>
      <c r="IS47" s="178"/>
      <c r="IT47" s="178"/>
      <c r="IU47" s="178"/>
      <c r="IV47" s="178"/>
      <c r="IW47" s="178"/>
      <c r="IX47" s="178"/>
      <c r="IY47" s="178"/>
      <c r="IZ47" s="178"/>
      <c r="JA47" s="178"/>
      <c r="JB47" s="178"/>
      <c r="JC47" s="178"/>
      <c r="JD47" s="178"/>
      <c r="JE47" s="178"/>
      <c r="JF47" s="178"/>
      <c r="JG47" s="178"/>
      <c r="JH47" s="178"/>
      <c r="JI47" s="178"/>
      <c r="JJ47" s="178"/>
      <c r="JK47" s="178"/>
      <c r="JL47" s="178"/>
      <c r="JM47" s="178"/>
      <c r="JN47" s="178"/>
      <c r="JO47" s="178"/>
      <c r="JP47" s="178"/>
      <c r="JQ47" s="178"/>
      <c r="JR47" s="178"/>
      <c r="JS47" s="178"/>
      <c r="JT47" s="178"/>
      <c r="JU47" s="178"/>
      <c r="JV47" s="178"/>
      <c r="JW47" s="178"/>
      <c r="JX47" s="178"/>
      <c r="JY47" s="178"/>
      <c r="JZ47" s="178"/>
      <c r="KA47" s="178"/>
      <c r="KB47" s="178"/>
      <c r="KC47" s="178"/>
      <c r="KD47" s="178"/>
      <c r="KE47" s="178"/>
      <c r="KF47" s="178"/>
      <c r="KG47" s="178"/>
      <c r="KH47" s="178"/>
      <c r="KI47" s="178"/>
      <c r="KJ47" s="178"/>
      <c r="KK47" s="178"/>
      <c r="KL47" s="178"/>
      <c r="KM47" s="178"/>
      <c r="KN47" s="178"/>
      <c r="KO47" s="178"/>
      <c r="KP47" s="178"/>
      <c r="KQ47" s="178"/>
      <c r="KR47" s="178"/>
      <c r="KS47" s="178"/>
      <c r="KT47" s="178"/>
      <c r="KU47" s="178"/>
      <c r="KV47" s="178"/>
      <c r="KW47" s="178"/>
      <c r="KX47" s="178"/>
      <c r="KY47" s="178"/>
      <c r="KZ47" s="178"/>
      <c r="LA47" s="178"/>
      <c r="LB47" s="178"/>
      <c r="LC47" s="178"/>
      <c r="LD47" s="178"/>
      <c r="LE47" s="178"/>
      <c r="LF47" s="178"/>
      <c r="LG47" s="178"/>
      <c r="LH47" s="178"/>
      <c r="LI47" s="178"/>
      <c r="LJ47" s="178"/>
      <c r="LK47" s="178"/>
      <c r="LL47" s="178"/>
      <c r="LM47" s="178"/>
      <c r="LN47" s="178"/>
      <c r="LO47" s="178"/>
      <c r="LP47" s="178"/>
      <c r="LQ47" s="178"/>
      <c r="LR47" s="178"/>
      <c r="LS47" s="178"/>
      <c r="LT47" s="178"/>
      <c r="LU47" s="178"/>
      <c r="LV47" s="178"/>
      <c r="LW47" s="178"/>
      <c r="LX47" s="178"/>
      <c r="LY47" s="178"/>
      <c r="LZ47" s="178"/>
      <c r="MA47" s="178"/>
      <c r="MB47" s="178"/>
      <c r="MC47" s="178"/>
      <c r="MD47" s="178"/>
      <c r="ME47" s="178"/>
      <c r="MF47" s="178"/>
      <c r="MG47" s="178"/>
      <c r="MH47" s="178"/>
      <c r="MI47" s="178"/>
      <c r="MJ47" s="178"/>
      <c r="MK47" s="178"/>
      <c r="ML47" s="178"/>
      <c r="MM47" s="178"/>
      <c r="MN47" s="178"/>
      <c r="MO47" s="178"/>
      <c r="MP47" s="178"/>
      <c r="MQ47" s="178"/>
      <c r="MR47" s="178"/>
      <c r="MS47" s="178"/>
      <c r="MT47" s="178"/>
      <c r="MU47" s="178"/>
      <c r="MV47" s="178"/>
      <c r="MW47" s="178"/>
      <c r="MX47" s="178"/>
      <c r="MY47" s="178"/>
    </row>
    <row r="48" spans="1:363" ht="13.8">
      <c r="A48" s="179"/>
      <c r="B48" s="18" t="s">
        <v>360</v>
      </c>
      <c r="C48" s="40">
        <v>442.4</v>
      </c>
      <c r="D48" s="40">
        <v>433.9</v>
      </c>
      <c r="E48" s="40">
        <v>8.5</v>
      </c>
      <c r="F48" s="20">
        <v>1.9589767227471768E-2</v>
      </c>
      <c r="G48" s="19"/>
      <c r="H48" s="40">
        <v>420.9</v>
      </c>
      <c r="I48" s="40">
        <v>13</v>
      </c>
      <c r="J48" s="20">
        <v>3.0886196246139228E-2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B48" s="40">
        <v>443</v>
      </c>
      <c r="HC48" s="40">
        <v>452</v>
      </c>
      <c r="HD48" s="40">
        <v>451</v>
      </c>
      <c r="HE48" s="40">
        <v>452</v>
      </c>
      <c r="HG48" s="40">
        <v>363.33333333333331</v>
      </c>
      <c r="HH48" s="40">
        <v>422.16666666666669</v>
      </c>
      <c r="HI48" s="40">
        <v>434.25</v>
      </c>
      <c r="HJ48" s="40">
        <f>+C48</f>
        <v>442.4</v>
      </c>
    </row>
    <row r="49" spans="1:363" ht="13.8">
      <c r="A49" s="179"/>
      <c r="B49" s="18" t="s">
        <v>59</v>
      </c>
      <c r="C49" s="40">
        <v>104.6</v>
      </c>
      <c r="D49" s="40">
        <v>104.2</v>
      </c>
      <c r="E49" s="40">
        <v>0.39999999999999147</v>
      </c>
      <c r="F49" s="20">
        <v>3.838771593090129E-3</v>
      </c>
      <c r="G49" s="19"/>
      <c r="H49" s="40">
        <v>100.2</v>
      </c>
      <c r="I49" s="40">
        <v>4</v>
      </c>
      <c r="J49" s="20">
        <v>3.9920159680638723E-2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B49" s="40">
        <v>105</v>
      </c>
      <c r="HC49" s="40">
        <v>104</v>
      </c>
      <c r="HD49" s="40">
        <v>104</v>
      </c>
      <c r="HE49" s="40">
        <v>103</v>
      </c>
      <c r="HG49" s="40">
        <v>92</v>
      </c>
      <c r="HH49" s="40">
        <v>100.58333333333333</v>
      </c>
      <c r="HI49" s="40">
        <v>104.33333333333333</v>
      </c>
      <c r="HJ49" s="40">
        <f>+C49</f>
        <v>104.6</v>
      </c>
      <c r="HK49" s="17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</row>
    <row r="50" spans="1:363" ht="13.8">
      <c r="A50" s="179"/>
      <c r="HH50" s="19"/>
      <c r="HI50" s="19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</row>
    <row r="51" spans="1:363" ht="13.8">
      <c r="A51" s="179"/>
      <c r="HH51" s="19"/>
      <c r="HI51" s="19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</row>
    <row r="52" spans="1:363" ht="13.8">
      <c r="A52" s="179"/>
      <c r="HH52" s="27"/>
      <c r="HI52" s="27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</row>
    <row r="53" spans="1:363" ht="13.8">
      <c r="A53" s="179"/>
      <c r="HH53" s="19"/>
      <c r="HI53" s="19"/>
      <c r="HJ53" s="19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</row>
    <row r="54" spans="1:363" ht="13.8">
      <c r="A54" s="1"/>
      <c r="HH54" s="19"/>
      <c r="HI54" s="19"/>
      <c r="HJ54" s="19"/>
      <c r="HK54" s="17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</row>
    <row r="55" spans="1:363" ht="13.8">
      <c r="HH55" s="19"/>
      <c r="HI55" s="19"/>
      <c r="HJ55" s="19"/>
    </row>
    <row r="56" spans="1:363" ht="13.8">
      <c r="A56" s="1"/>
      <c r="HH56" s="19"/>
      <c r="HI56" s="19"/>
      <c r="HJ56" s="19"/>
      <c r="HK56" s="17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</row>
    <row r="57" spans="1:363" ht="13.8">
      <c r="A57" s="1"/>
      <c r="HH57" s="19"/>
      <c r="HI57" s="19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</row>
    <row r="58" spans="1:363" ht="13.8">
      <c r="A58" s="179"/>
      <c r="HH58" s="32"/>
      <c r="HI58" s="32"/>
      <c r="HK58" s="180"/>
      <c r="HL58" s="180"/>
      <c r="HM58" s="180"/>
      <c r="HN58" s="180"/>
      <c r="HO58" s="180"/>
      <c r="HP58" s="180"/>
      <c r="HQ58" s="180"/>
      <c r="HR58" s="180"/>
      <c r="HS58" s="180"/>
      <c r="HT58" s="180"/>
      <c r="HU58" s="180"/>
      <c r="HV58" s="180"/>
      <c r="HW58" s="180"/>
      <c r="HX58" s="180"/>
      <c r="HY58" s="180"/>
      <c r="HZ58" s="180"/>
      <c r="IA58" s="180"/>
      <c r="IB58" s="180"/>
      <c r="IC58" s="180"/>
      <c r="ID58" s="180"/>
      <c r="IE58" s="180"/>
      <c r="IF58" s="180"/>
      <c r="IG58" s="180"/>
      <c r="IH58" s="180"/>
      <c r="II58" s="180"/>
      <c r="IJ58" s="180"/>
      <c r="IK58" s="180"/>
      <c r="IL58" s="180"/>
      <c r="IM58" s="180"/>
      <c r="IN58" s="180"/>
      <c r="IO58" s="180"/>
      <c r="IP58" s="180"/>
      <c r="IQ58" s="180"/>
      <c r="IR58" s="180"/>
      <c r="IS58" s="180"/>
      <c r="IT58" s="180"/>
      <c r="IU58" s="180"/>
      <c r="IV58" s="180"/>
      <c r="IW58" s="180"/>
      <c r="IX58" s="180"/>
      <c r="IY58" s="180"/>
      <c r="IZ58" s="180"/>
      <c r="JA58" s="180"/>
      <c r="JB58" s="180"/>
      <c r="JC58" s="180"/>
      <c r="JD58" s="180"/>
      <c r="JE58" s="180"/>
      <c r="JF58" s="180"/>
      <c r="JG58" s="180"/>
      <c r="JH58" s="180"/>
      <c r="JI58" s="180"/>
      <c r="JJ58" s="180"/>
      <c r="JK58" s="180"/>
      <c r="JL58" s="180"/>
      <c r="JM58" s="180"/>
      <c r="JN58" s="180"/>
      <c r="JO58" s="180"/>
      <c r="JP58" s="180"/>
      <c r="JQ58" s="180"/>
      <c r="JR58" s="180"/>
      <c r="JS58" s="180"/>
      <c r="JT58" s="180"/>
      <c r="JU58" s="180"/>
      <c r="JV58" s="180"/>
      <c r="JW58" s="180"/>
      <c r="JX58" s="180"/>
      <c r="JY58" s="180"/>
      <c r="JZ58" s="180"/>
      <c r="KA58" s="180"/>
      <c r="KB58" s="180"/>
      <c r="KC58" s="180"/>
      <c r="KD58" s="180"/>
      <c r="KE58" s="180"/>
      <c r="KF58" s="180"/>
      <c r="KG58" s="180"/>
      <c r="KH58" s="180"/>
      <c r="KI58" s="180"/>
      <c r="KJ58" s="180"/>
      <c r="KK58" s="180"/>
      <c r="KL58" s="180"/>
      <c r="KM58" s="180"/>
      <c r="KN58" s="180"/>
      <c r="KO58" s="180"/>
      <c r="KP58" s="180"/>
      <c r="KQ58" s="180"/>
      <c r="KR58" s="180"/>
      <c r="KS58" s="180"/>
      <c r="KT58" s="180"/>
      <c r="KU58" s="180"/>
      <c r="KV58" s="180"/>
      <c r="KW58" s="180"/>
      <c r="KX58" s="180"/>
      <c r="KY58" s="180"/>
      <c r="KZ58" s="180"/>
      <c r="LA58" s="180"/>
      <c r="LB58" s="180"/>
      <c r="LC58" s="180"/>
      <c r="LD58" s="180"/>
      <c r="LE58" s="180"/>
      <c r="LF58" s="180"/>
      <c r="LG58" s="180"/>
      <c r="LH58" s="180"/>
      <c r="LI58" s="180"/>
      <c r="LJ58" s="180"/>
      <c r="LK58" s="180"/>
      <c r="LL58" s="180"/>
      <c r="LM58" s="180"/>
      <c r="LN58" s="180"/>
      <c r="LO58" s="180"/>
      <c r="LP58" s="180"/>
      <c r="LQ58" s="180"/>
      <c r="LR58" s="180"/>
      <c r="LS58" s="180"/>
      <c r="LT58" s="180"/>
      <c r="LU58" s="180"/>
      <c r="LV58" s="180"/>
      <c r="LW58" s="180"/>
      <c r="LX58" s="180"/>
      <c r="LY58" s="180"/>
      <c r="LZ58" s="180"/>
      <c r="MA58" s="180"/>
      <c r="MB58" s="180"/>
      <c r="MC58" s="180"/>
      <c r="MD58" s="180"/>
      <c r="ME58" s="180"/>
      <c r="MF58" s="180"/>
      <c r="MG58" s="180"/>
      <c r="MH58" s="180"/>
      <c r="MI58" s="180"/>
      <c r="MJ58" s="180"/>
      <c r="MK58" s="180"/>
      <c r="ML58" s="180"/>
      <c r="MM58" s="180"/>
      <c r="MN58" s="180"/>
      <c r="MO58" s="180"/>
      <c r="MP58" s="180"/>
      <c r="MQ58" s="180"/>
      <c r="MR58" s="180"/>
      <c r="MS58" s="180"/>
      <c r="MT58" s="180"/>
      <c r="MU58" s="180"/>
      <c r="MV58" s="180"/>
      <c r="MW58" s="180"/>
      <c r="MX58" s="180"/>
      <c r="MY58" s="180"/>
    </row>
    <row r="59" spans="1:363" ht="13.8">
      <c r="A59" s="179"/>
      <c r="HH59" s="37"/>
      <c r="HI59" s="37"/>
      <c r="HK59" s="180"/>
      <c r="HL59" s="180"/>
      <c r="HM59" s="180"/>
      <c r="HN59" s="180"/>
      <c r="HO59" s="180"/>
      <c r="HP59" s="180"/>
      <c r="HQ59" s="180"/>
      <c r="HR59" s="180"/>
      <c r="HS59" s="180"/>
      <c r="HT59" s="180"/>
      <c r="HU59" s="180"/>
      <c r="HV59" s="180"/>
      <c r="HW59" s="180"/>
      <c r="HX59" s="180"/>
      <c r="HY59" s="180"/>
      <c r="HZ59" s="180"/>
      <c r="IA59" s="180"/>
      <c r="IB59" s="180"/>
      <c r="IC59" s="180"/>
      <c r="ID59" s="180"/>
      <c r="IE59" s="180"/>
      <c r="IF59" s="180"/>
      <c r="IG59" s="180"/>
      <c r="IH59" s="180"/>
      <c r="II59" s="180"/>
      <c r="IJ59" s="180"/>
      <c r="IK59" s="180"/>
      <c r="IL59" s="180"/>
      <c r="IM59" s="180"/>
      <c r="IN59" s="180"/>
      <c r="IO59" s="180"/>
      <c r="IP59" s="180"/>
      <c r="IQ59" s="180"/>
      <c r="IR59" s="180"/>
      <c r="IS59" s="180"/>
      <c r="IT59" s="180"/>
      <c r="IU59" s="180"/>
      <c r="IV59" s="180"/>
      <c r="IW59" s="180"/>
      <c r="IX59" s="180"/>
      <c r="IY59" s="180"/>
      <c r="IZ59" s="180"/>
      <c r="JA59" s="180"/>
      <c r="JB59" s="180"/>
      <c r="JC59" s="180"/>
      <c r="JD59" s="180"/>
      <c r="JE59" s="180"/>
      <c r="JF59" s="180"/>
      <c r="JG59" s="180"/>
      <c r="JH59" s="180"/>
      <c r="JI59" s="180"/>
      <c r="JJ59" s="180"/>
      <c r="JK59" s="180"/>
      <c r="JL59" s="180"/>
      <c r="JM59" s="180"/>
      <c r="JN59" s="180"/>
      <c r="JO59" s="180"/>
      <c r="JP59" s="180"/>
      <c r="JQ59" s="180"/>
      <c r="JR59" s="180"/>
      <c r="JS59" s="180"/>
      <c r="JT59" s="180"/>
      <c r="JU59" s="180"/>
      <c r="JV59" s="180"/>
      <c r="JW59" s="180"/>
      <c r="JX59" s="180"/>
      <c r="JY59" s="180"/>
      <c r="JZ59" s="180"/>
      <c r="KA59" s="180"/>
      <c r="KB59" s="180"/>
      <c r="KC59" s="180"/>
      <c r="KD59" s="180"/>
      <c r="KE59" s="180"/>
      <c r="KF59" s="180"/>
      <c r="KG59" s="180"/>
      <c r="KH59" s="180"/>
      <c r="KI59" s="180"/>
      <c r="KJ59" s="180"/>
      <c r="KK59" s="180"/>
      <c r="KL59" s="180"/>
      <c r="KM59" s="180"/>
      <c r="KN59" s="180"/>
      <c r="KO59" s="180"/>
      <c r="KP59" s="180"/>
      <c r="KQ59" s="180"/>
      <c r="KR59" s="180"/>
      <c r="KS59" s="180"/>
      <c r="KT59" s="180"/>
      <c r="KU59" s="180"/>
      <c r="KV59" s="180"/>
      <c r="KW59" s="180"/>
      <c r="KX59" s="180"/>
      <c r="KY59" s="180"/>
      <c r="KZ59" s="180"/>
      <c r="LA59" s="180"/>
      <c r="LB59" s="180"/>
      <c r="LC59" s="180"/>
      <c r="LD59" s="180"/>
      <c r="LE59" s="180"/>
      <c r="LF59" s="180"/>
      <c r="LG59" s="180"/>
      <c r="LH59" s="180"/>
      <c r="LI59" s="180"/>
      <c r="LJ59" s="180"/>
      <c r="LK59" s="180"/>
      <c r="LL59" s="180"/>
      <c r="LM59" s="180"/>
      <c r="LN59" s="180"/>
      <c r="LO59" s="180"/>
      <c r="LP59" s="180"/>
      <c r="LQ59" s="180"/>
      <c r="LR59" s="180"/>
      <c r="LS59" s="180"/>
      <c r="LT59" s="180"/>
      <c r="LU59" s="180"/>
      <c r="LV59" s="180"/>
      <c r="LW59" s="180"/>
      <c r="LX59" s="180"/>
      <c r="LY59" s="180"/>
      <c r="LZ59" s="180"/>
      <c r="MA59" s="180"/>
      <c r="MB59" s="180"/>
      <c r="MC59" s="180"/>
      <c r="MD59" s="180"/>
      <c r="ME59" s="180"/>
      <c r="MF59" s="180"/>
      <c r="MG59" s="180"/>
      <c r="MH59" s="180"/>
      <c r="MI59" s="180"/>
      <c r="MJ59" s="180"/>
      <c r="MK59" s="180"/>
      <c r="ML59" s="180"/>
      <c r="MM59" s="180"/>
      <c r="MN59" s="180"/>
      <c r="MO59" s="180"/>
      <c r="MP59" s="180"/>
      <c r="MQ59" s="180"/>
      <c r="MR59" s="180"/>
      <c r="MS59" s="180"/>
      <c r="MT59" s="180"/>
      <c r="MU59" s="180"/>
      <c r="MV59" s="180"/>
      <c r="MW59" s="180"/>
      <c r="MX59" s="180"/>
      <c r="MY59" s="180"/>
    </row>
    <row r="60" spans="1:363" ht="13.8">
      <c r="HH60" s="27"/>
      <c r="HI60" s="27"/>
      <c r="HK60" s="180"/>
      <c r="HL60" s="180"/>
      <c r="HM60" s="180"/>
      <c r="HN60" s="180"/>
      <c r="HO60" s="180"/>
      <c r="HP60" s="180"/>
      <c r="HQ60" s="180"/>
      <c r="HR60" s="180"/>
      <c r="HS60" s="180"/>
      <c r="HT60" s="180"/>
      <c r="HU60" s="180"/>
      <c r="HV60" s="180"/>
      <c r="HW60" s="180"/>
      <c r="HX60" s="180"/>
      <c r="HY60" s="180"/>
      <c r="HZ60" s="180"/>
      <c r="IA60" s="180"/>
      <c r="IB60" s="180"/>
      <c r="IC60" s="180"/>
      <c r="ID60" s="180"/>
      <c r="IE60" s="180"/>
      <c r="IF60" s="180"/>
      <c r="IG60" s="180"/>
      <c r="IH60" s="180"/>
      <c r="II60" s="180"/>
      <c r="IJ60" s="180"/>
      <c r="IK60" s="180"/>
      <c r="IL60" s="180"/>
      <c r="IM60" s="180"/>
      <c r="IN60" s="180"/>
      <c r="IO60" s="180"/>
      <c r="IP60" s="180"/>
      <c r="IQ60" s="180"/>
      <c r="IR60" s="180"/>
      <c r="IS60" s="180"/>
      <c r="IT60" s="180"/>
      <c r="IU60" s="180"/>
      <c r="IV60" s="180"/>
      <c r="IW60" s="180"/>
      <c r="IX60" s="180"/>
      <c r="IY60" s="180"/>
      <c r="IZ60" s="180"/>
      <c r="JA60" s="180"/>
      <c r="JB60" s="180"/>
      <c r="JC60" s="180"/>
      <c r="JD60" s="180"/>
      <c r="JE60" s="180"/>
      <c r="JF60" s="180"/>
      <c r="JG60" s="180"/>
      <c r="JH60" s="180"/>
      <c r="JI60" s="180"/>
      <c r="JJ60" s="180"/>
      <c r="JK60" s="180"/>
      <c r="JL60" s="180"/>
      <c r="JM60" s="180"/>
      <c r="JN60" s="180"/>
      <c r="JO60" s="180"/>
      <c r="JP60" s="180"/>
      <c r="JQ60" s="180"/>
      <c r="JR60" s="180"/>
      <c r="JS60" s="180"/>
      <c r="JT60" s="180"/>
      <c r="JU60" s="180"/>
      <c r="JV60" s="180"/>
      <c r="JW60" s="180"/>
      <c r="JX60" s="180"/>
      <c r="JY60" s="180"/>
      <c r="JZ60" s="180"/>
      <c r="KA60" s="180"/>
      <c r="KB60" s="180"/>
      <c r="KC60" s="180"/>
      <c r="KD60" s="180"/>
      <c r="KE60" s="180"/>
      <c r="KF60" s="180"/>
      <c r="KG60" s="180"/>
      <c r="KH60" s="180"/>
      <c r="KI60" s="180"/>
      <c r="KJ60" s="180"/>
      <c r="KK60" s="180"/>
      <c r="KL60" s="180"/>
      <c r="KM60" s="180"/>
      <c r="KN60" s="180"/>
      <c r="KO60" s="180"/>
      <c r="KP60" s="180"/>
      <c r="KQ60" s="180"/>
      <c r="KR60" s="180"/>
      <c r="KS60" s="180"/>
      <c r="KT60" s="180"/>
      <c r="KU60" s="180"/>
      <c r="KV60" s="180"/>
      <c r="KW60" s="180"/>
      <c r="KX60" s="180"/>
      <c r="KY60" s="180"/>
      <c r="KZ60" s="180"/>
      <c r="LA60" s="180"/>
      <c r="LB60" s="180"/>
      <c r="LC60" s="180"/>
      <c r="LD60" s="180"/>
      <c r="LE60" s="180"/>
      <c r="LF60" s="180"/>
      <c r="LG60" s="180"/>
      <c r="LH60" s="180"/>
      <c r="LI60" s="180"/>
      <c r="LJ60" s="180"/>
      <c r="LK60" s="180"/>
      <c r="LL60" s="180"/>
      <c r="LM60" s="180"/>
      <c r="LN60" s="180"/>
      <c r="LO60" s="180"/>
      <c r="LP60" s="180"/>
      <c r="LQ60" s="180"/>
      <c r="LR60" s="180"/>
      <c r="LS60" s="180"/>
      <c r="LT60" s="180"/>
      <c r="LU60" s="180"/>
      <c r="LV60" s="180"/>
      <c r="LW60" s="180"/>
      <c r="LX60" s="180"/>
      <c r="LY60" s="180"/>
      <c r="LZ60" s="180"/>
      <c r="MA60" s="180"/>
      <c r="MB60" s="180"/>
      <c r="MC60" s="180"/>
      <c r="MD60" s="180"/>
      <c r="ME60" s="180"/>
      <c r="MF60" s="180"/>
      <c r="MG60" s="180"/>
      <c r="MH60" s="180"/>
      <c r="MI60" s="180"/>
      <c r="MJ60" s="180"/>
      <c r="MK60" s="180"/>
      <c r="ML60" s="180"/>
      <c r="MM60" s="180"/>
      <c r="MN60" s="180"/>
      <c r="MO60" s="180"/>
      <c r="MP60" s="180"/>
      <c r="MQ60" s="180"/>
      <c r="MR60" s="180"/>
      <c r="MS60" s="180"/>
      <c r="MT60" s="180"/>
      <c r="MU60" s="180"/>
      <c r="MV60" s="180"/>
      <c r="MW60" s="180"/>
      <c r="MX60" s="180"/>
      <c r="MY60" s="180"/>
    </row>
    <row r="61" spans="1:363" ht="13.8">
      <c r="A61" s="179"/>
      <c r="HH61" s="19"/>
      <c r="HI61" s="19"/>
      <c r="HK61" s="180"/>
      <c r="HL61" s="180"/>
      <c r="HM61" s="180"/>
      <c r="HN61" s="180"/>
      <c r="HO61" s="180"/>
      <c r="HP61" s="180"/>
      <c r="HQ61" s="180"/>
      <c r="HR61" s="180"/>
      <c r="HS61" s="180"/>
      <c r="HT61" s="180"/>
      <c r="HU61" s="180"/>
      <c r="HV61" s="180"/>
      <c r="HW61" s="180"/>
      <c r="HX61" s="180"/>
      <c r="HY61" s="180"/>
      <c r="HZ61" s="180"/>
      <c r="IA61" s="180"/>
      <c r="IB61" s="180"/>
      <c r="IC61" s="180"/>
      <c r="ID61" s="180"/>
      <c r="IE61" s="180"/>
      <c r="IF61" s="180"/>
      <c r="IG61" s="180"/>
      <c r="IH61" s="180"/>
      <c r="II61" s="180"/>
      <c r="IJ61" s="180"/>
      <c r="IK61" s="180"/>
      <c r="IL61" s="180"/>
      <c r="IM61" s="180"/>
      <c r="IN61" s="180"/>
      <c r="IO61" s="180"/>
      <c r="IP61" s="180"/>
      <c r="IQ61" s="180"/>
      <c r="IR61" s="180"/>
      <c r="IS61" s="180"/>
      <c r="IT61" s="180"/>
      <c r="IU61" s="180"/>
      <c r="IV61" s="180"/>
      <c r="IW61" s="180"/>
      <c r="IX61" s="180"/>
      <c r="IY61" s="180"/>
      <c r="IZ61" s="180"/>
      <c r="JA61" s="180"/>
      <c r="JB61" s="180"/>
      <c r="JC61" s="180"/>
      <c r="JD61" s="180"/>
      <c r="JE61" s="180"/>
      <c r="JF61" s="180"/>
      <c r="JG61" s="180"/>
      <c r="JH61" s="180"/>
      <c r="JI61" s="180"/>
      <c r="JJ61" s="180"/>
      <c r="JK61" s="180"/>
      <c r="JL61" s="180"/>
      <c r="JM61" s="180"/>
      <c r="JN61" s="180"/>
      <c r="JO61" s="180"/>
      <c r="JP61" s="180"/>
      <c r="JQ61" s="180"/>
      <c r="JR61" s="180"/>
      <c r="JS61" s="180"/>
      <c r="JT61" s="180"/>
      <c r="JU61" s="180"/>
      <c r="JV61" s="180"/>
      <c r="JW61" s="180"/>
      <c r="JX61" s="180"/>
      <c r="JY61" s="180"/>
      <c r="JZ61" s="180"/>
      <c r="KA61" s="180"/>
      <c r="KB61" s="180"/>
      <c r="KC61" s="180"/>
      <c r="KD61" s="180"/>
      <c r="KE61" s="180"/>
      <c r="KF61" s="180"/>
      <c r="KG61" s="180"/>
      <c r="KH61" s="180"/>
      <c r="KI61" s="180"/>
      <c r="KJ61" s="180"/>
      <c r="KK61" s="180"/>
      <c r="KL61" s="180"/>
      <c r="KM61" s="180"/>
      <c r="KN61" s="180"/>
      <c r="KO61" s="180"/>
      <c r="KP61" s="180"/>
      <c r="KQ61" s="180"/>
      <c r="KR61" s="180"/>
      <c r="KS61" s="180"/>
      <c r="KT61" s="180"/>
      <c r="KU61" s="180"/>
      <c r="KV61" s="180"/>
      <c r="KW61" s="180"/>
      <c r="KX61" s="180"/>
      <c r="KY61" s="180"/>
      <c r="KZ61" s="180"/>
      <c r="LA61" s="180"/>
      <c r="LB61" s="180"/>
      <c r="LC61" s="180"/>
      <c r="LD61" s="180"/>
      <c r="LE61" s="180"/>
      <c r="LF61" s="180"/>
      <c r="LG61" s="180"/>
      <c r="LH61" s="180"/>
      <c r="LI61" s="180"/>
      <c r="LJ61" s="180"/>
      <c r="LK61" s="180"/>
      <c r="LL61" s="180"/>
      <c r="LM61" s="180"/>
      <c r="LN61" s="180"/>
      <c r="LO61" s="180"/>
      <c r="LP61" s="180"/>
      <c r="LQ61" s="180"/>
      <c r="LR61" s="180"/>
      <c r="LS61" s="180"/>
      <c r="LT61" s="180"/>
      <c r="LU61" s="180"/>
      <c r="LV61" s="180"/>
      <c r="LW61" s="180"/>
      <c r="LX61" s="180"/>
      <c r="LY61" s="180"/>
      <c r="LZ61" s="180"/>
      <c r="MA61" s="180"/>
      <c r="MB61" s="180"/>
      <c r="MC61" s="180"/>
      <c r="MD61" s="180"/>
      <c r="ME61" s="180"/>
      <c r="MF61" s="180"/>
      <c r="MG61" s="180"/>
      <c r="MH61" s="180"/>
      <c r="MI61" s="180"/>
      <c r="MJ61" s="180"/>
      <c r="MK61" s="180"/>
      <c r="ML61" s="180"/>
      <c r="MM61" s="180"/>
      <c r="MN61" s="180"/>
      <c r="MO61" s="180"/>
      <c r="MP61" s="180"/>
      <c r="MQ61" s="180"/>
      <c r="MR61" s="180"/>
      <c r="MS61" s="180"/>
      <c r="MT61" s="180"/>
      <c r="MU61" s="180"/>
      <c r="MV61" s="180"/>
      <c r="MW61" s="180"/>
      <c r="MX61" s="180"/>
      <c r="MY61" s="180"/>
    </row>
    <row r="62" spans="1:363" ht="13.8">
      <c r="A62" s="1"/>
      <c r="HH62" s="19"/>
      <c r="HI62" s="19"/>
      <c r="HK62" s="17"/>
      <c r="HL62" s="180"/>
      <c r="HM62" s="180"/>
      <c r="HN62" s="180"/>
      <c r="HO62" s="180"/>
      <c r="HP62" s="180"/>
      <c r="HQ62" s="180"/>
      <c r="HR62" s="180"/>
      <c r="HS62" s="180"/>
      <c r="HT62" s="180"/>
      <c r="HU62" s="180"/>
      <c r="HV62" s="180"/>
      <c r="HW62" s="180"/>
      <c r="HX62" s="180"/>
      <c r="HY62" s="180"/>
      <c r="HZ62" s="180"/>
      <c r="IA62" s="180"/>
      <c r="IB62" s="180"/>
      <c r="IC62" s="180"/>
      <c r="ID62" s="180"/>
      <c r="IE62" s="180"/>
      <c r="IF62" s="180"/>
      <c r="IG62" s="180"/>
      <c r="IH62" s="180"/>
      <c r="II62" s="180"/>
      <c r="IJ62" s="180"/>
      <c r="IK62" s="180"/>
      <c r="IL62" s="180"/>
      <c r="IM62" s="180"/>
      <c r="IN62" s="180"/>
      <c r="IO62" s="180"/>
      <c r="IP62" s="180"/>
      <c r="IQ62" s="180"/>
      <c r="IR62" s="180"/>
      <c r="IS62" s="180"/>
      <c r="IT62" s="180"/>
      <c r="IU62" s="180"/>
      <c r="IV62" s="180"/>
      <c r="IW62" s="180"/>
      <c r="IX62" s="180"/>
      <c r="IY62" s="180"/>
      <c r="IZ62" s="180"/>
      <c r="JA62" s="180"/>
      <c r="JB62" s="180"/>
      <c r="JC62" s="180"/>
      <c r="JD62" s="180"/>
      <c r="JE62" s="180"/>
      <c r="JF62" s="180"/>
      <c r="JG62" s="180"/>
      <c r="JH62" s="180"/>
      <c r="JI62" s="180"/>
      <c r="JJ62" s="180"/>
      <c r="JK62" s="180"/>
      <c r="JL62" s="180"/>
      <c r="JM62" s="180"/>
      <c r="JN62" s="180"/>
      <c r="JO62" s="180"/>
      <c r="JP62" s="180"/>
      <c r="JQ62" s="180"/>
      <c r="JR62" s="180"/>
      <c r="JS62" s="180"/>
      <c r="JT62" s="180"/>
      <c r="JU62" s="180"/>
      <c r="JV62" s="180"/>
      <c r="JW62" s="180"/>
      <c r="JX62" s="180"/>
      <c r="JY62" s="180"/>
      <c r="JZ62" s="180"/>
      <c r="KA62" s="180"/>
      <c r="KB62" s="180"/>
      <c r="KC62" s="180"/>
      <c r="KD62" s="180"/>
      <c r="KE62" s="180"/>
      <c r="KF62" s="180"/>
      <c r="KG62" s="180"/>
      <c r="KH62" s="180"/>
      <c r="KI62" s="180"/>
      <c r="KJ62" s="180"/>
      <c r="KK62" s="180"/>
      <c r="KL62" s="180"/>
      <c r="KM62" s="180"/>
      <c r="KN62" s="180"/>
      <c r="KO62" s="180"/>
      <c r="KP62" s="180"/>
      <c r="KQ62" s="180"/>
      <c r="KR62" s="180"/>
      <c r="KS62" s="180"/>
      <c r="KT62" s="180"/>
      <c r="KU62" s="180"/>
      <c r="KV62" s="180"/>
      <c r="KW62" s="180"/>
      <c r="KX62" s="180"/>
      <c r="KY62" s="180"/>
      <c r="KZ62" s="180"/>
      <c r="LA62" s="180"/>
      <c r="LB62" s="180"/>
      <c r="LC62" s="180"/>
      <c r="LD62" s="180"/>
      <c r="LE62" s="180"/>
      <c r="LF62" s="180"/>
      <c r="LG62" s="180"/>
      <c r="LH62" s="180"/>
      <c r="LI62" s="180"/>
      <c r="LJ62" s="180"/>
      <c r="LK62" s="180"/>
      <c r="LL62" s="180"/>
      <c r="LM62" s="180"/>
      <c r="LN62" s="180"/>
      <c r="LO62" s="180"/>
      <c r="LP62" s="180"/>
      <c r="LQ62" s="180"/>
      <c r="LR62" s="180"/>
      <c r="LS62" s="180"/>
      <c r="LT62" s="180"/>
      <c r="LU62" s="180"/>
      <c r="LV62" s="180"/>
      <c r="LW62" s="180"/>
      <c r="LX62" s="180"/>
      <c r="LY62" s="180"/>
      <c r="LZ62" s="180"/>
      <c r="MA62" s="180"/>
      <c r="MB62" s="180"/>
      <c r="MC62" s="180"/>
      <c r="MD62" s="180"/>
      <c r="ME62" s="180"/>
      <c r="MF62" s="180"/>
      <c r="MG62" s="180"/>
      <c r="MH62" s="180"/>
      <c r="MI62" s="180"/>
      <c r="MJ62" s="180"/>
      <c r="MK62" s="180"/>
      <c r="ML62" s="180"/>
      <c r="MM62" s="180"/>
      <c r="MN62" s="180"/>
      <c r="MO62" s="180"/>
      <c r="MP62" s="180"/>
      <c r="MQ62" s="180"/>
      <c r="MR62" s="180"/>
      <c r="MS62" s="180"/>
      <c r="MT62" s="180"/>
      <c r="MU62" s="180"/>
      <c r="MV62" s="180"/>
      <c r="MW62" s="180"/>
      <c r="MX62" s="180"/>
      <c r="MY62" s="180"/>
    </row>
    <row r="63" spans="1:363" ht="13.8">
      <c r="A63" s="1"/>
      <c r="HH63" s="19"/>
      <c r="HI63" s="19"/>
      <c r="HK63" s="180"/>
      <c r="HL63" s="180"/>
      <c r="HM63" s="180"/>
      <c r="HN63" s="180"/>
      <c r="HO63" s="180"/>
      <c r="HP63" s="180"/>
      <c r="HQ63" s="180"/>
      <c r="HR63" s="180"/>
      <c r="HS63" s="180"/>
      <c r="HT63" s="180"/>
      <c r="HU63" s="180"/>
      <c r="HV63" s="180"/>
      <c r="HW63" s="180"/>
      <c r="HX63" s="180"/>
      <c r="HY63" s="180"/>
      <c r="HZ63" s="180"/>
      <c r="IA63" s="180"/>
      <c r="IB63" s="180"/>
      <c r="IC63" s="180"/>
      <c r="ID63" s="180"/>
      <c r="IE63" s="180"/>
      <c r="IF63" s="180"/>
      <c r="IG63" s="180"/>
      <c r="IH63" s="180"/>
      <c r="II63" s="180"/>
      <c r="IJ63" s="180"/>
      <c r="IK63" s="180"/>
      <c r="IL63" s="180"/>
      <c r="IM63" s="180"/>
      <c r="IN63" s="180"/>
      <c r="IO63" s="180"/>
      <c r="IP63" s="180"/>
      <c r="IQ63" s="180"/>
      <c r="IR63" s="180"/>
      <c r="IS63" s="180"/>
      <c r="IT63" s="180"/>
      <c r="IU63" s="180"/>
      <c r="IV63" s="180"/>
      <c r="IW63" s="180"/>
      <c r="IX63" s="180"/>
      <c r="IY63" s="180"/>
      <c r="IZ63" s="180"/>
      <c r="JA63" s="180"/>
      <c r="JB63" s="180"/>
      <c r="JC63" s="180"/>
      <c r="JD63" s="180"/>
      <c r="JE63" s="180"/>
      <c r="JF63" s="180"/>
      <c r="JG63" s="180"/>
      <c r="JH63" s="180"/>
      <c r="JI63" s="180"/>
      <c r="JJ63" s="180"/>
      <c r="JK63" s="180"/>
      <c r="JL63" s="180"/>
      <c r="JM63" s="180"/>
      <c r="JN63" s="180"/>
      <c r="JO63" s="180"/>
      <c r="JP63" s="180"/>
      <c r="JQ63" s="180"/>
      <c r="JR63" s="180"/>
      <c r="JS63" s="180"/>
      <c r="JT63" s="180"/>
      <c r="JU63" s="180"/>
      <c r="JV63" s="180"/>
      <c r="JW63" s="180"/>
      <c r="JX63" s="180"/>
      <c r="JY63" s="180"/>
      <c r="JZ63" s="180"/>
      <c r="KA63" s="180"/>
      <c r="KB63" s="180"/>
      <c r="KC63" s="180"/>
      <c r="KD63" s="180"/>
      <c r="KE63" s="180"/>
      <c r="KF63" s="180"/>
      <c r="KG63" s="180"/>
      <c r="KH63" s="180"/>
      <c r="KI63" s="180"/>
      <c r="KJ63" s="180"/>
      <c r="KK63" s="180"/>
      <c r="KL63" s="180"/>
      <c r="KM63" s="180"/>
      <c r="KN63" s="180"/>
      <c r="KO63" s="180"/>
      <c r="KP63" s="180"/>
      <c r="KQ63" s="180"/>
      <c r="KR63" s="180"/>
      <c r="KS63" s="180"/>
      <c r="KT63" s="180"/>
      <c r="KU63" s="180"/>
      <c r="KV63" s="180"/>
      <c r="KW63" s="180"/>
      <c r="KX63" s="180"/>
      <c r="KY63" s="180"/>
      <c r="KZ63" s="180"/>
      <c r="LA63" s="180"/>
      <c r="LB63" s="180"/>
      <c r="LC63" s="180"/>
      <c r="LD63" s="180"/>
      <c r="LE63" s="180"/>
      <c r="LF63" s="180"/>
      <c r="LG63" s="180"/>
      <c r="LH63" s="180"/>
      <c r="LI63" s="180"/>
      <c r="LJ63" s="180"/>
      <c r="LK63" s="180"/>
      <c r="LL63" s="180"/>
      <c r="LM63" s="180"/>
      <c r="LN63" s="180"/>
      <c r="LO63" s="180"/>
      <c r="LP63" s="180"/>
      <c r="LQ63" s="180"/>
      <c r="LR63" s="180"/>
      <c r="LS63" s="180"/>
      <c r="LT63" s="180"/>
      <c r="LU63" s="180"/>
      <c r="LV63" s="180"/>
      <c r="LW63" s="180"/>
      <c r="LX63" s="180"/>
      <c r="LY63" s="180"/>
      <c r="LZ63" s="180"/>
      <c r="MA63" s="180"/>
      <c r="MB63" s="180"/>
      <c r="MC63" s="180"/>
      <c r="MD63" s="180"/>
      <c r="ME63" s="180"/>
      <c r="MF63" s="180"/>
      <c r="MG63" s="180"/>
      <c r="MH63" s="180"/>
      <c r="MI63" s="180"/>
      <c r="MJ63" s="180"/>
      <c r="MK63" s="180"/>
      <c r="ML63" s="180"/>
      <c r="MM63" s="180"/>
      <c r="MN63" s="180"/>
      <c r="MO63" s="180"/>
      <c r="MP63" s="180"/>
      <c r="MQ63" s="180"/>
      <c r="MR63" s="180"/>
      <c r="MS63" s="180"/>
      <c r="MT63" s="180"/>
      <c r="MU63" s="180"/>
      <c r="MV63" s="180"/>
      <c r="MW63" s="180"/>
      <c r="MX63" s="180"/>
      <c r="MY63" s="180"/>
    </row>
    <row r="64" spans="1:363" ht="13.8">
      <c r="A64" s="1"/>
      <c r="HH64" s="19"/>
      <c r="HI64" s="19"/>
      <c r="HK64" s="180"/>
      <c r="HL64" s="180"/>
      <c r="HM64" s="180"/>
      <c r="HN64" s="180"/>
      <c r="HO64" s="180"/>
      <c r="HP64" s="180"/>
      <c r="HQ64" s="180"/>
      <c r="HR64" s="180"/>
      <c r="HS64" s="180"/>
      <c r="HT64" s="180"/>
      <c r="HU64" s="180"/>
      <c r="HV64" s="180"/>
      <c r="HW64" s="180"/>
      <c r="HX64" s="180"/>
      <c r="HY64" s="180"/>
      <c r="HZ64" s="180"/>
      <c r="IA64" s="180"/>
      <c r="IB64" s="180"/>
      <c r="IC64" s="180"/>
      <c r="ID64" s="180"/>
      <c r="IE64" s="180"/>
      <c r="IF64" s="180"/>
      <c r="IG64" s="180"/>
      <c r="IH64" s="180"/>
      <c r="II64" s="180"/>
      <c r="IJ64" s="180"/>
      <c r="IK64" s="180"/>
      <c r="IL64" s="180"/>
      <c r="IM64" s="180"/>
      <c r="IN64" s="180"/>
      <c r="IO64" s="180"/>
      <c r="IP64" s="180"/>
      <c r="IQ64" s="180"/>
      <c r="IR64" s="180"/>
      <c r="IS64" s="180"/>
      <c r="IT64" s="180"/>
      <c r="IU64" s="180"/>
      <c r="IV64" s="180"/>
      <c r="IW64" s="180"/>
      <c r="IX64" s="180"/>
      <c r="IY64" s="180"/>
      <c r="IZ64" s="180"/>
      <c r="JA64" s="180"/>
      <c r="JB64" s="180"/>
      <c r="JC64" s="180"/>
      <c r="JD64" s="180"/>
      <c r="JE64" s="180"/>
      <c r="JF64" s="180"/>
      <c r="JG64" s="180"/>
      <c r="JH64" s="180"/>
      <c r="JI64" s="180"/>
      <c r="JJ64" s="180"/>
      <c r="JK64" s="180"/>
      <c r="JL64" s="180"/>
      <c r="JM64" s="180"/>
      <c r="JN64" s="180"/>
      <c r="JO64" s="180"/>
      <c r="JP64" s="180"/>
      <c r="JQ64" s="180"/>
      <c r="JR64" s="180"/>
      <c r="JS64" s="180"/>
      <c r="JT64" s="180"/>
      <c r="JU64" s="180"/>
      <c r="JV64" s="180"/>
      <c r="JW64" s="180"/>
      <c r="JX64" s="180"/>
      <c r="JY64" s="180"/>
      <c r="JZ64" s="180"/>
      <c r="KA64" s="180"/>
      <c r="KB64" s="180"/>
      <c r="KC64" s="180"/>
      <c r="KD64" s="180"/>
      <c r="KE64" s="180"/>
      <c r="KF64" s="180"/>
      <c r="KG64" s="180"/>
      <c r="KH64" s="180"/>
      <c r="KI64" s="180"/>
      <c r="KJ64" s="180"/>
      <c r="KK64" s="180"/>
      <c r="KL64" s="180"/>
      <c r="KM64" s="180"/>
      <c r="KN64" s="180"/>
      <c r="KO64" s="180"/>
      <c r="KP64" s="180"/>
      <c r="KQ64" s="180"/>
      <c r="KR64" s="180"/>
      <c r="KS64" s="180"/>
      <c r="KT64" s="180"/>
      <c r="KU64" s="180"/>
      <c r="KV64" s="180"/>
      <c r="KW64" s="180"/>
      <c r="KX64" s="180"/>
      <c r="KY64" s="180"/>
      <c r="KZ64" s="180"/>
      <c r="LA64" s="180"/>
      <c r="LB64" s="180"/>
      <c r="LC64" s="180"/>
      <c r="LD64" s="180"/>
      <c r="LE64" s="180"/>
      <c r="LF64" s="180"/>
      <c r="LG64" s="180"/>
      <c r="LH64" s="180"/>
      <c r="LI64" s="180"/>
      <c r="LJ64" s="180"/>
      <c r="LK64" s="180"/>
      <c r="LL64" s="180"/>
      <c r="LM64" s="180"/>
      <c r="LN64" s="180"/>
      <c r="LO64" s="180"/>
      <c r="LP64" s="180"/>
      <c r="LQ64" s="180"/>
      <c r="LR64" s="180"/>
      <c r="LS64" s="180"/>
      <c r="LT64" s="180"/>
      <c r="LU64" s="180"/>
      <c r="LV64" s="180"/>
      <c r="LW64" s="180"/>
      <c r="LX64" s="180"/>
      <c r="LY64" s="180"/>
      <c r="LZ64" s="180"/>
      <c r="MA64" s="180"/>
      <c r="MB64" s="180"/>
      <c r="MC64" s="180"/>
      <c r="MD64" s="180"/>
      <c r="ME64" s="180"/>
      <c r="MF64" s="180"/>
      <c r="MG64" s="180"/>
      <c r="MH64" s="180"/>
      <c r="MI64" s="180"/>
      <c r="MJ64" s="180"/>
      <c r="MK64" s="180"/>
      <c r="ML64" s="180"/>
      <c r="MM64" s="180"/>
      <c r="MN64" s="180"/>
      <c r="MO64" s="180"/>
      <c r="MP64" s="180"/>
      <c r="MQ64" s="180"/>
      <c r="MR64" s="180"/>
      <c r="MS64" s="180"/>
      <c r="MT64" s="180"/>
      <c r="MU64" s="180"/>
      <c r="MV64" s="180"/>
      <c r="MW64" s="180"/>
      <c r="MX64" s="180"/>
      <c r="MY64" s="180"/>
    </row>
    <row r="65" spans="1:363" ht="13.8">
      <c r="A65" s="1"/>
      <c r="HH65" s="19"/>
      <c r="HI65" s="19"/>
      <c r="HK65" s="17"/>
      <c r="HL65" s="180"/>
      <c r="HM65" s="180"/>
      <c r="HN65" s="180"/>
      <c r="HO65" s="180"/>
      <c r="HP65" s="180"/>
      <c r="HQ65" s="180"/>
      <c r="HR65" s="180"/>
      <c r="HS65" s="180"/>
      <c r="HT65" s="180"/>
      <c r="HU65" s="180"/>
      <c r="HV65" s="180"/>
      <c r="HW65" s="180"/>
      <c r="HX65" s="180"/>
      <c r="HY65" s="180"/>
      <c r="HZ65" s="180"/>
      <c r="IA65" s="180"/>
      <c r="IB65" s="180"/>
      <c r="IC65" s="180"/>
      <c r="ID65" s="180"/>
      <c r="IE65" s="180"/>
      <c r="IF65" s="180"/>
      <c r="IG65" s="180"/>
      <c r="IH65" s="180"/>
      <c r="II65" s="180"/>
      <c r="IJ65" s="180"/>
      <c r="IK65" s="180"/>
      <c r="IL65" s="180"/>
      <c r="IM65" s="180"/>
      <c r="IN65" s="180"/>
      <c r="IO65" s="180"/>
      <c r="IP65" s="180"/>
      <c r="IQ65" s="180"/>
      <c r="IR65" s="180"/>
      <c r="IS65" s="180"/>
      <c r="IT65" s="180"/>
      <c r="IU65" s="180"/>
      <c r="IV65" s="180"/>
      <c r="IW65" s="180"/>
      <c r="IX65" s="180"/>
      <c r="IY65" s="180"/>
      <c r="IZ65" s="180"/>
      <c r="JA65" s="180"/>
      <c r="JB65" s="180"/>
      <c r="JC65" s="180"/>
      <c r="JD65" s="180"/>
      <c r="JE65" s="180"/>
      <c r="JF65" s="180"/>
      <c r="JG65" s="180"/>
      <c r="JH65" s="180"/>
      <c r="JI65" s="180"/>
      <c r="JJ65" s="180"/>
      <c r="JK65" s="180"/>
      <c r="JL65" s="180"/>
      <c r="JM65" s="180"/>
      <c r="JN65" s="180"/>
      <c r="JO65" s="180"/>
      <c r="JP65" s="180"/>
      <c r="JQ65" s="180"/>
      <c r="JR65" s="180"/>
      <c r="JS65" s="180"/>
      <c r="JT65" s="180"/>
      <c r="JU65" s="180"/>
      <c r="JV65" s="180"/>
      <c r="JW65" s="180"/>
      <c r="JX65" s="180"/>
      <c r="JY65" s="180"/>
      <c r="JZ65" s="180"/>
      <c r="KA65" s="180"/>
      <c r="KB65" s="180"/>
      <c r="KC65" s="180"/>
      <c r="KD65" s="180"/>
      <c r="KE65" s="180"/>
      <c r="KF65" s="180"/>
      <c r="KG65" s="180"/>
      <c r="KH65" s="180"/>
      <c r="KI65" s="180"/>
      <c r="KJ65" s="180"/>
      <c r="KK65" s="180"/>
      <c r="KL65" s="180"/>
      <c r="KM65" s="180"/>
      <c r="KN65" s="180"/>
      <c r="KO65" s="180"/>
      <c r="KP65" s="180"/>
      <c r="KQ65" s="180"/>
      <c r="KR65" s="180"/>
      <c r="KS65" s="180"/>
      <c r="KT65" s="180"/>
      <c r="KU65" s="180"/>
      <c r="KV65" s="180"/>
      <c r="KW65" s="180"/>
      <c r="KX65" s="180"/>
      <c r="KY65" s="180"/>
      <c r="KZ65" s="180"/>
      <c r="LA65" s="180"/>
      <c r="LB65" s="180"/>
      <c r="LC65" s="180"/>
      <c r="LD65" s="180"/>
      <c r="LE65" s="180"/>
      <c r="LF65" s="180"/>
      <c r="LG65" s="180"/>
      <c r="LH65" s="180"/>
      <c r="LI65" s="180"/>
      <c r="LJ65" s="180"/>
      <c r="LK65" s="180"/>
      <c r="LL65" s="180"/>
      <c r="LM65" s="180"/>
      <c r="LN65" s="180"/>
      <c r="LO65" s="180"/>
      <c r="LP65" s="180"/>
      <c r="LQ65" s="180"/>
      <c r="LR65" s="180"/>
      <c r="LS65" s="180"/>
      <c r="LT65" s="180"/>
      <c r="LU65" s="180"/>
      <c r="LV65" s="180"/>
      <c r="LW65" s="180"/>
      <c r="LX65" s="180"/>
      <c r="LY65" s="180"/>
      <c r="LZ65" s="180"/>
      <c r="MA65" s="180"/>
      <c r="MB65" s="180"/>
      <c r="MC65" s="180"/>
      <c r="MD65" s="180"/>
      <c r="ME65" s="180"/>
      <c r="MF65" s="180"/>
      <c r="MG65" s="180"/>
      <c r="MH65" s="180"/>
      <c r="MI65" s="180"/>
      <c r="MJ65" s="180"/>
      <c r="MK65" s="180"/>
      <c r="ML65" s="180"/>
      <c r="MM65" s="180"/>
      <c r="MN65" s="180"/>
      <c r="MO65" s="180"/>
      <c r="MP65" s="180"/>
      <c r="MQ65" s="180"/>
      <c r="MR65" s="180"/>
      <c r="MS65" s="180"/>
      <c r="MT65" s="180"/>
      <c r="MU65" s="180"/>
      <c r="MV65" s="180"/>
      <c r="MW65" s="180"/>
      <c r="MX65" s="180"/>
      <c r="MY65" s="180"/>
    </row>
    <row r="66" spans="1:363" ht="13.8">
      <c r="A66" s="179"/>
      <c r="HH66" s="25"/>
      <c r="HI66" s="25"/>
    </row>
    <row r="67" spans="1:363" ht="13.8">
      <c r="A67" s="1"/>
      <c r="HH67" s="37"/>
      <c r="HI67" s="37"/>
    </row>
    <row r="68" spans="1:363" ht="13.8">
      <c r="HH68" s="25"/>
      <c r="HI68" s="25"/>
      <c r="HK68" s="180"/>
      <c r="HL68" s="180"/>
      <c r="HM68" s="180"/>
      <c r="HN68" s="180"/>
      <c r="HO68" s="180"/>
      <c r="HP68" s="180"/>
      <c r="HQ68" s="180"/>
      <c r="HR68" s="180"/>
      <c r="HS68" s="180"/>
      <c r="HT68" s="180"/>
      <c r="HU68" s="180"/>
      <c r="HV68" s="180"/>
      <c r="HW68" s="180"/>
      <c r="HX68" s="180"/>
      <c r="HY68" s="180"/>
      <c r="HZ68" s="180"/>
      <c r="IA68" s="180"/>
      <c r="IB68" s="180"/>
      <c r="IC68" s="180"/>
      <c r="ID68" s="180"/>
      <c r="IE68" s="180"/>
      <c r="IF68" s="180"/>
      <c r="IG68" s="180"/>
      <c r="IH68" s="180"/>
      <c r="II68" s="180"/>
      <c r="IJ68" s="180"/>
      <c r="IK68" s="180"/>
      <c r="IL68" s="180"/>
      <c r="IM68" s="180"/>
      <c r="IN68" s="180"/>
      <c r="IO68" s="180"/>
      <c r="IP68" s="180"/>
      <c r="IQ68" s="180"/>
      <c r="IR68" s="180"/>
      <c r="IS68" s="180"/>
      <c r="IT68" s="180"/>
      <c r="IU68" s="180"/>
      <c r="IV68" s="180"/>
      <c r="IW68" s="180"/>
      <c r="IX68" s="180"/>
      <c r="IY68" s="180"/>
      <c r="IZ68" s="180"/>
      <c r="JA68" s="180"/>
      <c r="JB68" s="180"/>
      <c r="JC68" s="180"/>
      <c r="JD68" s="180"/>
      <c r="JE68" s="180"/>
      <c r="JF68" s="180"/>
      <c r="JG68" s="180"/>
      <c r="JH68" s="180"/>
      <c r="JI68" s="180"/>
      <c r="JJ68" s="180"/>
      <c r="JK68" s="180"/>
      <c r="JL68" s="180"/>
      <c r="JM68" s="180"/>
      <c r="JN68" s="180"/>
      <c r="JO68" s="180"/>
      <c r="JP68" s="180"/>
      <c r="JQ68" s="180"/>
      <c r="JR68" s="180"/>
      <c r="JS68" s="180"/>
      <c r="JT68" s="180"/>
      <c r="JU68" s="180"/>
      <c r="JV68" s="180"/>
      <c r="JW68" s="180"/>
      <c r="JX68" s="180"/>
      <c r="JY68" s="180"/>
      <c r="JZ68" s="180"/>
      <c r="KA68" s="180"/>
      <c r="KB68" s="180"/>
      <c r="KC68" s="180"/>
      <c r="KD68" s="180"/>
      <c r="KE68" s="180"/>
      <c r="KF68" s="180"/>
      <c r="KG68" s="180"/>
      <c r="KH68" s="180"/>
      <c r="KI68" s="180"/>
      <c r="KJ68" s="180"/>
      <c r="KK68" s="180"/>
      <c r="KL68" s="180"/>
      <c r="KM68" s="180"/>
      <c r="KN68" s="180"/>
      <c r="KO68" s="180"/>
      <c r="KP68" s="180"/>
      <c r="KQ68" s="180"/>
      <c r="KR68" s="180"/>
      <c r="KS68" s="180"/>
      <c r="KT68" s="180"/>
      <c r="KU68" s="180"/>
      <c r="KV68" s="180"/>
      <c r="KW68" s="180"/>
      <c r="KX68" s="180"/>
      <c r="KY68" s="180"/>
      <c r="KZ68" s="180"/>
      <c r="LA68" s="180"/>
      <c r="LB68" s="180"/>
      <c r="LC68" s="180"/>
      <c r="LD68" s="180"/>
      <c r="LE68" s="180"/>
      <c r="LF68" s="180"/>
      <c r="LG68" s="180"/>
      <c r="LH68" s="180"/>
      <c r="LI68" s="180"/>
      <c r="LJ68" s="180"/>
      <c r="LK68" s="180"/>
      <c r="LL68" s="180"/>
      <c r="LM68" s="180"/>
      <c r="LN68" s="180"/>
      <c r="LO68" s="180"/>
      <c r="LP68" s="180"/>
      <c r="LQ68" s="180"/>
      <c r="LR68" s="180"/>
      <c r="LS68" s="180"/>
      <c r="LT68" s="180"/>
      <c r="LU68" s="180"/>
      <c r="LV68" s="180"/>
      <c r="LW68" s="180"/>
      <c r="LX68" s="180"/>
      <c r="LY68" s="180"/>
      <c r="LZ68" s="180"/>
      <c r="MA68" s="180"/>
      <c r="MB68" s="180"/>
      <c r="MC68" s="180"/>
      <c r="MD68" s="180"/>
      <c r="ME68" s="180"/>
      <c r="MF68" s="180"/>
      <c r="MG68" s="180"/>
      <c r="MH68" s="180"/>
      <c r="MI68" s="180"/>
      <c r="MJ68" s="180"/>
      <c r="MK68" s="180"/>
      <c r="ML68" s="180"/>
      <c r="MM68" s="180"/>
      <c r="MN68" s="180"/>
      <c r="MO68" s="180"/>
      <c r="MP68" s="180"/>
      <c r="MQ68" s="180"/>
      <c r="MR68" s="180"/>
      <c r="MS68" s="180"/>
      <c r="MT68" s="180"/>
      <c r="MU68" s="180"/>
      <c r="MV68" s="180"/>
      <c r="MW68" s="180"/>
      <c r="MX68" s="180"/>
      <c r="MY68" s="180"/>
    </row>
    <row r="69" spans="1:363" ht="13.8">
      <c r="A69" s="179"/>
      <c r="HH69" s="19"/>
      <c r="HI69" s="19"/>
      <c r="HK69" s="180"/>
      <c r="HL69" s="180"/>
      <c r="HM69" s="180"/>
      <c r="HN69" s="180"/>
      <c r="HO69" s="180"/>
      <c r="HP69" s="180"/>
      <c r="HQ69" s="180"/>
      <c r="HR69" s="180"/>
      <c r="HS69" s="180"/>
      <c r="HT69" s="180"/>
      <c r="HU69" s="180"/>
      <c r="HV69" s="180"/>
      <c r="HW69" s="180"/>
      <c r="HX69" s="180"/>
      <c r="HY69" s="180"/>
      <c r="HZ69" s="180"/>
      <c r="IA69" s="180"/>
      <c r="IB69" s="180"/>
      <c r="IC69" s="180"/>
      <c r="ID69" s="180"/>
      <c r="IE69" s="180"/>
      <c r="IF69" s="180"/>
      <c r="IG69" s="180"/>
      <c r="IH69" s="180"/>
      <c r="II69" s="180"/>
      <c r="IJ69" s="180"/>
      <c r="IK69" s="180"/>
      <c r="IL69" s="180"/>
      <c r="IM69" s="180"/>
      <c r="IN69" s="180"/>
      <c r="IO69" s="180"/>
      <c r="IP69" s="180"/>
      <c r="IQ69" s="180"/>
      <c r="IR69" s="180"/>
      <c r="IS69" s="180"/>
      <c r="IT69" s="180"/>
      <c r="IU69" s="180"/>
      <c r="IV69" s="180"/>
      <c r="IW69" s="180"/>
      <c r="IX69" s="180"/>
      <c r="IY69" s="180"/>
      <c r="IZ69" s="180"/>
      <c r="JA69" s="180"/>
      <c r="JB69" s="180"/>
      <c r="JC69" s="180"/>
      <c r="JD69" s="180"/>
      <c r="JE69" s="180"/>
      <c r="JF69" s="180"/>
      <c r="JG69" s="180"/>
      <c r="JH69" s="180"/>
      <c r="JI69" s="180"/>
      <c r="JJ69" s="180"/>
      <c r="JK69" s="180"/>
      <c r="JL69" s="180"/>
      <c r="JM69" s="180"/>
      <c r="JN69" s="180"/>
      <c r="JO69" s="180"/>
      <c r="JP69" s="180"/>
      <c r="JQ69" s="180"/>
      <c r="JR69" s="180"/>
      <c r="JS69" s="180"/>
      <c r="JT69" s="180"/>
      <c r="JU69" s="180"/>
      <c r="JV69" s="180"/>
      <c r="JW69" s="180"/>
      <c r="JX69" s="180"/>
      <c r="JY69" s="180"/>
      <c r="JZ69" s="180"/>
      <c r="KA69" s="180"/>
      <c r="KB69" s="180"/>
      <c r="KC69" s="180"/>
      <c r="KD69" s="180"/>
      <c r="KE69" s="180"/>
      <c r="KF69" s="180"/>
      <c r="KG69" s="180"/>
      <c r="KH69" s="180"/>
      <c r="KI69" s="180"/>
      <c r="KJ69" s="180"/>
      <c r="KK69" s="180"/>
      <c r="KL69" s="180"/>
      <c r="KM69" s="180"/>
      <c r="KN69" s="180"/>
      <c r="KO69" s="180"/>
      <c r="KP69" s="180"/>
      <c r="KQ69" s="180"/>
      <c r="KR69" s="180"/>
      <c r="KS69" s="180"/>
      <c r="KT69" s="180"/>
      <c r="KU69" s="180"/>
      <c r="KV69" s="180"/>
      <c r="KW69" s="180"/>
      <c r="KX69" s="180"/>
      <c r="KY69" s="180"/>
      <c r="KZ69" s="180"/>
      <c r="LA69" s="180"/>
      <c r="LB69" s="180"/>
      <c r="LC69" s="180"/>
      <c r="LD69" s="180"/>
      <c r="LE69" s="180"/>
      <c r="LF69" s="180"/>
      <c r="LG69" s="180"/>
      <c r="LH69" s="180"/>
      <c r="LI69" s="180"/>
      <c r="LJ69" s="180"/>
      <c r="LK69" s="180"/>
      <c r="LL69" s="180"/>
      <c r="LM69" s="180"/>
      <c r="LN69" s="180"/>
      <c r="LO69" s="180"/>
      <c r="LP69" s="180"/>
      <c r="LQ69" s="180"/>
      <c r="LR69" s="180"/>
      <c r="LS69" s="180"/>
      <c r="LT69" s="180"/>
      <c r="LU69" s="180"/>
      <c r="LV69" s="180"/>
      <c r="LW69" s="180"/>
      <c r="LX69" s="180"/>
      <c r="LY69" s="180"/>
      <c r="LZ69" s="180"/>
      <c r="MA69" s="180"/>
      <c r="MB69" s="180"/>
      <c r="MC69" s="180"/>
      <c r="MD69" s="180"/>
      <c r="ME69" s="180"/>
      <c r="MF69" s="180"/>
      <c r="MG69" s="180"/>
      <c r="MH69" s="180"/>
      <c r="MI69" s="180"/>
      <c r="MJ69" s="180"/>
      <c r="MK69" s="180"/>
      <c r="ML69" s="180"/>
      <c r="MM69" s="180"/>
      <c r="MN69" s="180"/>
      <c r="MO69" s="180"/>
      <c r="MP69" s="180"/>
      <c r="MQ69" s="180"/>
      <c r="MR69" s="180"/>
      <c r="MS69" s="180"/>
      <c r="MT69" s="180"/>
      <c r="MU69" s="180"/>
      <c r="MV69" s="180"/>
      <c r="MW69" s="180"/>
      <c r="MX69" s="180"/>
      <c r="MY69" s="180"/>
    </row>
    <row r="70" spans="1:363" ht="13.8">
      <c r="A70" s="1"/>
      <c r="HH70" s="19"/>
      <c r="HI70" s="19"/>
      <c r="HK70" s="180"/>
      <c r="HL70" s="180"/>
      <c r="HM70" s="180"/>
      <c r="HN70" s="180"/>
      <c r="HO70" s="180"/>
      <c r="HP70" s="180"/>
      <c r="HQ70" s="180"/>
      <c r="HR70" s="180"/>
      <c r="HS70" s="180"/>
      <c r="HT70" s="180"/>
      <c r="HU70" s="180"/>
      <c r="HV70" s="180"/>
      <c r="HW70" s="180"/>
      <c r="HX70" s="180"/>
      <c r="HY70" s="180"/>
      <c r="HZ70" s="180"/>
      <c r="IA70" s="180"/>
      <c r="IB70" s="180"/>
      <c r="IC70" s="180"/>
      <c r="ID70" s="180"/>
      <c r="IE70" s="180"/>
      <c r="IF70" s="180"/>
      <c r="IG70" s="180"/>
      <c r="IH70" s="180"/>
      <c r="II70" s="180"/>
      <c r="IJ70" s="180"/>
      <c r="IK70" s="180"/>
      <c r="IL70" s="180"/>
      <c r="IM70" s="180"/>
      <c r="IN70" s="180"/>
      <c r="IO70" s="180"/>
      <c r="IP70" s="180"/>
      <c r="IQ70" s="180"/>
      <c r="IR70" s="180"/>
      <c r="IS70" s="180"/>
      <c r="IT70" s="180"/>
      <c r="IU70" s="180"/>
      <c r="IV70" s="180"/>
      <c r="IW70" s="180"/>
      <c r="IX70" s="180"/>
      <c r="IY70" s="180"/>
      <c r="IZ70" s="180"/>
      <c r="JA70" s="180"/>
      <c r="JB70" s="180"/>
      <c r="JC70" s="180"/>
      <c r="JD70" s="180"/>
      <c r="JE70" s="180"/>
      <c r="JF70" s="180"/>
      <c r="JG70" s="180"/>
      <c r="JH70" s="180"/>
      <c r="JI70" s="180"/>
      <c r="JJ70" s="180"/>
      <c r="JK70" s="180"/>
      <c r="JL70" s="180"/>
      <c r="JM70" s="180"/>
      <c r="JN70" s="180"/>
      <c r="JO70" s="180"/>
      <c r="JP70" s="180"/>
      <c r="JQ70" s="180"/>
      <c r="JR70" s="180"/>
      <c r="JS70" s="180"/>
      <c r="JT70" s="180"/>
      <c r="JU70" s="180"/>
      <c r="JV70" s="180"/>
      <c r="JW70" s="180"/>
      <c r="JX70" s="180"/>
      <c r="JY70" s="180"/>
      <c r="JZ70" s="180"/>
      <c r="KA70" s="180"/>
      <c r="KB70" s="180"/>
      <c r="KC70" s="180"/>
      <c r="KD70" s="180"/>
      <c r="KE70" s="180"/>
      <c r="KF70" s="180"/>
      <c r="KG70" s="180"/>
      <c r="KH70" s="180"/>
      <c r="KI70" s="180"/>
      <c r="KJ70" s="180"/>
      <c r="KK70" s="180"/>
      <c r="KL70" s="180"/>
      <c r="KM70" s="180"/>
      <c r="KN70" s="180"/>
      <c r="KO70" s="180"/>
      <c r="KP70" s="180"/>
      <c r="KQ70" s="180"/>
      <c r="KR70" s="180"/>
      <c r="KS70" s="180"/>
      <c r="KT70" s="180"/>
      <c r="KU70" s="180"/>
      <c r="KV70" s="180"/>
      <c r="KW70" s="180"/>
      <c r="KX70" s="180"/>
      <c r="KY70" s="180"/>
      <c r="KZ70" s="180"/>
      <c r="LA70" s="180"/>
      <c r="LB70" s="180"/>
      <c r="LC70" s="180"/>
      <c r="LD70" s="180"/>
      <c r="LE70" s="180"/>
      <c r="LF70" s="180"/>
      <c r="LG70" s="180"/>
      <c r="LH70" s="180"/>
      <c r="LI70" s="180"/>
      <c r="LJ70" s="180"/>
      <c r="LK70" s="180"/>
      <c r="LL70" s="180"/>
      <c r="LM70" s="180"/>
      <c r="LN70" s="180"/>
      <c r="LO70" s="180"/>
      <c r="LP70" s="180"/>
      <c r="LQ70" s="180"/>
      <c r="LR70" s="180"/>
      <c r="LS70" s="180"/>
      <c r="LT70" s="180"/>
      <c r="LU70" s="180"/>
      <c r="LV70" s="180"/>
      <c r="LW70" s="180"/>
      <c r="LX70" s="180"/>
      <c r="LY70" s="180"/>
      <c r="LZ70" s="180"/>
      <c r="MA70" s="180"/>
      <c r="MB70" s="180"/>
      <c r="MC70" s="180"/>
      <c r="MD70" s="180"/>
      <c r="ME70" s="180"/>
      <c r="MF70" s="180"/>
      <c r="MG70" s="180"/>
      <c r="MH70" s="180"/>
      <c r="MI70" s="180"/>
      <c r="MJ70" s="180"/>
      <c r="MK70" s="180"/>
      <c r="ML70" s="180"/>
      <c r="MM70" s="180"/>
      <c r="MN70" s="180"/>
      <c r="MO70" s="180"/>
      <c r="MP70" s="180"/>
      <c r="MQ70" s="180"/>
      <c r="MR70" s="180"/>
      <c r="MS70" s="180"/>
      <c r="MT70" s="180"/>
      <c r="MU70" s="180"/>
      <c r="MV70" s="180"/>
      <c r="MW70" s="180"/>
      <c r="MX70" s="180"/>
      <c r="MY70" s="180"/>
    </row>
    <row r="71" spans="1:363" ht="13.8">
      <c r="A71" s="1"/>
      <c r="HH71" s="19"/>
      <c r="HI71" s="19"/>
      <c r="HK71" s="180"/>
      <c r="HL71" s="180"/>
      <c r="HM71" s="180"/>
      <c r="HN71" s="180"/>
      <c r="HO71" s="180"/>
      <c r="HP71" s="180"/>
      <c r="HQ71" s="180"/>
      <c r="HR71" s="180"/>
      <c r="HS71" s="180"/>
      <c r="HT71" s="180"/>
      <c r="HU71" s="180"/>
      <c r="HV71" s="180"/>
      <c r="HW71" s="180"/>
      <c r="HX71" s="180"/>
      <c r="HY71" s="180"/>
      <c r="HZ71" s="180"/>
      <c r="IA71" s="180"/>
      <c r="IB71" s="180"/>
      <c r="IC71" s="180"/>
      <c r="ID71" s="180"/>
      <c r="IE71" s="180"/>
      <c r="IF71" s="180"/>
      <c r="IG71" s="180"/>
      <c r="IH71" s="180"/>
      <c r="II71" s="180"/>
      <c r="IJ71" s="180"/>
      <c r="IK71" s="180"/>
      <c r="IL71" s="180"/>
      <c r="IM71" s="180"/>
      <c r="IN71" s="180"/>
      <c r="IO71" s="180"/>
      <c r="IP71" s="180"/>
      <c r="IQ71" s="180"/>
      <c r="IR71" s="180"/>
      <c r="IS71" s="180"/>
      <c r="IT71" s="180"/>
      <c r="IU71" s="180"/>
      <c r="IV71" s="180"/>
      <c r="IW71" s="180"/>
      <c r="IX71" s="180"/>
      <c r="IY71" s="180"/>
      <c r="IZ71" s="180"/>
      <c r="JA71" s="180"/>
      <c r="JB71" s="180"/>
      <c r="JC71" s="180"/>
      <c r="JD71" s="180"/>
      <c r="JE71" s="180"/>
      <c r="JF71" s="180"/>
      <c r="JG71" s="180"/>
      <c r="JH71" s="180"/>
      <c r="JI71" s="180"/>
      <c r="JJ71" s="180"/>
      <c r="JK71" s="180"/>
      <c r="JL71" s="180"/>
      <c r="JM71" s="180"/>
      <c r="JN71" s="180"/>
      <c r="JO71" s="180"/>
      <c r="JP71" s="180"/>
      <c r="JQ71" s="180"/>
      <c r="JR71" s="180"/>
      <c r="JS71" s="180"/>
      <c r="JT71" s="180"/>
      <c r="JU71" s="180"/>
      <c r="JV71" s="180"/>
      <c r="JW71" s="180"/>
      <c r="JX71" s="180"/>
      <c r="JY71" s="180"/>
      <c r="JZ71" s="180"/>
      <c r="KA71" s="180"/>
      <c r="KB71" s="180"/>
      <c r="KC71" s="180"/>
      <c r="KD71" s="180"/>
      <c r="KE71" s="180"/>
      <c r="KF71" s="180"/>
      <c r="KG71" s="180"/>
      <c r="KH71" s="180"/>
      <c r="KI71" s="180"/>
      <c r="KJ71" s="180"/>
      <c r="KK71" s="180"/>
      <c r="KL71" s="180"/>
      <c r="KM71" s="180"/>
      <c r="KN71" s="180"/>
      <c r="KO71" s="180"/>
      <c r="KP71" s="180"/>
      <c r="KQ71" s="180"/>
      <c r="KR71" s="180"/>
      <c r="KS71" s="180"/>
      <c r="KT71" s="180"/>
      <c r="KU71" s="180"/>
      <c r="KV71" s="180"/>
      <c r="KW71" s="180"/>
      <c r="KX71" s="180"/>
      <c r="KY71" s="180"/>
      <c r="KZ71" s="180"/>
      <c r="LA71" s="180"/>
      <c r="LB71" s="180"/>
      <c r="LC71" s="180"/>
      <c r="LD71" s="180"/>
      <c r="LE71" s="180"/>
      <c r="LF71" s="180"/>
      <c r="LG71" s="180"/>
      <c r="LH71" s="180"/>
      <c r="LI71" s="180"/>
      <c r="LJ71" s="180"/>
      <c r="LK71" s="180"/>
      <c r="LL71" s="180"/>
      <c r="LM71" s="180"/>
      <c r="LN71" s="180"/>
      <c r="LO71" s="180"/>
      <c r="LP71" s="180"/>
      <c r="LQ71" s="180"/>
      <c r="LR71" s="180"/>
      <c r="LS71" s="180"/>
      <c r="LT71" s="180"/>
      <c r="LU71" s="180"/>
      <c r="LV71" s="180"/>
      <c r="LW71" s="180"/>
      <c r="LX71" s="180"/>
      <c r="LY71" s="180"/>
      <c r="LZ71" s="180"/>
      <c r="MA71" s="180"/>
      <c r="MB71" s="180"/>
      <c r="MC71" s="180"/>
      <c r="MD71" s="180"/>
      <c r="ME71" s="180"/>
      <c r="MF71" s="180"/>
      <c r="MG71" s="180"/>
      <c r="MH71" s="180"/>
      <c r="MI71" s="180"/>
      <c r="MJ71" s="180"/>
      <c r="MK71" s="180"/>
      <c r="ML71" s="180"/>
      <c r="MM71" s="180"/>
      <c r="MN71" s="180"/>
      <c r="MO71" s="180"/>
      <c r="MP71" s="180"/>
      <c r="MQ71" s="180"/>
      <c r="MR71" s="180"/>
      <c r="MS71" s="180"/>
      <c r="MT71" s="180"/>
      <c r="MU71" s="180"/>
      <c r="MV71" s="180"/>
      <c r="MW71" s="180"/>
      <c r="MX71" s="180"/>
      <c r="MY71" s="180"/>
    </row>
    <row r="72" spans="1:363" ht="13.8">
      <c r="A72" s="1"/>
      <c r="HH72" s="19"/>
      <c r="HI72" s="19"/>
      <c r="HK72" s="180"/>
      <c r="HL72" s="180"/>
      <c r="HM72" s="180"/>
      <c r="HN72" s="180"/>
      <c r="HO72" s="180"/>
      <c r="HP72" s="180"/>
      <c r="HQ72" s="180"/>
      <c r="HR72" s="180"/>
      <c r="HS72" s="180"/>
      <c r="HT72" s="180"/>
      <c r="HU72" s="180"/>
      <c r="HV72" s="180"/>
      <c r="HW72" s="180"/>
      <c r="HX72" s="180"/>
      <c r="HY72" s="180"/>
      <c r="HZ72" s="180"/>
      <c r="IA72" s="180"/>
      <c r="IB72" s="180"/>
      <c r="IC72" s="180"/>
      <c r="ID72" s="180"/>
      <c r="IE72" s="180"/>
      <c r="IF72" s="180"/>
      <c r="IG72" s="180"/>
      <c r="IH72" s="180"/>
      <c r="II72" s="180"/>
      <c r="IJ72" s="180"/>
      <c r="IK72" s="180"/>
      <c r="IL72" s="180"/>
      <c r="IM72" s="180"/>
      <c r="IN72" s="180"/>
      <c r="IO72" s="180"/>
      <c r="IP72" s="180"/>
      <c r="IQ72" s="180"/>
      <c r="IR72" s="180"/>
      <c r="IS72" s="180"/>
      <c r="IT72" s="180"/>
      <c r="IU72" s="180"/>
      <c r="IV72" s="180"/>
      <c r="IW72" s="180"/>
      <c r="IX72" s="180"/>
      <c r="IY72" s="180"/>
      <c r="IZ72" s="180"/>
      <c r="JA72" s="180"/>
      <c r="JB72" s="180"/>
      <c r="JC72" s="180"/>
      <c r="JD72" s="180"/>
      <c r="JE72" s="180"/>
      <c r="JF72" s="180"/>
      <c r="JG72" s="180"/>
      <c r="JH72" s="180"/>
      <c r="JI72" s="180"/>
      <c r="JJ72" s="180"/>
      <c r="JK72" s="180"/>
      <c r="JL72" s="180"/>
      <c r="JM72" s="180"/>
      <c r="JN72" s="180"/>
      <c r="JO72" s="180"/>
      <c r="JP72" s="180"/>
      <c r="JQ72" s="180"/>
      <c r="JR72" s="180"/>
      <c r="JS72" s="180"/>
      <c r="JT72" s="180"/>
      <c r="JU72" s="180"/>
      <c r="JV72" s="180"/>
      <c r="JW72" s="180"/>
      <c r="JX72" s="180"/>
      <c r="JY72" s="180"/>
      <c r="JZ72" s="180"/>
      <c r="KA72" s="180"/>
      <c r="KB72" s="180"/>
      <c r="KC72" s="180"/>
      <c r="KD72" s="180"/>
      <c r="KE72" s="180"/>
      <c r="KF72" s="180"/>
      <c r="KG72" s="180"/>
      <c r="KH72" s="180"/>
      <c r="KI72" s="180"/>
      <c r="KJ72" s="180"/>
      <c r="KK72" s="180"/>
      <c r="KL72" s="180"/>
      <c r="KM72" s="180"/>
      <c r="KN72" s="180"/>
      <c r="KO72" s="180"/>
      <c r="KP72" s="180"/>
      <c r="KQ72" s="180"/>
      <c r="KR72" s="180"/>
      <c r="KS72" s="180"/>
      <c r="KT72" s="180"/>
      <c r="KU72" s="180"/>
      <c r="KV72" s="180"/>
      <c r="KW72" s="180"/>
      <c r="KX72" s="180"/>
      <c r="KY72" s="180"/>
      <c r="KZ72" s="180"/>
      <c r="LA72" s="180"/>
      <c r="LB72" s="180"/>
      <c r="LC72" s="180"/>
      <c r="LD72" s="180"/>
      <c r="LE72" s="180"/>
      <c r="LF72" s="180"/>
      <c r="LG72" s="180"/>
      <c r="LH72" s="180"/>
      <c r="LI72" s="180"/>
      <c r="LJ72" s="180"/>
      <c r="LK72" s="180"/>
      <c r="LL72" s="180"/>
      <c r="LM72" s="180"/>
      <c r="LN72" s="180"/>
      <c r="LO72" s="180"/>
      <c r="LP72" s="180"/>
      <c r="LQ72" s="180"/>
      <c r="LR72" s="180"/>
      <c r="LS72" s="180"/>
      <c r="LT72" s="180"/>
      <c r="LU72" s="180"/>
      <c r="LV72" s="180"/>
      <c r="LW72" s="180"/>
      <c r="LX72" s="180"/>
      <c r="LY72" s="180"/>
      <c r="LZ72" s="180"/>
      <c r="MA72" s="180"/>
      <c r="MB72" s="180"/>
      <c r="MC72" s="180"/>
      <c r="MD72" s="180"/>
      <c r="ME72" s="180"/>
      <c r="MF72" s="180"/>
      <c r="MG72" s="180"/>
      <c r="MH72" s="180"/>
      <c r="MI72" s="180"/>
      <c r="MJ72" s="180"/>
      <c r="MK72" s="180"/>
      <c r="ML72" s="180"/>
      <c r="MM72" s="180"/>
      <c r="MN72" s="180"/>
      <c r="MO72" s="180"/>
      <c r="MP72" s="180"/>
      <c r="MQ72" s="180"/>
      <c r="MR72" s="180"/>
      <c r="MS72" s="180"/>
      <c r="MT72" s="180"/>
      <c r="MU72" s="180"/>
      <c r="MV72" s="180"/>
      <c r="MW72" s="180"/>
      <c r="MX72" s="180"/>
      <c r="MY72" s="180"/>
    </row>
    <row r="73" spans="1:363" ht="13.8">
      <c r="A73" s="1"/>
      <c r="HH73" s="19"/>
      <c r="HI73" s="19"/>
      <c r="HK73" s="180"/>
      <c r="HL73" s="180"/>
      <c r="HM73" s="180"/>
      <c r="HN73" s="180"/>
      <c r="HO73" s="180"/>
      <c r="HP73" s="180"/>
      <c r="HQ73" s="180"/>
      <c r="HR73" s="180"/>
      <c r="HS73" s="180"/>
      <c r="HT73" s="180"/>
      <c r="HU73" s="180"/>
      <c r="HV73" s="180"/>
      <c r="HW73" s="180"/>
      <c r="HX73" s="180"/>
      <c r="HY73" s="180"/>
      <c r="HZ73" s="180"/>
      <c r="IA73" s="180"/>
      <c r="IB73" s="180"/>
      <c r="IC73" s="180"/>
      <c r="ID73" s="180"/>
      <c r="IE73" s="180"/>
      <c r="IF73" s="180"/>
      <c r="IG73" s="180"/>
      <c r="IH73" s="180"/>
      <c r="II73" s="180"/>
      <c r="IJ73" s="180"/>
      <c r="IK73" s="180"/>
      <c r="IL73" s="180"/>
      <c r="IM73" s="180"/>
      <c r="IN73" s="180"/>
      <c r="IO73" s="180"/>
      <c r="IP73" s="180"/>
      <c r="IQ73" s="180"/>
      <c r="IR73" s="180"/>
      <c r="IS73" s="180"/>
      <c r="IT73" s="180"/>
      <c r="IU73" s="180"/>
      <c r="IV73" s="180"/>
      <c r="IW73" s="180"/>
      <c r="IX73" s="180"/>
      <c r="IY73" s="180"/>
      <c r="IZ73" s="180"/>
      <c r="JA73" s="180"/>
      <c r="JB73" s="180"/>
      <c r="JC73" s="180"/>
      <c r="JD73" s="180"/>
      <c r="JE73" s="180"/>
      <c r="JF73" s="180"/>
      <c r="JG73" s="180"/>
      <c r="JH73" s="180"/>
      <c r="JI73" s="180"/>
      <c r="JJ73" s="180"/>
      <c r="JK73" s="180"/>
      <c r="JL73" s="180"/>
      <c r="JM73" s="180"/>
      <c r="JN73" s="180"/>
      <c r="JO73" s="180"/>
      <c r="JP73" s="180"/>
      <c r="JQ73" s="180"/>
      <c r="JR73" s="180"/>
      <c r="JS73" s="180"/>
      <c r="JT73" s="180"/>
      <c r="JU73" s="180"/>
      <c r="JV73" s="180"/>
      <c r="JW73" s="180"/>
      <c r="JX73" s="180"/>
      <c r="JY73" s="180"/>
      <c r="JZ73" s="180"/>
      <c r="KA73" s="180"/>
      <c r="KB73" s="180"/>
      <c r="KC73" s="180"/>
      <c r="KD73" s="180"/>
      <c r="KE73" s="180"/>
      <c r="KF73" s="180"/>
      <c r="KG73" s="180"/>
      <c r="KH73" s="180"/>
      <c r="KI73" s="180"/>
      <c r="KJ73" s="180"/>
      <c r="KK73" s="180"/>
      <c r="KL73" s="180"/>
      <c r="KM73" s="180"/>
      <c r="KN73" s="180"/>
      <c r="KO73" s="180"/>
      <c r="KP73" s="180"/>
      <c r="KQ73" s="180"/>
      <c r="KR73" s="180"/>
      <c r="KS73" s="180"/>
      <c r="KT73" s="180"/>
      <c r="KU73" s="180"/>
      <c r="KV73" s="180"/>
      <c r="KW73" s="180"/>
      <c r="KX73" s="180"/>
      <c r="KY73" s="180"/>
      <c r="KZ73" s="180"/>
      <c r="LA73" s="180"/>
      <c r="LB73" s="180"/>
      <c r="LC73" s="180"/>
      <c r="LD73" s="180"/>
      <c r="LE73" s="180"/>
      <c r="LF73" s="180"/>
      <c r="LG73" s="180"/>
      <c r="LH73" s="180"/>
      <c r="LI73" s="180"/>
      <c r="LJ73" s="180"/>
      <c r="LK73" s="180"/>
      <c r="LL73" s="180"/>
      <c r="LM73" s="180"/>
      <c r="LN73" s="180"/>
      <c r="LO73" s="180"/>
      <c r="LP73" s="180"/>
      <c r="LQ73" s="180"/>
      <c r="LR73" s="180"/>
      <c r="LS73" s="180"/>
      <c r="LT73" s="180"/>
      <c r="LU73" s="180"/>
      <c r="LV73" s="180"/>
      <c r="LW73" s="180"/>
      <c r="LX73" s="180"/>
      <c r="LY73" s="180"/>
      <c r="LZ73" s="180"/>
      <c r="MA73" s="180"/>
      <c r="MB73" s="180"/>
      <c r="MC73" s="180"/>
      <c r="MD73" s="180"/>
      <c r="ME73" s="180"/>
      <c r="MF73" s="180"/>
      <c r="MG73" s="180"/>
      <c r="MH73" s="180"/>
      <c r="MI73" s="180"/>
      <c r="MJ73" s="180"/>
      <c r="MK73" s="180"/>
      <c r="ML73" s="180"/>
      <c r="MM73" s="180"/>
      <c r="MN73" s="180"/>
      <c r="MO73" s="180"/>
      <c r="MP73" s="180"/>
      <c r="MQ73" s="180"/>
      <c r="MR73" s="180"/>
      <c r="MS73" s="180"/>
      <c r="MT73" s="180"/>
      <c r="MU73" s="180"/>
      <c r="MV73" s="180"/>
      <c r="MW73" s="180"/>
      <c r="MX73" s="180"/>
      <c r="MY73" s="180"/>
    </row>
    <row r="74" spans="1:363" ht="13.8">
      <c r="A74" s="179"/>
      <c r="HH74" s="25"/>
      <c r="HI74" s="25"/>
    </row>
    <row r="75" spans="1:363" ht="13.8">
      <c r="A75" s="179"/>
      <c r="HH75" s="19"/>
      <c r="HI75" s="19"/>
    </row>
    <row r="76" spans="1:363" ht="13.8">
      <c r="HH76" s="19"/>
      <c r="HI76" s="19"/>
    </row>
    <row r="77" spans="1:363" ht="13.8">
      <c r="HH77" s="25"/>
      <c r="HI77" s="25"/>
    </row>
    <row r="78" spans="1:363" ht="13.8"/>
    <row r="79" spans="1:363" ht="13.8">
      <c r="HH79" s="39"/>
      <c r="HI79" s="39"/>
    </row>
    <row r="80" spans="1:363" ht="13.8">
      <c r="A80" s="179"/>
      <c r="HH80" s="40"/>
      <c r="HI80" s="40"/>
    </row>
    <row r="81" spans="216:217" ht="13.8">
      <c r="HH81" s="40"/>
      <c r="HI81" s="40"/>
    </row>
    <row r="82" spans="216:217" ht="13.8">
      <c r="HH82" s="40"/>
      <c r="HI82" s="40"/>
    </row>
    <row r="83" spans="216:217" ht="13.8">
      <c r="HH83" s="40"/>
      <c r="HI83" s="40"/>
    </row>
    <row r="84" spans="216:217" ht="13.8">
      <c r="HH84" s="40"/>
      <c r="HI84" s="40"/>
    </row>
    <row r="85" spans="216:217" ht="13.8">
      <c r="HH85" s="40"/>
      <c r="HI85" s="40"/>
    </row>
    <row r="86" spans="216:217" ht="13.8"/>
    <row r="87" spans="216:217" ht="13.8"/>
    <row r="88" spans="216:217" ht="13.8"/>
    <row r="89" spans="216:217" ht="13.8"/>
    <row r="90" spans="216:217" ht="13.8"/>
    <row r="91" spans="216:217" ht="13.8"/>
    <row r="92" spans="216:217" ht="13.8"/>
    <row r="93" spans="216:217" ht="13.95" customHeight="1"/>
    <row r="94" spans="216:217" ht="13.95" customHeight="1"/>
    <row r="95" spans="216:217" ht="13.95" customHeight="1"/>
    <row r="96" spans="216:217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0A637-980C-4F68-8090-13C160A27DA1}">
  <sheetPr>
    <pageSetUpPr fitToPage="1"/>
  </sheetPr>
  <dimension ref="A1:AC460"/>
  <sheetViews>
    <sheetView showGridLines="0" zoomScale="76" zoomScaleNormal="76" workbookViewId="0">
      <selection activeCell="E8" sqref="E8"/>
    </sheetView>
  </sheetViews>
  <sheetFormatPr baseColWidth="10" defaultColWidth="11.44140625" defaultRowHeight="14.4"/>
  <cols>
    <col min="1" max="1" width="6" style="58" customWidth="1"/>
    <col min="2" max="2" width="64.109375" style="57" customWidth="1"/>
    <col min="3" max="3" width="10.21875" style="365" customWidth="1"/>
    <col min="4" max="4" width="9.109375" style="365" customWidth="1"/>
    <col min="5" max="5" width="8.88671875" style="365" customWidth="1"/>
    <col min="6" max="6" width="10.33203125" style="365" customWidth="1"/>
    <col min="7" max="7" width="9" style="365" customWidth="1"/>
    <col min="8" max="8" width="10.77734375" style="365" customWidth="1"/>
    <col min="9" max="9" width="9.21875" style="365" customWidth="1"/>
    <col min="10" max="10" width="10.109375" style="365" customWidth="1"/>
    <col min="11" max="11" width="9.44140625" style="365" customWidth="1"/>
    <col min="12" max="12" width="8.88671875" style="365" customWidth="1"/>
    <col min="13" max="14" width="8.5546875" style="365" hidden="1" customWidth="1"/>
    <col min="15" max="15" width="12.21875" style="364" customWidth="1"/>
    <col min="16" max="17" width="11.44140625" style="57" customWidth="1"/>
    <col min="18" max="18" width="34.33203125" style="57" bestFit="1" customWidth="1"/>
    <col min="19" max="19" width="18.33203125" style="57" bestFit="1" customWidth="1"/>
    <col min="20" max="20" width="30.33203125" style="57" bestFit="1" customWidth="1"/>
    <col min="21" max="21" width="11.44140625" style="57" customWidth="1"/>
    <col min="22" max="22" width="27.5546875" style="57" customWidth="1"/>
    <col min="23" max="16384" width="11.44140625" style="57"/>
  </cols>
  <sheetData>
    <row r="1" spans="1:15" s="55" customFormat="1">
      <c r="A1" s="53"/>
      <c r="B1" s="54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</row>
    <row r="2" spans="1:15" s="55" customFormat="1">
      <c r="A2" s="53"/>
      <c r="B2" s="54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7"/>
    </row>
    <row r="3" spans="1:15" s="55" customFormat="1">
      <c r="A3" s="53"/>
      <c r="B3" s="54"/>
      <c r="C3" s="446"/>
      <c r="D3" s="446"/>
      <c r="E3" s="448" t="s">
        <v>371</v>
      </c>
      <c r="F3" s="446"/>
      <c r="G3" s="446"/>
      <c r="H3" s="446"/>
      <c r="I3" s="446"/>
      <c r="J3" s="446"/>
      <c r="K3" s="446"/>
      <c r="L3" s="446"/>
      <c r="M3" s="446"/>
      <c r="N3" s="446"/>
      <c r="O3" s="447"/>
    </row>
    <row r="4" spans="1:15" s="55" customFormat="1">
      <c r="A4" s="53"/>
      <c r="B4" s="54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7"/>
    </row>
    <row r="5" spans="1:15" s="55" customFormat="1">
      <c r="A5" s="53"/>
      <c r="B5" s="54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7"/>
    </row>
    <row r="6" spans="1:15" s="55" customFormat="1" ht="18">
      <c r="A6" s="53"/>
      <c r="B6" s="449" t="s">
        <v>246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7"/>
    </row>
    <row r="7" spans="1:15" s="55" customFormat="1" ht="15.6">
      <c r="A7" s="53"/>
      <c r="B7" s="450" t="s">
        <v>423</v>
      </c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7"/>
    </row>
    <row r="8" spans="1:15" s="55" customFormat="1">
      <c r="A8" s="53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7"/>
    </row>
    <row r="9" spans="1:15" s="55" customFormat="1">
      <c r="A9" s="53"/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7"/>
    </row>
    <row r="10" spans="1:15" s="55" customFormat="1" ht="18">
      <c r="A10" s="53"/>
      <c r="B10" s="451" t="s">
        <v>361</v>
      </c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3"/>
    </row>
    <row r="11" spans="1:15" s="55" customFormat="1" ht="15.6">
      <c r="A11" s="53"/>
      <c r="B11" s="454" t="s">
        <v>362</v>
      </c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6"/>
    </row>
    <row r="12" spans="1:15" s="55" customFormat="1" ht="15.6">
      <c r="A12" s="53"/>
      <c r="B12" s="457" t="s">
        <v>422</v>
      </c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9"/>
    </row>
    <row r="13" spans="1:15" s="55" customFormat="1">
      <c r="A13" s="53"/>
      <c r="B13" s="460"/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2"/>
    </row>
    <row r="14" spans="1:15" s="468" customFormat="1" ht="23.4" customHeight="1">
      <c r="A14" s="53"/>
      <c r="B14" s="463" t="s">
        <v>424</v>
      </c>
      <c r="C14" s="464" t="s">
        <v>363</v>
      </c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6"/>
      <c r="O14" s="467" t="s">
        <v>364</v>
      </c>
    </row>
    <row r="15" spans="1:15" s="468" customFormat="1" ht="22.2" customHeight="1">
      <c r="A15" s="53"/>
      <c r="B15" s="469"/>
      <c r="C15" s="470" t="s">
        <v>5</v>
      </c>
      <c r="D15" s="470" t="s">
        <v>6</v>
      </c>
      <c r="E15" s="470" t="s">
        <v>7</v>
      </c>
      <c r="F15" s="470" t="s">
        <v>8</v>
      </c>
      <c r="G15" s="470" t="s">
        <v>9</v>
      </c>
      <c r="H15" s="470" t="s">
        <v>10</v>
      </c>
      <c r="I15" s="470" t="s">
        <v>11</v>
      </c>
      <c r="J15" s="470" t="s">
        <v>12</v>
      </c>
      <c r="K15" s="470" t="s">
        <v>13</v>
      </c>
      <c r="L15" s="470" t="s">
        <v>14</v>
      </c>
      <c r="M15" s="470" t="s">
        <v>15</v>
      </c>
      <c r="N15" s="470" t="s">
        <v>16</v>
      </c>
      <c r="O15" s="471"/>
    </row>
    <row r="16" spans="1:15" s="468" customFormat="1" ht="28.8" customHeight="1">
      <c r="A16" s="53"/>
      <c r="B16" s="472"/>
      <c r="C16" s="473" t="s">
        <v>425</v>
      </c>
      <c r="D16" s="473" t="s">
        <v>425</v>
      </c>
      <c r="E16" s="473" t="s">
        <v>425</v>
      </c>
      <c r="F16" s="473" t="s">
        <v>425</v>
      </c>
      <c r="G16" s="473" t="s">
        <v>425</v>
      </c>
      <c r="H16" s="473" t="s">
        <v>425</v>
      </c>
      <c r="I16" s="473" t="s">
        <v>425</v>
      </c>
      <c r="J16" s="473" t="s">
        <v>425</v>
      </c>
      <c r="K16" s="473" t="s">
        <v>425</v>
      </c>
      <c r="L16" s="473" t="s">
        <v>425</v>
      </c>
      <c r="M16" s="473" t="s">
        <v>425</v>
      </c>
      <c r="N16" s="473" t="s">
        <v>425</v>
      </c>
      <c r="O16" s="474" t="s">
        <v>425</v>
      </c>
    </row>
    <row r="17" spans="1:15" s="468" customFormat="1" ht="15.6">
      <c r="A17" s="53"/>
      <c r="B17" s="475" t="s">
        <v>73</v>
      </c>
      <c r="C17" s="476">
        <v>160.59364805198854</v>
      </c>
      <c r="D17" s="476">
        <v>145.88259407820541</v>
      </c>
      <c r="E17" s="476">
        <v>156.36325368441484</v>
      </c>
      <c r="F17" s="476">
        <v>159.18462461834199</v>
      </c>
      <c r="G17" s="476">
        <v>175.90501086755378</v>
      </c>
      <c r="H17" s="476">
        <v>170.02799234748292</v>
      </c>
      <c r="I17" s="476">
        <v>184.83822890613911</v>
      </c>
      <c r="J17" s="476">
        <v>179.41717710340055</v>
      </c>
      <c r="K17" s="476">
        <v>187.36268164006196</v>
      </c>
      <c r="L17" s="476">
        <v>191.55490517240992</v>
      </c>
      <c r="M17" s="476">
        <v>0</v>
      </c>
      <c r="N17" s="476">
        <v>0</v>
      </c>
      <c r="O17" s="477">
        <v>1711.1301164699989</v>
      </c>
    </row>
    <row r="18" spans="1:15" s="468" customFormat="1" ht="15.6">
      <c r="A18" s="53"/>
      <c r="B18" s="478" t="s">
        <v>74</v>
      </c>
      <c r="C18" s="479">
        <v>157.65825838060158</v>
      </c>
      <c r="D18" s="479">
        <v>143.21033979237188</v>
      </c>
      <c r="E18" s="479">
        <v>151.5073182228171</v>
      </c>
      <c r="F18" s="479">
        <v>154.70651317557204</v>
      </c>
      <c r="G18" s="479">
        <v>168.86945110088766</v>
      </c>
      <c r="H18" s="479">
        <v>166.98317183084811</v>
      </c>
      <c r="I18" s="479">
        <v>181.57851705172467</v>
      </c>
      <c r="J18" s="479">
        <v>176.43586837884334</v>
      </c>
      <c r="K18" s="479">
        <v>184.77764206330949</v>
      </c>
      <c r="L18" s="479">
        <v>188.70260666816483</v>
      </c>
      <c r="M18" s="479">
        <v>0</v>
      </c>
      <c r="N18" s="479">
        <v>0</v>
      </c>
      <c r="O18" s="480">
        <v>1674.4296866651407</v>
      </c>
    </row>
    <row r="19" spans="1:15" s="468" customFormat="1" ht="15.6">
      <c r="A19" s="53"/>
      <c r="B19" s="481" t="s">
        <v>75</v>
      </c>
      <c r="C19" s="482">
        <v>14.727347598406936</v>
      </c>
      <c r="D19" s="482">
        <v>13.663893330615021</v>
      </c>
      <c r="E19" s="482">
        <v>14.673656666148865</v>
      </c>
      <c r="F19" s="482">
        <v>14.874972680757514</v>
      </c>
      <c r="G19" s="482">
        <v>13.999774893494726</v>
      </c>
      <c r="H19" s="482">
        <v>13.440622949168418</v>
      </c>
      <c r="I19" s="482">
        <v>13.96202655603096</v>
      </c>
      <c r="J19" s="482">
        <v>13.908398177533559</v>
      </c>
      <c r="K19" s="482">
        <v>13.647467586581293</v>
      </c>
      <c r="L19" s="482">
        <v>11.809126345675256</v>
      </c>
      <c r="M19" s="482">
        <v>0</v>
      </c>
      <c r="N19" s="482">
        <v>0</v>
      </c>
      <c r="O19" s="483">
        <v>138.70728678441253</v>
      </c>
    </row>
    <row r="20" spans="1:15" s="468" customFormat="1" ht="15.6">
      <c r="A20" s="53"/>
      <c r="B20" s="484" t="s">
        <v>76</v>
      </c>
      <c r="C20" s="485">
        <v>4.4102220022248471</v>
      </c>
      <c r="D20" s="485">
        <v>3.968464502934506</v>
      </c>
      <c r="E20" s="485">
        <v>4.573436684187338</v>
      </c>
      <c r="F20" s="485">
        <v>4.3140814990048524</v>
      </c>
      <c r="G20" s="485">
        <v>5.1466039226061833</v>
      </c>
      <c r="H20" s="485">
        <v>4.3581661572708628</v>
      </c>
      <c r="I20" s="485">
        <v>4.6526063324081592</v>
      </c>
      <c r="J20" s="485">
        <v>4.9342935405419901</v>
      </c>
      <c r="K20" s="485">
        <v>4.9699985661586243</v>
      </c>
      <c r="L20" s="485">
        <v>4.8344989540388763</v>
      </c>
      <c r="M20" s="485">
        <v>0</v>
      </c>
      <c r="N20" s="485">
        <v>0</v>
      </c>
      <c r="O20" s="486">
        <v>46.16237216137624</v>
      </c>
    </row>
    <row r="21" spans="1:15" s="468" customFormat="1" ht="15.6">
      <c r="A21" s="53"/>
      <c r="B21" s="484" t="s">
        <v>426</v>
      </c>
      <c r="C21" s="485">
        <v>12.613557434884552</v>
      </c>
      <c r="D21" s="485">
        <v>11.737601525838929</v>
      </c>
      <c r="E21" s="485">
        <v>12.178673254247258</v>
      </c>
      <c r="F21" s="485">
        <v>11.419833237306953</v>
      </c>
      <c r="G21" s="485">
        <v>15.911079126825806</v>
      </c>
      <c r="H21" s="485">
        <v>14.445121588354674</v>
      </c>
      <c r="I21" s="485">
        <v>14.140223022533673</v>
      </c>
      <c r="J21" s="485">
        <v>14.431736587382233</v>
      </c>
      <c r="K21" s="485">
        <v>14.02971246916594</v>
      </c>
      <c r="L21" s="485">
        <v>15.088712309880449</v>
      </c>
      <c r="M21" s="485">
        <v>0</v>
      </c>
      <c r="N21" s="485">
        <v>0</v>
      </c>
      <c r="O21" s="486">
        <v>135.99625055642048</v>
      </c>
    </row>
    <row r="22" spans="1:15" s="468" customFormat="1" ht="15.6">
      <c r="A22" s="53"/>
      <c r="B22" s="484" t="s">
        <v>77</v>
      </c>
      <c r="C22" s="485">
        <v>4.0006544843791083</v>
      </c>
      <c r="D22" s="485">
        <v>3.8580797097936248</v>
      </c>
      <c r="E22" s="485">
        <v>3.6023127466023332</v>
      </c>
      <c r="F22" s="485">
        <v>3.8647034693015248</v>
      </c>
      <c r="G22" s="485">
        <v>3.975706220077095</v>
      </c>
      <c r="H22" s="485">
        <v>4.1050558014212477</v>
      </c>
      <c r="I22" s="485">
        <v>4.0866753799016386</v>
      </c>
      <c r="J22" s="485">
        <v>4.2375191053171495</v>
      </c>
      <c r="K22" s="485">
        <v>4.2026113208865015</v>
      </c>
      <c r="L22" s="485">
        <v>4.370351958864088</v>
      </c>
      <c r="M22" s="485">
        <v>0</v>
      </c>
      <c r="N22" s="485">
        <v>0</v>
      </c>
      <c r="O22" s="486">
        <v>40.303670196544317</v>
      </c>
    </row>
    <row r="23" spans="1:15" s="468" customFormat="1" ht="15.6">
      <c r="A23" s="53"/>
      <c r="B23" s="484" t="s">
        <v>78</v>
      </c>
      <c r="C23" s="485">
        <v>46.975076021690334</v>
      </c>
      <c r="D23" s="485">
        <v>42.620982605757256</v>
      </c>
      <c r="E23" s="485">
        <v>43.568843538963357</v>
      </c>
      <c r="F23" s="485">
        <v>46.58667416796284</v>
      </c>
      <c r="G23" s="485">
        <v>48.954823905362467</v>
      </c>
      <c r="H23" s="485">
        <v>47.877484665579836</v>
      </c>
      <c r="I23" s="485">
        <v>51.124737940554013</v>
      </c>
      <c r="J23" s="485">
        <v>47.64939000380447</v>
      </c>
      <c r="K23" s="485">
        <v>50.303160720238196</v>
      </c>
      <c r="L23" s="485">
        <v>50.997822947634404</v>
      </c>
      <c r="M23" s="485">
        <v>0</v>
      </c>
      <c r="N23" s="485">
        <v>0</v>
      </c>
      <c r="O23" s="486">
        <v>476.65899651754717</v>
      </c>
    </row>
    <row r="24" spans="1:15" s="468" customFormat="1" ht="15.6">
      <c r="A24" s="53"/>
      <c r="B24" s="484" t="s">
        <v>79</v>
      </c>
      <c r="C24" s="485">
        <v>74.93140083901578</v>
      </c>
      <c r="D24" s="485">
        <v>67.361318117432546</v>
      </c>
      <c r="E24" s="485">
        <v>72.910395332667946</v>
      </c>
      <c r="F24" s="485">
        <v>73.646248121238358</v>
      </c>
      <c r="G24" s="485">
        <v>80.881463032521367</v>
      </c>
      <c r="H24" s="485">
        <v>82.756720669053067</v>
      </c>
      <c r="I24" s="485">
        <v>93.612247820296233</v>
      </c>
      <c r="J24" s="485">
        <v>91.274530964263931</v>
      </c>
      <c r="K24" s="485">
        <v>97.624691400278934</v>
      </c>
      <c r="L24" s="485">
        <v>101.60209415207177</v>
      </c>
      <c r="M24" s="485">
        <v>0</v>
      </c>
      <c r="N24" s="485">
        <v>0</v>
      </c>
      <c r="O24" s="486">
        <v>836.60111044884002</v>
      </c>
    </row>
    <row r="25" spans="1:15" s="468" customFormat="1" ht="7.5" customHeight="1">
      <c r="A25" s="53"/>
      <c r="B25" s="487"/>
      <c r="C25" s="488"/>
      <c r="D25" s="488"/>
      <c r="E25" s="488"/>
      <c r="F25" s="488"/>
      <c r="G25" s="488"/>
      <c r="H25" s="488"/>
      <c r="I25" s="488"/>
      <c r="J25" s="488"/>
      <c r="K25" s="488"/>
      <c r="L25" s="488"/>
      <c r="M25" s="488"/>
      <c r="N25" s="488"/>
      <c r="O25" s="489"/>
    </row>
    <row r="26" spans="1:15" s="468" customFormat="1" ht="15.6">
      <c r="A26" s="53"/>
      <c r="B26" s="490" t="s">
        <v>80</v>
      </c>
      <c r="C26" s="491">
        <v>2.9353896713869538</v>
      </c>
      <c r="D26" s="491">
        <v>2.6722542858335405</v>
      </c>
      <c r="E26" s="491">
        <v>4.8559354615977357</v>
      </c>
      <c r="F26" s="491">
        <v>4.4781114427699542</v>
      </c>
      <c r="G26" s="491">
        <v>7.0355597666661236</v>
      </c>
      <c r="H26" s="491">
        <v>3.0448205166348092</v>
      </c>
      <c r="I26" s="491">
        <v>3.2597118544144226</v>
      </c>
      <c r="J26" s="491">
        <v>2.9813087245571976</v>
      </c>
      <c r="K26" s="491">
        <v>2.5850395767524881</v>
      </c>
      <c r="L26" s="491">
        <v>2.8522985042450899</v>
      </c>
      <c r="M26" s="491">
        <v>0</v>
      </c>
      <c r="N26" s="491">
        <v>0</v>
      </c>
      <c r="O26" s="492">
        <v>36.700429804858317</v>
      </c>
    </row>
    <row r="27" spans="1:15" s="468" customFormat="1" ht="15.6">
      <c r="A27" s="53"/>
      <c r="B27" s="481" t="s">
        <v>81</v>
      </c>
      <c r="C27" s="482">
        <v>2.4021222436814438</v>
      </c>
      <c r="D27" s="482">
        <v>2.2668935723734061</v>
      </c>
      <c r="E27" s="482">
        <v>2.5146037135783206</v>
      </c>
      <c r="F27" s="482">
        <v>2.4781096884880509</v>
      </c>
      <c r="G27" s="482">
        <v>2.4806754591560796</v>
      </c>
      <c r="H27" s="482">
        <v>2.5414166158278011</v>
      </c>
      <c r="I27" s="482">
        <v>2.5167504019870113</v>
      </c>
      <c r="J27" s="482">
        <v>2.3476336365693915</v>
      </c>
      <c r="K27" s="482">
        <v>2.2075309165600352</v>
      </c>
      <c r="L27" s="482">
        <v>2.4190140122723882</v>
      </c>
      <c r="M27" s="482">
        <v>0</v>
      </c>
      <c r="N27" s="482">
        <v>0</v>
      </c>
      <c r="O27" s="483">
        <v>24.17475026049393</v>
      </c>
    </row>
    <row r="28" spans="1:15" s="468" customFormat="1" ht="15.6">
      <c r="A28" s="53"/>
      <c r="B28" s="484" t="s">
        <v>82</v>
      </c>
      <c r="C28" s="485">
        <v>0.53326742770551017</v>
      </c>
      <c r="D28" s="485">
        <v>0.40536071346013436</v>
      </c>
      <c r="E28" s="485">
        <v>2.3413317480194151</v>
      </c>
      <c r="F28" s="485">
        <v>2.0000017542819037</v>
      </c>
      <c r="G28" s="485">
        <v>4.5548843075100436</v>
      </c>
      <c r="H28" s="485">
        <v>0.50340390080700814</v>
      </c>
      <c r="I28" s="485">
        <v>0.74296145242741141</v>
      </c>
      <c r="J28" s="485">
        <v>0.63367508798780625</v>
      </c>
      <c r="K28" s="485">
        <v>0.37750866019245277</v>
      </c>
      <c r="L28" s="485">
        <v>0.43328449197270152</v>
      </c>
      <c r="M28" s="485">
        <v>0</v>
      </c>
      <c r="N28" s="485">
        <v>0</v>
      </c>
      <c r="O28" s="486">
        <v>12.525679544364387</v>
      </c>
    </row>
    <row r="29" spans="1:15" s="468" customFormat="1" ht="4.5" customHeight="1">
      <c r="A29" s="53"/>
      <c r="B29" s="493"/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O29" s="495"/>
    </row>
    <row r="30" spans="1:15" s="468" customFormat="1" ht="15.6">
      <c r="A30" s="53"/>
      <c r="B30" s="496" t="s">
        <v>83</v>
      </c>
      <c r="C30" s="497">
        <v>272.10660661916137</v>
      </c>
      <c r="D30" s="497">
        <v>261.0523850603476</v>
      </c>
      <c r="E30" s="497">
        <v>254.07099467846089</v>
      </c>
      <c r="F30" s="497">
        <v>308.65291284836405</v>
      </c>
      <c r="G30" s="497">
        <v>293.46321979135439</v>
      </c>
      <c r="H30" s="497">
        <v>299.91729142485269</v>
      </c>
      <c r="I30" s="497">
        <v>291.06926627972115</v>
      </c>
      <c r="J30" s="497">
        <v>322.01818187208039</v>
      </c>
      <c r="K30" s="497">
        <v>340.33316373698733</v>
      </c>
      <c r="L30" s="497">
        <v>320.72681860984665</v>
      </c>
      <c r="M30" s="497">
        <v>0</v>
      </c>
      <c r="N30" s="497">
        <v>0</v>
      </c>
      <c r="O30" s="498">
        <v>2963.4108409211772</v>
      </c>
    </row>
    <row r="31" spans="1:15" s="468" customFormat="1" ht="15.6">
      <c r="A31" s="53"/>
      <c r="B31" s="499" t="s">
        <v>84</v>
      </c>
      <c r="C31" s="500">
        <v>235.77586869727963</v>
      </c>
      <c r="D31" s="500">
        <v>222.88971496523737</v>
      </c>
      <c r="E31" s="500">
        <v>215.83425555217559</v>
      </c>
      <c r="F31" s="500">
        <v>273.42685290366467</v>
      </c>
      <c r="G31" s="500">
        <v>249.34734367769428</v>
      </c>
      <c r="H31" s="500">
        <v>258.9906757140144</v>
      </c>
      <c r="I31" s="500">
        <v>257.49296725190629</v>
      </c>
      <c r="J31" s="500">
        <v>282.91701147320759</v>
      </c>
      <c r="K31" s="500">
        <v>301.19380525409923</v>
      </c>
      <c r="L31" s="500">
        <v>281.72868753445624</v>
      </c>
      <c r="M31" s="500">
        <v>0</v>
      </c>
      <c r="N31" s="500">
        <v>0</v>
      </c>
      <c r="O31" s="501">
        <v>2579.5971830237354</v>
      </c>
    </row>
    <row r="32" spans="1:15" s="468" customFormat="1" ht="15.6">
      <c r="A32" s="53"/>
      <c r="B32" s="481" t="s">
        <v>85</v>
      </c>
      <c r="C32" s="482">
        <v>165.4014009964103</v>
      </c>
      <c r="D32" s="482">
        <v>152.02342166396406</v>
      </c>
      <c r="E32" s="482">
        <v>159.39107181837895</v>
      </c>
      <c r="F32" s="482">
        <v>205.34781350428898</v>
      </c>
      <c r="G32" s="482">
        <v>189.75134679304333</v>
      </c>
      <c r="H32" s="482">
        <v>185.23705197898641</v>
      </c>
      <c r="I32" s="482">
        <v>184.79910214392191</v>
      </c>
      <c r="J32" s="482">
        <v>212.35008152589614</v>
      </c>
      <c r="K32" s="482">
        <v>233.40503594495999</v>
      </c>
      <c r="L32" s="482">
        <v>211.65247653794742</v>
      </c>
      <c r="M32" s="482">
        <v>0</v>
      </c>
      <c r="N32" s="482">
        <v>0</v>
      </c>
      <c r="O32" s="483">
        <v>1899.3588029077978</v>
      </c>
    </row>
    <row r="33" spans="1:15" s="468" customFormat="1" ht="15.6">
      <c r="A33" s="53"/>
      <c r="B33" s="484" t="s">
        <v>86</v>
      </c>
      <c r="C33" s="485">
        <v>0</v>
      </c>
      <c r="D33" s="485">
        <v>0</v>
      </c>
      <c r="E33" s="485">
        <v>0</v>
      </c>
      <c r="F33" s="485">
        <v>0</v>
      </c>
      <c r="G33" s="485">
        <v>0</v>
      </c>
      <c r="H33" s="485">
        <v>0</v>
      </c>
      <c r="I33" s="485">
        <v>0</v>
      </c>
      <c r="J33" s="485">
        <v>0</v>
      </c>
      <c r="K33" s="485">
        <v>0</v>
      </c>
      <c r="L33" s="485">
        <v>0</v>
      </c>
      <c r="M33" s="485">
        <v>0</v>
      </c>
      <c r="N33" s="485">
        <v>0</v>
      </c>
      <c r="O33" s="486">
        <v>0</v>
      </c>
    </row>
    <row r="34" spans="1:15" s="468" customFormat="1" ht="15.6">
      <c r="A34" s="53"/>
      <c r="B34" s="484" t="s">
        <v>87</v>
      </c>
      <c r="C34" s="485">
        <v>13.990160893421303</v>
      </c>
      <c r="D34" s="485">
        <v>12.680831544217488</v>
      </c>
      <c r="E34" s="485">
        <v>11.934479740336993</v>
      </c>
      <c r="F34" s="485">
        <v>13.104539266326428</v>
      </c>
      <c r="G34" s="485">
        <v>13.322017194002697</v>
      </c>
      <c r="H34" s="485">
        <v>17.543429193351496</v>
      </c>
      <c r="I34" s="485">
        <v>14.62353739894337</v>
      </c>
      <c r="J34" s="485">
        <v>12.743020601200042</v>
      </c>
      <c r="K34" s="485">
        <v>12.098825751925606</v>
      </c>
      <c r="L34" s="485">
        <v>11.729190069256102</v>
      </c>
      <c r="M34" s="485">
        <v>0</v>
      </c>
      <c r="N34" s="485">
        <v>0</v>
      </c>
      <c r="O34" s="486">
        <v>133.77003165298152</v>
      </c>
    </row>
    <row r="35" spans="1:15" s="468" customFormat="1" ht="15.6">
      <c r="A35" s="53"/>
      <c r="B35" s="484" t="s">
        <v>88</v>
      </c>
      <c r="C35" s="485">
        <v>3.223534845150386</v>
      </c>
      <c r="D35" s="485">
        <v>2.3813879380634155</v>
      </c>
      <c r="E35" s="485">
        <v>2.6053309323164844</v>
      </c>
      <c r="F35" s="485">
        <v>4.5036225062115864</v>
      </c>
      <c r="G35" s="485">
        <v>3.378745355460036</v>
      </c>
      <c r="H35" s="485">
        <v>3.4707480286668666</v>
      </c>
      <c r="I35" s="485">
        <v>3.3341319006086931</v>
      </c>
      <c r="J35" s="485">
        <v>3.7817241797115333</v>
      </c>
      <c r="K35" s="485">
        <v>4.5408195549174266</v>
      </c>
      <c r="L35" s="485">
        <v>4.5290447540455325</v>
      </c>
      <c r="M35" s="485">
        <v>0</v>
      </c>
      <c r="N35" s="485">
        <v>0</v>
      </c>
      <c r="O35" s="486">
        <v>35.749089995151962</v>
      </c>
    </row>
    <row r="36" spans="1:15" s="468" customFormat="1" ht="15.6">
      <c r="A36" s="53"/>
      <c r="B36" s="484" t="s">
        <v>262</v>
      </c>
      <c r="C36" s="485">
        <v>53.160771962297652</v>
      </c>
      <c r="D36" s="485">
        <v>55.804073818992407</v>
      </c>
      <c r="E36" s="485">
        <v>41.903373061143142</v>
      </c>
      <c r="F36" s="485">
        <v>50.470877626837677</v>
      </c>
      <c r="G36" s="485">
        <v>42.895234335188213</v>
      </c>
      <c r="H36" s="485">
        <v>52.739446513009597</v>
      </c>
      <c r="I36" s="485">
        <v>54.736195808432335</v>
      </c>
      <c r="J36" s="485">
        <v>54.042185166399889</v>
      </c>
      <c r="K36" s="485">
        <v>51.149124002296233</v>
      </c>
      <c r="L36" s="485">
        <v>53.817976173207164</v>
      </c>
      <c r="M36" s="485">
        <v>0</v>
      </c>
      <c r="N36" s="485">
        <v>0</v>
      </c>
      <c r="O36" s="486">
        <v>510.71925846780431</v>
      </c>
    </row>
    <row r="37" spans="1:15" s="468" customFormat="1" ht="15" customHeight="1">
      <c r="A37" s="53"/>
      <c r="B37" s="484" t="s">
        <v>197</v>
      </c>
      <c r="C37" s="485">
        <v>0</v>
      </c>
      <c r="D37" s="485">
        <v>0</v>
      </c>
      <c r="E37" s="485">
        <v>0</v>
      </c>
      <c r="F37" s="485">
        <v>0</v>
      </c>
      <c r="G37" s="485">
        <v>0</v>
      </c>
      <c r="H37" s="485">
        <v>0</v>
      </c>
      <c r="I37" s="485">
        <v>0</v>
      </c>
      <c r="J37" s="485">
        <v>0</v>
      </c>
      <c r="K37" s="485">
        <v>0</v>
      </c>
      <c r="L37" s="485">
        <v>0</v>
      </c>
      <c r="M37" s="485">
        <v>0</v>
      </c>
      <c r="N37" s="485">
        <v>0</v>
      </c>
      <c r="O37" s="486">
        <v>0</v>
      </c>
    </row>
    <row r="38" spans="1:15" s="468" customFormat="1" ht="9" customHeight="1">
      <c r="A38" s="53"/>
      <c r="B38" s="502"/>
      <c r="C38" s="503"/>
      <c r="D38" s="503"/>
      <c r="E38" s="503"/>
      <c r="F38" s="503"/>
      <c r="G38" s="503"/>
      <c r="H38" s="503"/>
      <c r="I38" s="503"/>
      <c r="J38" s="503"/>
      <c r="K38" s="503"/>
      <c r="L38" s="503"/>
      <c r="M38" s="503"/>
      <c r="N38" s="503"/>
      <c r="O38" s="504"/>
    </row>
    <row r="39" spans="1:15" s="468" customFormat="1" ht="15.6">
      <c r="A39" s="53"/>
      <c r="B39" s="505" t="s">
        <v>89</v>
      </c>
      <c r="C39" s="506">
        <v>32.875901963590323</v>
      </c>
      <c r="D39" s="506">
        <v>35.843765914554837</v>
      </c>
      <c r="E39" s="506">
        <v>36.246385093815462</v>
      </c>
      <c r="F39" s="506">
        <v>33.523105078291884</v>
      </c>
      <c r="G39" s="506">
        <v>43.636219188622981</v>
      </c>
      <c r="H39" s="506">
        <v>38.859667797964434</v>
      </c>
      <c r="I39" s="506">
        <v>32.20286623715122</v>
      </c>
      <c r="J39" s="506">
        <v>37.252035435170555</v>
      </c>
      <c r="K39" s="506">
        <v>37.178817783050491</v>
      </c>
      <c r="L39" s="506">
        <v>37.030319987892263</v>
      </c>
      <c r="M39" s="506">
        <v>0</v>
      </c>
      <c r="N39" s="506">
        <v>0</v>
      </c>
      <c r="O39" s="507">
        <v>364.64908448010448</v>
      </c>
    </row>
    <row r="40" spans="1:15" s="468" customFormat="1" ht="15.6">
      <c r="A40" s="53"/>
      <c r="B40" s="508" t="s">
        <v>205</v>
      </c>
      <c r="C40" s="509">
        <v>26.037655156231786</v>
      </c>
      <c r="D40" s="509">
        <v>30.698077572734807</v>
      </c>
      <c r="E40" s="509">
        <v>29.514970986085554</v>
      </c>
      <c r="F40" s="509">
        <v>28.023681569424095</v>
      </c>
      <c r="G40" s="509">
        <v>35.551346941062434</v>
      </c>
      <c r="H40" s="509">
        <v>32.110137803655476</v>
      </c>
      <c r="I40" s="509">
        <v>26.890791124154759</v>
      </c>
      <c r="J40" s="509">
        <v>30.371147745532397</v>
      </c>
      <c r="K40" s="509">
        <v>31.581234569772739</v>
      </c>
      <c r="L40" s="509">
        <v>29.626839789258408</v>
      </c>
      <c r="M40" s="509">
        <v>0</v>
      </c>
      <c r="N40" s="509">
        <v>0</v>
      </c>
      <c r="O40" s="510">
        <v>300.40588325791248</v>
      </c>
    </row>
    <row r="41" spans="1:15" s="468" customFormat="1" ht="15.6">
      <c r="A41" s="53"/>
      <c r="B41" s="484" t="s">
        <v>90</v>
      </c>
      <c r="C41" s="511">
        <v>9.3183134409752952</v>
      </c>
      <c r="D41" s="511">
        <v>9.8028676424223367</v>
      </c>
      <c r="E41" s="511">
        <v>9.1100149866692863</v>
      </c>
      <c r="F41" s="511">
        <v>9.2186316006754687</v>
      </c>
      <c r="G41" s="511">
        <v>10.02290987303895</v>
      </c>
      <c r="H41" s="511">
        <v>10.119462309354294</v>
      </c>
      <c r="I41" s="511">
        <v>9.4754437584056337</v>
      </c>
      <c r="J41" s="511">
        <v>10.348787915023268</v>
      </c>
      <c r="K41" s="511">
        <v>9.334879631452127</v>
      </c>
      <c r="L41" s="511">
        <v>9.4475945744882708</v>
      </c>
      <c r="M41" s="511">
        <v>0</v>
      </c>
      <c r="N41" s="511">
        <v>0</v>
      </c>
      <c r="O41" s="512">
        <v>96.198905732504926</v>
      </c>
    </row>
    <row r="42" spans="1:15" s="468" customFormat="1" ht="15.6">
      <c r="A42" s="53"/>
      <c r="B42" s="484" t="s">
        <v>91</v>
      </c>
      <c r="C42" s="511">
        <v>9.9357865093602165</v>
      </c>
      <c r="D42" s="511">
        <v>16.858725165675864</v>
      </c>
      <c r="E42" s="511">
        <v>13.941666170756553</v>
      </c>
      <c r="F42" s="511">
        <v>15.051390057462681</v>
      </c>
      <c r="G42" s="511">
        <v>21.706443795569875</v>
      </c>
      <c r="H42" s="511">
        <v>17.492602972023278</v>
      </c>
      <c r="I42" s="511">
        <v>12.834720863334908</v>
      </c>
      <c r="J42" s="511">
        <v>15.786427201310016</v>
      </c>
      <c r="K42" s="511">
        <v>17.250590622775114</v>
      </c>
      <c r="L42" s="511">
        <v>14.741934644457727</v>
      </c>
      <c r="M42" s="511">
        <v>0</v>
      </c>
      <c r="N42" s="511">
        <v>0</v>
      </c>
      <c r="O42" s="512">
        <v>155.60028800272624</v>
      </c>
    </row>
    <row r="43" spans="1:15" s="468" customFormat="1" ht="15.6">
      <c r="A43" s="53"/>
      <c r="B43" s="484" t="s">
        <v>92</v>
      </c>
      <c r="C43" s="511">
        <v>2.5329557514991712</v>
      </c>
      <c r="D43" s="511">
        <v>1.2843655407618118</v>
      </c>
      <c r="E43" s="511">
        <v>2.0075139779100102</v>
      </c>
      <c r="F43" s="511">
        <v>1.3476466541456831</v>
      </c>
      <c r="G43" s="511">
        <v>1.3080462082431703</v>
      </c>
      <c r="H43" s="511">
        <v>1.660576502040549</v>
      </c>
      <c r="I43" s="511">
        <v>1.5064600010548244</v>
      </c>
      <c r="J43" s="511">
        <v>1.569212855507772</v>
      </c>
      <c r="K43" s="511">
        <v>1.7022030638776098</v>
      </c>
      <c r="L43" s="511">
        <v>1.8328380618512727</v>
      </c>
      <c r="M43" s="511">
        <v>0</v>
      </c>
      <c r="N43" s="511">
        <v>0</v>
      </c>
      <c r="O43" s="512">
        <v>16.751818616891875</v>
      </c>
    </row>
    <row r="44" spans="1:15" s="468" customFormat="1" ht="15.6">
      <c r="A44" s="53"/>
      <c r="B44" s="484" t="s">
        <v>95</v>
      </c>
      <c r="C44" s="511">
        <v>4.2505994543971042</v>
      </c>
      <c r="D44" s="511">
        <v>2.752119223874796</v>
      </c>
      <c r="E44" s="511">
        <v>4.4557758507497063</v>
      </c>
      <c r="F44" s="511">
        <v>2.4060132571402586</v>
      </c>
      <c r="G44" s="511">
        <v>2.5139470642104405</v>
      </c>
      <c r="H44" s="511">
        <v>2.8374960202373618</v>
      </c>
      <c r="I44" s="511">
        <v>3.0741665013593886</v>
      </c>
      <c r="J44" s="511">
        <v>2.6667197736913413</v>
      </c>
      <c r="K44" s="511">
        <v>3.293561251667894</v>
      </c>
      <c r="L44" s="511">
        <v>3.6044725084611358</v>
      </c>
      <c r="M44" s="511">
        <v>0</v>
      </c>
      <c r="N44" s="511">
        <v>0</v>
      </c>
      <c r="O44" s="512">
        <v>31.854870905789426</v>
      </c>
    </row>
    <row r="45" spans="1:15" s="468" customFormat="1" ht="15.6">
      <c r="A45" s="53"/>
      <c r="B45" s="513" t="s">
        <v>206</v>
      </c>
      <c r="C45" s="514">
        <v>6.8382468073585336</v>
      </c>
      <c r="D45" s="514">
        <v>5.1456883418200263</v>
      </c>
      <c r="E45" s="514">
        <v>6.7314141077299112</v>
      </c>
      <c r="F45" s="514">
        <v>5.4994235088677872</v>
      </c>
      <c r="G45" s="514">
        <v>8.084872247560547</v>
      </c>
      <c r="H45" s="514">
        <v>6.7495299943089577</v>
      </c>
      <c r="I45" s="514">
        <v>5.3120751129964576</v>
      </c>
      <c r="J45" s="514">
        <v>6.8808876896381594</v>
      </c>
      <c r="K45" s="514">
        <v>5.5975832132777548</v>
      </c>
      <c r="L45" s="514">
        <v>7.4034801986338525</v>
      </c>
      <c r="M45" s="514">
        <v>0</v>
      </c>
      <c r="N45" s="514">
        <v>0</v>
      </c>
      <c r="O45" s="515">
        <v>64.243201222191999</v>
      </c>
    </row>
    <row r="46" spans="1:15" s="468" customFormat="1" ht="15.6">
      <c r="A46" s="53"/>
      <c r="B46" s="484" t="s">
        <v>93</v>
      </c>
      <c r="C46" s="511">
        <v>1.5899628776306443</v>
      </c>
      <c r="D46" s="511">
        <v>0.81997799886344669</v>
      </c>
      <c r="E46" s="511">
        <v>1.7785181112234774</v>
      </c>
      <c r="F46" s="511">
        <v>0.70428107047995803</v>
      </c>
      <c r="G46" s="511">
        <v>1.266945073708412</v>
      </c>
      <c r="H46" s="511">
        <v>1.2893167610417122</v>
      </c>
      <c r="I46" s="511">
        <v>1.2006454260172463</v>
      </c>
      <c r="J46" s="511">
        <v>1.3391861116595793</v>
      </c>
      <c r="K46" s="511">
        <v>1.1452983404393113</v>
      </c>
      <c r="L46" s="511">
        <v>2.0546910599334161</v>
      </c>
      <c r="M46" s="511">
        <v>0</v>
      </c>
      <c r="N46" s="511">
        <v>0</v>
      </c>
      <c r="O46" s="512">
        <v>13.188822830997204</v>
      </c>
    </row>
    <row r="47" spans="1:15" s="468" customFormat="1" ht="15.6">
      <c r="A47" s="53"/>
      <c r="B47" s="484" t="s">
        <v>94</v>
      </c>
      <c r="C47" s="511">
        <v>5.2482839297278892</v>
      </c>
      <c r="D47" s="511">
        <v>4.3257103429565795</v>
      </c>
      <c r="E47" s="511">
        <v>4.9528959965064336</v>
      </c>
      <c r="F47" s="511">
        <v>4.7951424383878294</v>
      </c>
      <c r="G47" s="511">
        <v>6.8179271738521354</v>
      </c>
      <c r="H47" s="511">
        <v>5.4602132332672451</v>
      </c>
      <c r="I47" s="511">
        <v>4.1114296869792115</v>
      </c>
      <c r="J47" s="511">
        <v>5.5417015779785803</v>
      </c>
      <c r="K47" s="511">
        <v>4.4522848728384439</v>
      </c>
      <c r="L47" s="511">
        <v>5.348789138700436</v>
      </c>
      <c r="M47" s="511">
        <v>0</v>
      </c>
      <c r="N47" s="511">
        <v>0</v>
      </c>
      <c r="O47" s="512">
        <v>51.054378391194788</v>
      </c>
    </row>
    <row r="48" spans="1:15" s="468" customFormat="1" ht="6" customHeight="1">
      <c r="A48" s="53"/>
      <c r="B48" s="502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7"/>
    </row>
    <row r="49" spans="1:16" s="468" customFormat="1" ht="15.6">
      <c r="A49" s="53"/>
      <c r="B49" s="518" t="s">
        <v>96</v>
      </c>
      <c r="C49" s="519">
        <v>3.4548359582914401</v>
      </c>
      <c r="D49" s="519">
        <v>2.3189041805554247</v>
      </c>
      <c r="E49" s="519">
        <v>1.9903540324698434</v>
      </c>
      <c r="F49" s="519">
        <v>1.7029548664074912</v>
      </c>
      <c r="G49" s="519">
        <v>0.47965692503715884</v>
      </c>
      <c r="H49" s="519">
        <v>2.0669479128738582</v>
      </c>
      <c r="I49" s="519">
        <v>1.3734327906636197</v>
      </c>
      <c r="J49" s="519">
        <v>1.8491349637022458</v>
      </c>
      <c r="K49" s="519">
        <v>1.96054069983765</v>
      </c>
      <c r="L49" s="519">
        <v>1.967811087498168</v>
      </c>
      <c r="M49" s="519">
        <v>0</v>
      </c>
      <c r="N49" s="519">
        <v>0</v>
      </c>
      <c r="O49" s="520">
        <v>19.164573417336904</v>
      </c>
    </row>
    <row r="50" spans="1:16" s="468" customFormat="1" ht="15.6">
      <c r="A50" s="53"/>
      <c r="B50" s="521" t="s">
        <v>53</v>
      </c>
      <c r="C50" s="522">
        <v>3.4548359582914401</v>
      </c>
      <c r="D50" s="522">
        <v>2.3189041805554247</v>
      </c>
      <c r="E50" s="522">
        <v>1.9903540324698434</v>
      </c>
      <c r="F50" s="522">
        <v>1.7029548664074912</v>
      </c>
      <c r="G50" s="522">
        <v>0.47965692503715884</v>
      </c>
      <c r="H50" s="522">
        <v>2.0669479128738582</v>
      </c>
      <c r="I50" s="522">
        <v>1.3734327906636197</v>
      </c>
      <c r="J50" s="522">
        <v>1.8491349637022458</v>
      </c>
      <c r="K50" s="522">
        <v>1.96054069983765</v>
      </c>
      <c r="L50" s="522">
        <v>1.967811087498168</v>
      </c>
      <c r="M50" s="522">
        <v>0</v>
      </c>
      <c r="N50" s="522">
        <v>0</v>
      </c>
      <c r="O50" s="523">
        <v>19.164573417336904</v>
      </c>
    </row>
    <row r="51" spans="1:16" s="468" customFormat="1" ht="15" customHeight="1">
      <c r="A51" s="53"/>
      <c r="B51" s="502" t="s">
        <v>97</v>
      </c>
      <c r="C51" s="511">
        <v>0</v>
      </c>
      <c r="D51" s="511">
        <v>0</v>
      </c>
      <c r="E51" s="511">
        <v>0</v>
      </c>
      <c r="F51" s="511">
        <v>0</v>
      </c>
      <c r="G51" s="511">
        <v>0</v>
      </c>
      <c r="H51" s="511">
        <v>0</v>
      </c>
      <c r="I51" s="511">
        <v>0</v>
      </c>
      <c r="J51" s="511">
        <v>0</v>
      </c>
      <c r="K51" s="511">
        <v>0</v>
      </c>
      <c r="L51" s="511">
        <v>0</v>
      </c>
      <c r="M51" s="511">
        <v>0</v>
      </c>
      <c r="N51" s="511">
        <v>0</v>
      </c>
      <c r="O51" s="512">
        <v>0</v>
      </c>
    </row>
    <row r="52" spans="1:16" s="468" customFormat="1" ht="15" customHeight="1">
      <c r="A52" s="53"/>
      <c r="B52" s="502" t="s">
        <v>98</v>
      </c>
      <c r="C52" s="511">
        <v>3.4548359582914401</v>
      </c>
      <c r="D52" s="511">
        <v>2.3189041805554247</v>
      </c>
      <c r="E52" s="511">
        <v>1.9903540324698434</v>
      </c>
      <c r="F52" s="511">
        <v>1.7029548664074912</v>
      </c>
      <c r="G52" s="511">
        <v>0.47965692503715884</v>
      </c>
      <c r="H52" s="511">
        <v>2.0669479128738582</v>
      </c>
      <c r="I52" s="511">
        <v>1.3734327906636197</v>
      </c>
      <c r="J52" s="511">
        <v>1.8491349637022458</v>
      </c>
      <c r="K52" s="511">
        <v>1.96054069983765</v>
      </c>
      <c r="L52" s="511">
        <v>1.967811087498168</v>
      </c>
      <c r="M52" s="511">
        <v>0</v>
      </c>
      <c r="N52" s="511">
        <v>0</v>
      </c>
      <c r="O52" s="512">
        <v>19.164573417336904</v>
      </c>
    </row>
    <row r="53" spans="1:16" s="468" customFormat="1" ht="15" customHeight="1">
      <c r="A53" s="53"/>
      <c r="B53" s="502" t="s">
        <v>99</v>
      </c>
      <c r="C53" s="511">
        <v>0</v>
      </c>
      <c r="D53" s="511">
        <v>0</v>
      </c>
      <c r="E53" s="511">
        <v>0</v>
      </c>
      <c r="F53" s="511">
        <v>0</v>
      </c>
      <c r="G53" s="511">
        <v>0</v>
      </c>
      <c r="H53" s="511">
        <v>0</v>
      </c>
      <c r="I53" s="511">
        <v>0</v>
      </c>
      <c r="J53" s="511">
        <v>0</v>
      </c>
      <c r="K53" s="511">
        <v>0</v>
      </c>
      <c r="L53" s="511">
        <v>0</v>
      </c>
      <c r="M53" s="511">
        <v>0</v>
      </c>
      <c r="N53" s="511">
        <v>0</v>
      </c>
      <c r="O53" s="512">
        <v>0</v>
      </c>
    </row>
    <row r="54" spans="1:16" s="468" customFormat="1" ht="6.75" customHeight="1">
      <c r="A54" s="53"/>
      <c r="B54" s="484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2"/>
    </row>
    <row r="55" spans="1:16" s="468" customFormat="1" ht="15.6">
      <c r="A55" s="53"/>
      <c r="B55" s="524" t="s">
        <v>100</v>
      </c>
      <c r="C55" s="525">
        <v>-78.117610316678054</v>
      </c>
      <c r="D55" s="525">
        <v>-79.679375172865491</v>
      </c>
      <c r="E55" s="525">
        <v>-64.326937329358486</v>
      </c>
      <c r="F55" s="525">
        <v>-118.72033972809263</v>
      </c>
      <c r="G55" s="525">
        <v>-80.477892576806624</v>
      </c>
      <c r="H55" s="525">
        <v>-92.007503883166294</v>
      </c>
      <c r="I55" s="525">
        <v>-75.914450200181619</v>
      </c>
      <c r="J55" s="525">
        <v>-106.48114309436426</v>
      </c>
      <c r="K55" s="525">
        <v>-116.41616319078975</v>
      </c>
      <c r="L55" s="525">
        <v>-93.026080866291409</v>
      </c>
      <c r="M55" s="525">
        <v>0</v>
      </c>
      <c r="N55" s="525">
        <v>0</v>
      </c>
      <c r="O55" s="526">
        <v>-905.16749635859469</v>
      </c>
    </row>
    <row r="56" spans="1:16" s="468" customFormat="1" ht="15.6">
      <c r="A56" s="53"/>
      <c r="B56" s="527" t="s">
        <v>101</v>
      </c>
      <c r="C56" s="528">
        <v>-111.51295856717283</v>
      </c>
      <c r="D56" s="528">
        <v>-115.16979098214219</v>
      </c>
      <c r="E56" s="528">
        <v>-97.707740994046048</v>
      </c>
      <c r="F56" s="528">
        <v>-149.46828823002207</v>
      </c>
      <c r="G56" s="528">
        <v>-117.55820892380061</v>
      </c>
      <c r="H56" s="528">
        <v>-129.88929907736977</v>
      </c>
      <c r="I56" s="528">
        <v>-106.23103737358204</v>
      </c>
      <c r="J56" s="528">
        <v>-142.60100476867984</v>
      </c>
      <c r="K56" s="528">
        <v>-152.97048209692537</v>
      </c>
      <c r="L56" s="528">
        <v>-129.17191343743673</v>
      </c>
      <c r="M56" s="528">
        <v>0</v>
      </c>
      <c r="N56" s="528">
        <v>0</v>
      </c>
      <c r="O56" s="529">
        <v>-1252.2807244511782</v>
      </c>
      <c r="P56" s="530"/>
    </row>
    <row r="57" spans="1:16" s="468" customFormat="1" ht="6" customHeight="1">
      <c r="A57" s="53"/>
      <c r="B57" s="531"/>
      <c r="C57" s="532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3"/>
    </row>
    <row r="58" spans="1:16" s="468" customFormat="1" ht="15.6">
      <c r="A58" s="53"/>
      <c r="B58" s="534" t="s">
        <v>102</v>
      </c>
      <c r="C58" s="535">
        <v>10.848982294352137</v>
      </c>
      <c r="D58" s="535">
        <v>16.842848537886475</v>
      </c>
      <c r="E58" s="535">
        <v>22.831785455451911</v>
      </c>
      <c r="F58" s="535">
        <v>14.474517347192707</v>
      </c>
      <c r="G58" s="535">
        <v>13.631640958210543</v>
      </c>
      <c r="H58" s="535">
        <v>13.41215876635219</v>
      </c>
      <c r="I58" s="535">
        <v>16.674295174786597</v>
      </c>
      <c r="J58" s="535">
        <v>20.666306260203303</v>
      </c>
      <c r="K58" s="535">
        <v>19.343241254152652</v>
      </c>
      <c r="L58" s="535">
        <v>12.490283605446317</v>
      </c>
      <c r="M58" s="535">
        <v>0</v>
      </c>
      <c r="N58" s="535">
        <v>0</v>
      </c>
      <c r="O58" s="536">
        <v>161.21605965403484</v>
      </c>
    </row>
    <row r="59" spans="1:16" s="468" customFormat="1" ht="15.6">
      <c r="A59" s="53"/>
      <c r="B59" s="481" t="s">
        <v>103</v>
      </c>
      <c r="C59" s="537">
        <v>10.819757634352136</v>
      </c>
      <c r="D59" s="537">
        <v>16.748660417886477</v>
      </c>
      <c r="E59" s="537">
        <v>22.774106155451911</v>
      </c>
      <c r="F59" s="537">
        <v>13.273712887192707</v>
      </c>
      <c r="G59" s="537">
        <v>13.435664688210544</v>
      </c>
      <c r="H59" s="537">
        <v>13.335969876352191</v>
      </c>
      <c r="I59" s="537">
        <v>11.923132114786595</v>
      </c>
      <c r="J59" s="537">
        <v>15.737387340203304</v>
      </c>
      <c r="K59" s="537">
        <v>19.273329804152652</v>
      </c>
      <c r="L59" s="537">
        <v>12.093585245446317</v>
      </c>
      <c r="M59" s="537">
        <v>0</v>
      </c>
      <c r="N59" s="537">
        <v>0</v>
      </c>
      <c r="O59" s="538">
        <v>149.41530616403483</v>
      </c>
    </row>
    <row r="60" spans="1:16" s="468" customFormat="1" ht="15.6">
      <c r="A60" s="53"/>
      <c r="B60" s="484" t="s">
        <v>104</v>
      </c>
      <c r="C60" s="511">
        <v>2.9224660000000006E-2</v>
      </c>
      <c r="D60" s="511">
        <v>9.418812E-2</v>
      </c>
      <c r="E60" s="511">
        <v>5.7679299999999989E-2</v>
      </c>
      <c r="F60" s="511">
        <v>1.2008044600000001</v>
      </c>
      <c r="G60" s="511">
        <v>0.19597627000000006</v>
      </c>
      <c r="H60" s="511">
        <v>7.6188889999999995E-2</v>
      </c>
      <c r="I60" s="511">
        <v>4.7511630600000005</v>
      </c>
      <c r="J60" s="511">
        <v>4.9289189200000001</v>
      </c>
      <c r="K60" s="511">
        <v>6.9911449999999986E-2</v>
      </c>
      <c r="L60" s="511">
        <v>0.39669835999999997</v>
      </c>
      <c r="M60" s="511">
        <v>0</v>
      </c>
      <c r="N60" s="511">
        <v>0</v>
      </c>
      <c r="O60" s="512">
        <v>11.80075349</v>
      </c>
    </row>
    <row r="61" spans="1:16" s="468" customFormat="1" ht="6" customHeight="1">
      <c r="A61" s="53"/>
      <c r="B61" s="493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40"/>
    </row>
    <row r="62" spans="1:16" s="468" customFormat="1" ht="15.6">
      <c r="A62" s="53"/>
      <c r="B62" s="524" t="s">
        <v>105</v>
      </c>
      <c r="C62" s="525">
        <v>-122.36194086152497</v>
      </c>
      <c r="D62" s="525">
        <v>-132.01263952002867</v>
      </c>
      <c r="E62" s="525">
        <v>-120.53952644949796</v>
      </c>
      <c r="F62" s="525">
        <v>-163.94280557721478</v>
      </c>
      <c r="G62" s="525">
        <v>-131.18984988201115</v>
      </c>
      <c r="H62" s="525">
        <v>-143.30145784372195</v>
      </c>
      <c r="I62" s="525">
        <v>-122.90533254836863</v>
      </c>
      <c r="J62" s="525">
        <v>-163.26731102888314</v>
      </c>
      <c r="K62" s="525">
        <v>-172.31372335107801</v>
      </c>
      <c r="L62" s="525">
        <v>-141.66219704288304</v>
      </c>
      <c r="M62" s="525">
        <v>0</v>
      </c>
      <c r="N62" s="525">
        <v>0</v>
      </c>
      <c r="O62" s="526">
        <v>-1413.496784105213</v>
      </c>
    </row>
    <row r="63" spans="1:16" s="468" customFormat="1" ht="6" customHeight="1">
      <c r="A63" s="53"/>
      <c r="B63" s="541"/>
      <c r="C63" s="542"/>
      <c r="D63" s="542"/>
      <c r="E63" s="542"/>
      <c r="F63" s="542"/>
      <c r="G63" s="542"/>
      <c r="H63" s="542"/>
      <c r="I63" s="542"/>
      <c r="J63" s="542"/>
      <c r="K63" s="542"/>
      <c r="L63" s="542"/>
      <c r="M63" s="542"/>
      <c r="N63" s="542"/>
      <c r="O63" s="543"/>
    </row>
    <row r="64" spans="1:16" s="468" customFormat="1" ht="15.6">
      <c r="A64" s="53"/>
      <c r="B64" s="544" t="s">
        <v>106</v>
      </c>
      <c r="C64" s="476">
        <v>-68.370977715919722</v>
      </c>
      <c r="D64" s="476">
        <v>126.78788040549161</v>
      </c>
      <c r="E64" s="476">
        <v>79.515346280016658</v>
      </c>
      <c r="F64" s="476">
        <v>162.4848490476098</v>
      </c>
      <c r="G64" s="476">
        <v>136.37403595599227</v>
      </c>
      <c r="H64" s="476">
        <v>142.64822968849066</v>
      </c>
      <c r="I64" s="476">
        <v>157.86096062950313</v>
      </c>
      <c r="J64" s="476">
        <v>223.76959382785125</v>
      </c>
      <c r="K64" s="476">
        <v>153.3085204204221</v>
      </c>
      <c r="L64" s="476">
        <v>111.28606861144982</v>
      </c>
      <c r="M64" s="476">
        <v>0</v>
      </c>
      <c r="N64" s="476">
        <v>0</v>
      </c>
      <c r="O64" s="477">
        <v>1225.6645071509076</v>
      </c>
    </row>
    <row r="65" spans="1:16" s="468" customFormat="1" ht="15.6">
      <c r="A65" s="53"/>
      <c r="B65" s="545" t="s">
        <v>107</v>
      </c>
      <c r="C65" s="546">
        <v>109.59700000000001</v>
      </c>
      <c r="D65" s="546">
        <v>109.59699999999999</v>
      </c>
      <c r="E65" s="546">
        <v>119.59700000000001</v>
      </c>
      <c r="F65" s="546">
        <v>132.59700000000001</v>
      </c>
      <c r="G65" s="546">
        <v>108.34699999993015</v>
      </c>
      <c r="H65" s="546">
        <v>105.06128599992746</v>
      </c>
      <c r="I65" s="546">
        <v>155.06128600005246</v>
      </c>
      <c r="J65" s="546">
        <v>150.961286</v>
      </c>
      <c r="K65" s="546">
        <v>172</v>
      </c>
      <c r="L65" s="546">
        <v>169</v>
      </c>
      <c r="M65" s="546">
        <v>0</v>
      </c>
      <c r="N65" s="546">
        <v>0</v>
      </c>
      <c r="O65" s="547">
        <v>1331.8188579999101</v>
      </c>
    </row>
    <row r="66" spans="1:16" s="468" customFormat="1" ht="15.6">
      <c r="A66" s="53"/>
      <c r="B66" s="502" t="s">
        <v>108</v>
      </c>
      <c r="C66" s="511">
        <v>109.59700000000001</v>
      </c>
      <c r="D66" s="511">
        <v>109.59699999999999</v>
      </c>
      <c r="E66" s="511">
        <v>119.59700000000001</v>
      </c>
      <c r="F66" s="511">
        <v>132.59700000000001</v>
      </c>
      <c r="G66" s="511">
        <v>108.34699999993015</v>
      </c>
      <c r="H66" s="511">
        <v>105.06128599992746</v>
      </c>
      <c r="I66" s="511">
        <v>155.06128600005246</v>
      </c>
      <c r="J66" s="511">
        <v>150.961286</v>
      </c>
      <c r="K66" s="511">
        <v>172</v>
      </c>
      <c r="L66" s="511">
        <v>169</v>
      </c>
      <c r="M66" s="511">
        <v>0</v>
      </c>
      <c r="N66" s="511">
        <v>0</v>
      </c>
      <c r="O66" s="512">
        <v>1331.8188579999101</v>
      </c>
    </row>
    <row r="67" spans="1:16" s="468" customFormat="1" ht="15.6">
      <c r="A67" s="53"/>
      <c r="B67" s="502" t="s">
        <v>202</v>
      </c>
      <c r="C67" s="511">
        <v>0</v>
      </c>
      <c r="D67" s="511">
        <v>0</v>
      </c>
      <c r="E67" s="511">
        <v>0</v>
      </c>
      <c r="F67" s="511">
        <v>0</v>
      </c>
      <c r="G67" s="511">
        <v>0</v>
      </c>
      <c r="H67" s="511">
        <v>0</v>
      </c>
      <c r="I67" s="511">
        <v>0</v>
      </c>
      <c r="J67" s="511">
        <v>0</v>
      </c>
      <c r="K67" s="511">
        <v>0</v>
      </c>
      <c r="L67" s="511">
        <v>0</v>
      </c>
      <c r="M67" s="511">
        <v>0</v>
      </c>
      <c r="N67" s="511">
        <v>0</v>
      </c>
      <c r="O67" s="512">
        <v>0</v>
      </c>
    </row>
    <row r="68" spans="1:16" s="296" customFormat="1" ht="15.6">
      <c r="A68" s="371"/>
      <c r="B68" s="548" t="s">
        <v>109</v>
      </c>
      <c r="C68" s="549">
        <v>0</v>
      </c>
      <c r="D68" s="549">
        <v>0</v>
      </c>
      <c r="E68" s="549">
        <v>0</v>
      </c>
      <c r="F68" s="549">
        <v>0</v>
      </c>
      <c r="G68" s="549">
        <v>0</v>
      </c>
      <c r="H68" s="549">
        <v>0</v>
      </c>
      <c r="I68" s="549">
        <v>0</v>
      </c>
      <c r="J68" s="549">
        <v>0</v>
      </c>
      <c r="K68" s="549">
        <v>0</v>
      </c>
      <c r="L68" s="549">
        <v>0</v>
      </c>
      <c r="M68" s="549">
        <v>0</v>
      </c>
      <c r="N68" s="549">
        <v>0</v>
      </c>
      <c r="O68" s="550">
        <v>0</v>
      </c>
    </row>
    <row r="69" spans="1:16" s="468" customFormat="1" ht="15" customHeight="1">
      <c r="A69" s="53"/>
      <c r="B69" s="551" t="s">
        <v>110</v>
      </c>
      <c r="C69" s="511">
        <v>0</v>
      </c>
      <c r="D69" s="511">
        <v>0</v>
      </c>
      <c r="E69" s="511">
        <v>0</v>
      </c>
      <c r="F69" s="511">
        <v>0</v>
      </c>
      <c r="G69" s="511">
        <v>0</v>
      </c>
      <c r="H69" s="511">
        <v>0</v>
      </c>
      <c r="I69" s="511">
        <v>0</v>
      </c>
      <c r="J69" s="511">
        <v>0</v>
      </c>
      <c r="K69" s="511">
        <v>0</v>
      </c>
      <c r="L69" s="511">
        <v>0</v>
      </c>
      <c r="M69" s="511">
        <v>0</v>
      </c>
      <c r="N69" s="511">
        <v>0</v>
      </c>
      <c r="O69" s="512">
        <v>0</v>
      </c>
    </row>
    <row r="70" spans="1:16" s="468" customFormat="1" ht="15" customHeight="1">
      <c r="A70" s="53"/>
      <c r="B70" s="551" t="s">
        <v>111</v>
      </c>
      <c r="C70" s="511">
        <v>0</v>
      </c>
      <c r="D70" s="511">
        <v>0</v>
      </c>
      <c r="E70" s="511">
        <v>0</v>
      </c>
      <c r="F70" s="511">
        <v>0</v>
      </c>
      <c r="G70" s="511">
        <v>0</v>
      </c>
      <c r="H70" s="511">
        <v>0</v>
      </c>
      <c r="I70" s="511">
        <v>0</v>
      </c>
      <c r="J70" s="511">
        <v>0</v>
      </c>
      <c r="K70" s="511">
        <v>0</v>
      </c>
      <c r="L70" s="511">
        <v>0</v>
      </c>
      <c r="M70" s="511">
        <v>0</v>
      </c>
      <c r="N70" s="511">
        <v>0</v>
      </c>
      <c r="O70" s="512">
        <v>0</v>
      </c>
    </row>
    <row r="71" spans="1:16" s="296" customFormat="1" ht="15.6">
      <c r="A71" s="371"/>
      <c r="B71" s="552" t="s">
        <v>112</v>
      </c>
      <c r="C71" s="553">
        <v>7.5750302312080962</v>
      </c>
      <c r="D71" s="553">
        <v>-2.7076280753021038</v>
      </c>
      <c r="E71" s="553">
        <v>-21.919309540809394</v>
      </c>
      <c r="F71" s="553">
        <v>3.8423262824783215</v>
      </c>
      <c r="G71" s="553">
        <v>-11.564448011665288</v>
      </c>
      <c r="H71" s="553">
        <v>6.2202060642877939</v>
      </c>
      <c r="I71" s="553">
        <v>8.0498662870047397</v>
      </c>
      <c r="J71" s="553">
        <v>33.958268104079515</v>
      </c>
      <c r="K71" s="553">
        <v>-1.9530335957878187</v>
      </c>
      <c r="L71" s="553">
        <v>-24.391841128559623</v>
      </c>
      <c r="M71" s="553">
        <v>0</v>
      </c>
      <c r="N71" s="553">
        <v>0</v>
      </c>
      <c r="O71" s="554">
        <v>-2.8905633830657607</v>
      </c>
    </row>
    <row r="72" spans="1:16" s="468" customFormat="1" ht="15.6">
      <c r="A72" s="53"/>
      <c r="B72" s="555" t="s">
        <v>113</v>
      </c>
      <c r="C72" s="511">
        <v>0</v>
      </c>
      <c r="D72" s="511">
        <v>0</v>
      </c>
      <c r="E72" s="511">
        <v>0</v>
      </c>
      <c r="F72" s="511">
        <v>0</v>
      </c>
      <c r="G72" s="511">
        <v>0</v>
      </c>
      <c r="H72" s="511">
        <v>0</v>
      </c>
      <c r="I72" s="511">
        <v>0</v>
      </c>
      <c r="J72" s="511">
        <v>0</v>
      </c>
      <c r="K72" s="511">
        <v>0</v>
      </c>
      <c r="L72" s="511">
        <v>0</v>
      </c>
      <c r="M72" s="511">
        <v>0</v>
      </c>
      <c r="N72" s="511">
        <v>0</v>
      </c>
      <c r="O72" s="512">
        <v>0</v>
      </c>
    </row>
    <row r="73" spans="1:16" s="468" customFormat="1" ht="15.6">
      <c r="A73" s="53"/>
      <c r="B73" s="555" t="s">
        <v>114</v>
      </c>
      <c r="C73" s="511">
        <v>7.5750302312080962</v>
      </c>
      <c r="D73" s="511">
        <v>-2.7076280753021038</v>
      </c>
      <c r="E73" s="511">
        <v>-21.919309540809394</v>
      </c>
      <c r="F73" s="511">
        <v>3.8423262824783215</v>
      </c>
      <c r="G73" s="511">
        <v>-11.564448011665288</v>
      </c>
      <c r="H73" s="511">
        <v>6.2202060642877939</v>
      </c>
      <c r="I73" s="511">
        <v>8.0498662870047397</v>
      </c>
      <c r="J73" s="511">
        <v>33.958268104079515</v>
      </c>
      <c r="K73" s="511">
        <v>-1.9530335957878187</v>
      </c>
      <c r="L73" s="511">
        <v>-24.391841128559623</v>
      </c>
      <c r="M73" s="511">
        <v>0</v>
      </c>
      <c r="N73" s="511">
        <v>0</v>
      </c>
      <c r="O73" s="512">
        <v>-2.8905633830657607</v>
      </c>
    </row>
    <row r="74" spans="1:16" s="296" customFormat="1" ht="15.6">
      <c r="A74" s="371"/>
      <c r="B74" s="556" t="s">
        <v>115</v>
      </c>
      <c r="C74" s="549">
        <v>-185.57223260712783</v>
      </c>
      <c r="D74" s="549">
        <v>19.804320360793721</v>
      </c>
      <c r="E74" s="549">
        <v>-18.220023479173967</v>
      </c>
      <c r="F74" s="549">
        <v>24.844718305131451</v>
      </c>
      <c r="G74" s="549">
        <v>39.395507697727417</v>
      </c>
      <c r="H74" s="549">
        <v>31.290548734275411</v>
      </c>
      <c r="I74" s="549">
        <v>-10.001354717554072</v>
      </c>
      <c r="J74" s="549">
        <v>33.921120803771743</v>
      </c>
      <c r="K74" s="549">
        <v>-16.808357433790082</v>
      </c>
      <c r="L74" s="549">
        <v>-33.718788619990548</v>
      </c>
      <c r="M74" s="549">
        <v>0</v>
      </c>
      <c r="N74" s="549">
        <v>0</v>
      </c>
      <c r="O74" s="550">
        <v>-115.06454095593678</v>
      </c>
    </row>
    <row r="75" spans="1:16" s="468" customFormat="1" ht="15.6">
      <c r="A75" s="53"/>
      <c r="B75" s="555" t="s">
        <v>116</v>
      </c>
      <c r="C75" s="511">
        <v>-120.48289244670907</v>
      </c>
      <c r="D75" s="511">
        <v>-6.200092861207839</v>
      </c>
      <c r="E75" s="511">
        <v>-6.3986186643719982</v>
      </c>
      <c r="F75" s="511">
        <v>24.120919543319324</v>
      </c>
      <c r="G75" s="511">
        <v>-1.6424838916256945</v>
      </c>
      <c r="H75" s="511">
        <v>3.1869241235265591</v>
      </c>
      <c r="I75" s="511">
        <v>7.5257658761538124</v>
      </c>
      <c r="J75" s="511">
        <v>33.210651940043043</v>
      </c>
      <c r="K75" s="511">
        <v>-13.979995755117784</v>
      </c>
      <c r="L75" s="511">
        <v>-1.109177688019173</v>
      </c>
      <c r="M75" s="511">
        <v>0</v>
      </c>
      <c r="N75" s="511">
        <v>0</v>
      </c>
      <c r="O75" s="512">
        <v>-81.76899982400883</v>
      </c>
    </row>
    <row r="76" spans="1:16" s="468" customFormat="1" ht="15.6">
      <c r="A76" s="53"/>
      <c r="B76" s="555" t="s">
        <v>202</v>
      </c>
      <c r="C76" s="511">
        <v>0</v>
      </c>
      <c r="D76" s="511">
        <v>0</v>
      </c>
      <c r="E76" s="511">
        <v>0</v>
      </c>
      <c r="F76" s="511">
        <v>0</v>
      </c>
      <c r="G76" s="511">
        <v>0</v>
      </c>
      <c r="H76" s="511">
        <v>0</v>
      </c>
      <c r="I76" s="511">
        <v>0</v>
      </c>
      <c r="J76" s="511">
        <v>0</v>
      </c>
      <c r="K76" s="511">
        <v>0</v>
      </c>
      <c r="L76" s="511">
        <v>0</v>
      </c>
      <c r="M76" s="511">
        <v>0</v>
      </c>
      <c r="N76" s="511">
        <v>0</v>
      </c>
      <c r="O76" s="512">
        <v>0</v>
      </c>
      <c r="P76" s="530"/>
    </row>
    <row r="77" spans="1:16" s="468" customFormat="1" ht="15.6">
      <c r="A77" s="53"/>
      <c r="B77" s="555" t="s">
        <v>199</v>
      </c>
      <c r="C77" s="511">
        <v>0</v>
      </c>
      <c r="D77" s="511">
        <v>0</v>
      </c>
      <c r="E77" s="511">
        <v>0</v>
      </c>
      <c r="F77" s="511">
        <v>0</v>
      </c>
      <c r="G77" s="511">
        <v>0</v>
      </c>
      <c r="H77" s="511">
        <v>0</v>
      </c>
      <c r="I77" s="511">
        <v>0</v>
      </c>
      <c r="J77" s="511">
        <v>0</v>
      </c>
      <c r="K77" s="511">
        <v>0</v>
      </c>
      <c r="L77" s="511">
        <v>0</v>
      </c>
      <c r="M77" s="511">
        <v>0</v>
      </c>
      <c r="N77" s="511">
        <v>0</v>
      </c>
      <c r="O77" s="512">
        <v>0</v>
      </c>
    </row>
    <row r="78" spans="1:16" s="468" customFormat="1" ht="15.6">
      <c r="A78" s="53"/>
      <c r="B78" s="555" t="s">
        <v>117</v>
      </c>
      <c r="C78" s="511">
        <v>-65.089340160418772</v>
      </c>
      <c r="D78" s="511">
        <v>26.00441322200156</v>
      </c>
      <c r="E78" s="511">
        <v>-11.821404814801969</v>
      </c>
      <c r="F78" s="511">
        <v>0.72379876181212666</v>
      </c>
      <c r="G78" s="511">
        <v>41.037991589353112</v>
      </c>
      <c r="H78" s="511">
        <v>28.103624610748852</v>
      </c>
      <c r="I78" s="511">
        <v>-17.527120593707885</v>
      </c>
      <c r="J78" s="511">
        <v>0.71046886372869622</v>
      </c>
      <c r="K78" s="511">
        <v>-2.8283616786722972</v>
      </c>
      <c r="L78" s="511">
        <v>-32.609610931971375</v>
      </c>
      <c r="M78" s="511">
        <v>0</v>
      </c>
      <c r="N78" s="511">
        <v>0</v>
      </c>
      <c r="O78" s="512">
        <v>-33.295541131927948</v>
      </c>
    </row>
    <row r="79" spans="1:16" s="468" customFormat="1" ht="15.6">
      <c r="A79" s="53"/>
      <c r="B79" s="555" t="s">
        <v>118</v>
      </c>
      <c r="C79" s="511">
        <v>0</v>
      </c>
      <c r="D79" s="511">
        <v>0</v>
      </c>
      <c r="E79" s="511">
        <v>0</v>
      </c>
      <c r="F79" s="511">
        <v>0</v>
      </c>
      <c r="G79" s="511">
        <v>0</v>
      </c>
      <c r="H79" s="511">
        <v>0</v>
      </c>
      <c r="I79" s="511">
        <v>0</v>
      </c>
      <c r="J79" s="511">
        <v>0</v>
      </c>
      <c r="K79" s="511">
        <v>0</v>
      </c>
      <c r="L79" s="511">
        <v>0</v>
      </c>
      <c r="M79" s="511">
        <v>0</v>
      </c>
      <c r="N79" s="511">
        <v>0</v>
      </c>
      <c r="O79" s="512">
        <v>0</v>
      </c>
    </row>
    <row r="80" spans="1:16" s="296" customFormat="1" ht="15.6">
      <c r="A80" s="371"/>
      <c r="B80" s="557" t="s">
        <v>119</v>
      </c>
      <c r="C80" s="549">
        <v>2.9224660000000006E-2</v>
      </c>
      <c r="D80" s="549">
        <v>9.418812E-2</v>
      </c>
      <c r="E80" s="549">
        <v>5.7679299999999989E-2</v>
      </c>
      <c r="F80" s="549">
        <v>1.2008044600000001</v>
      </c>
      <c r="G80" s="549">
        <v>0.19597627000000006</v>
      </c>
      <c r="H80" s="549">
        <v>7.6188889999999995E-2</v>
      </c>
      <c r="I80" s="549">
        <v>4.7511630600000005</v>
      </c>
      <c r="J80" s="549">
        <v>4.9289189200000001</v>
      </c>
      <c r="K80" s="549">
        <v>6.9911449999999986E-2</v>
      </c>
      <c r="L80" s="549">
        <v>0.39669835999999997</v>
      </c>
      <c r="M80" s="549">
        <v>0</v>
      </c>
      <c r="N80" s="549">
        <v>0</v>
      </c>
      <c r="O80" s="550">
        <v>11.80075349</v>
      </c>
    </row>
    <row r="81" spans="1:15" s="468" customFormat="1" ht="15.6">
      <c r="A81" s="53"/>
      <c r="B81" s="558" t="s">
        <v>120</v>
      </c>
      <c r="C81" s="559">
        <v>-190.73291857744471</v>
      </c>
      <c r="D81" s="559">
        <v>-5.2247591145370649</v>
      </c>
      <c r="E81" s="559">
        <v>-41.024180169481298</v>
      </c>
      <c r="F81" s="559">
        <v>-1.457956529604985</v>
      </c>
      <c r="G81" s="559">
        <v>5.1841860739811239</v>
      </c>
      <c r="H81" s="559">
        <v>-0.65322815523128952</v>
      </c>
      <c r="I81" s="559">
        <v>34.955628081134492</v>
      </c>
      <c r="J81" s="559">
        <v>60.50228279896811</v>
      </c>
      <c r="K81" s="559">
        <v>-19.005202930655912</v>
      </c>
      <c r="L81" s="559">
        <v>-30.376128431433216</v>
      </c>
      <c r="M81" s="559">
        <v>0</v>
      </c>
      <c r="N81" s="559">
        <v>0</v>
      </c>
      <c r="O81" s="560">
        <v>-187.83227695430537</v>
      </c>
    </row>
    <row r="82" spans="1:15" s="468" customFormat="1">
      <c r="A82" s="53"/>
      <c r="B82" s="561"/>
      <c r="C82" s="562"/>
      <c r="D82" s="562"/>
      <c r="E82" s="562"/>
      <c r="F82" s="562"/>
      <c r="G82" s="562"/>
      <c r="H82" s="562"/>
      <c r="I82" s="562"/>
      <c r="J82" s="562"/>
      <c r="K82" s="562"/>
      <c r="L82" s="562"/>
      <c r="M82" s="562"/>
      <c r="N82" s="562"/>
      <c r="O82" s="563"/>
    </row>
    <row r="83" spans="1:15" s="468" customFormat="1">
      <c r="A83" s="53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</row>
    <row r="84" spans="1:15" s="468" customFormat="1" ht="18">
      <c r="A84" s="53"/>
      <c r="B84" s="451" t="s">
        <v>365</v>
      </c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3"/>
    </row>
    <row r="85" spans="1:15" s="468" customFormat="1" ht="15.6">
      <c r="A85" s="53"/>
      <c r="B85" s="454" t="s">
        <v>362</v>
      </c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5"/>
      <c r="O85" s="456"/>
    </row>
    <row r="86" spans="1:15" s="468" customFormat="1" ht="15.6">
      <c r="A86" s="565"/>
      <c r="B86" s="454" t="s">
        <v>422</v>
      </c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6"/>
    </row>
    <row r="87" spans="1:15" s="468" customFormat="1">
      <c r="A87" s="53"/>
      <c r="B87" s="460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2"/>
    </row>
    <row r="88" spans="1:15" s="468" customFormat="1" ht="26.4" customHeight="1">
      <c r="A88" s="53"/>
      <c r="B88" s="566" t="s">
        <v>424</v>
      </c>
      <c r="C88" s="567" t="s">
        <v>363</v>
      </c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9"/>
      <c r="O88" s="570" t="s">
        <v>364</v>
      </c>
    </row>
    <row r="89" spans="1:15" s="468" customFormat="1" ht="19.2" customHeight="1">
      <c r="A89" s="53"/>
      <c r="B89" s="469"/>
      <c r="C89" s="470" t="s">
        <v>5</v>
      </c>
      <c r="D89" s="470" t="s">
        <v>6</v>
      </c>
      <c r="E89" s="470" t="s">
        <v>7</v>
      </c>
      <c r="F89" s="470" t="s">
        <v>8</v>
      </c>
      <c r="G89" s="470" t="s">
        <v>9</v>
      </c>
      <c r="H89" s="470" t="s">
        <v>10</v>
      </c>
      <c r="I89" s="470" t="s">
        <v>11</v>
      </c>
      <c r="J89" s="470" t="s">
        <v>12</v>
      </c>
      <c r="K89" s="470" t="s">
        <v>13</v>
      </c>
      <c r="L89" s="470" t="s">
        <v>14</v>
      </c>
      <c r="M89" s="470" t="s">
        <v>15</v>
      </c>
      <c r="N89" s="470" t="s">
        <v>16</v>
      </c>
      <c r="O89" s="471"/>
    </row>
    <row r="90" spans="1:15" s="468" customFormat="1" ht="33" customHeight="1">
      <c r="A90" s="53"/>
      <c r="B90" s="472"/>
      <c r="C90" s="473" t="s">
        <v>425</v>
      </c>
      <c r="D90" s="473" t="s">
        <v>425</v>
      </c>
      <c r="E90" s="473" t="s">
        <v>425</v>
      </c>
      <c r="F90" s="473" t="s">
        <v>425</v>
      </c>
      <c r="G90" s="473" t="s">
        <v>425</v>
      </c>
      <c r="H90" s="473" t="s">
        <v>425</v>
      </c>
      <c r="I90" s="473" t="s">
        <v>425</v>
      </c>
      <c r="J90" s="473" t="s">
        <v>425</v>
      </c>
      <c r="K90" s="473" t="s">
        <v>425</v>
      </c>
      <c r="L90" s="473" t="s">
        <v>425</v>
      </c>
      <c r="M90" s="473" t="s">
        <v>425</v>
      </c>
      <c r="N90" s="473" t="s">
        <v>425</v>
      </c>
      <c r="O90" s="474" t="s">
        <v>425</v>
      </c>
    </row>
    <row r="91" spans="1:15" s="468" customFormat="1" ht="15.6">
      <c r="A91" s="53"/>
      <c r="B91" s="475" t="s">
        <v>73</v>
      </c>
      <c r="C91" s="476">
        <v>57.080772589731154</v>
      </c>
      <c r="D91" s="476">
        <v>52.90609003862437</v>
      </c>
      <c r="E91" s="476">
        <v>55.26141622257272</v>
      </c>
      <c r="F91" s="476">
        <v>58.573709352923046</v>
      </c>
      <c r="G91" s="476">
        <v>62.798210630068141</v>
      </c>
      <c r="H91" s="476">
        <v>59.449991410560671</v>
      </c>
      <c r="I91" s="476">
        <v>66.180354441794734</v>
      </c>
      <c r="J91" s="476">
        <v>65.157928391332959</v>
      </c>
      <c r="K91" s="476">
        <v>68.972448156934533</v>
      </c>
      <c r="L91" s="476">
        <v>69.601015636047052</v>
      </c>
      <c r="M91" s="476">
        <v>0</v>
      </c>
      <c r="N91" s="476">
        <v>0</v>
      </c>
      <c r="O91" s="477">
        <v>615.98193687058938</v>
      </c>
    </row>
    <row r="92" spans="1:15" s="468" customFormat="1" ht="15.6">
      <c r="A92" s="53"/>
      <c r="B92" s="478" t="s">
        <v>74</v>
      </c>
      <c r="C92" s="479">
        <v>55.837760715548001</v>
      </c>
      <c r="D92" s="479">
        <v>51.787430796101859</v>
      </c>
      <c r="E92" s="479">
        <v>54.021467261924457</v>
      </c>
      <c r="F92" s="479">
        <v>56.098597951092053</v>
      </c>
      <c r="G92" s="479">
        <v>59.795695616881765</v>
      </c>
      <c r="H92" s="479">
        <v>58.125325647792494</v>
      </c>
      <c r="I92" s="479">
        <v>64.991654845924387</v>
      </c>
      <c r="J92" s="479">
        <v>63.979158941765021</v>
      </c>
      <c r="K92" s="479">
        <v>67.788019603760347</v>
      </c>
      <c r="L92" s="479">
        <v>68.331157754611439</v>
      </c>
      <c r="M92" s="479">
        <v>0</v>
      </c>
      <c r="N92" s="479">
        <v>0</v>
      </c>
      <c r="O92" s="480">
        <v>600.75626913540179</v>
      </c>
    </row>
    <row r="93" spans="1:15" s="468" customFormat="1" ht="15.6">
      <c r="A93" s="53"/>
      <c r="B93" s="571" t="s">
        <v>75</v>
      </c>
      <c r="C93" s="572">
        <v>5.3943015241440353</v>
      </c>
      <c r="D93" s="572">
        <v>5.2713928045577712</v>
      </c>
      <c r="E93" s="572">
        <v>5.0965607937559625</v>
      </c>
      <c r="F93" s="572">
        <v>5.5287799031139686</v>
      </c>
      <c r="G93" s="572">
        <v>4.8350748361847451</v>
      </c>
      <c r="H93" s="572">
        <v>4.5827865555430565</v>
      </c>
      <c r="I93" s="572">
        <v>4.4757110275309202</v>
      </c>
      <c r="J93" s="572">
        <v>4.768215859776193</v>
      </c>
      <c r="K93" s="572">
        <v>4.6118786923836401</v>
      </c>
      <c r="L93" s="572">
        <v>4.0000665319096553</v>
      </c>
      <c r="M93" s="572">
        <v>0</v>
      </c>
      <c r="N93" s="572">
        <v>0</v>
      </c>
      <c r="O93" s="573">
        <v>48.564768528899947</v>
      </c>
    </row>
    <row r="94" spans="1:15" s="468" customFormat="1" ht="15.6">
      <c r="A94" s="53"/>
      <c r="B94" s="571" t="s">
        <v>76</v>
      </c>
      <c r="C94" s="572">
        <v>4.4102220022248471</v>
      </c>
      <c r="D94" s="572">
        <v>3.9684399036177225</v>
      </c>
      <c r="E94" s="572">
        <v>4.5734245392899417</v>
      </c>
      <c r="F94" s="572">
        <v>4.3140814990048524</v>
      </c>
      <c r="G94" s="572">
        <v>5.1465780168041819</v>
      </c>
      <c r="H94" s="572">
        <v>4.3581532946767885</v>
      </c>
      <c r="I94" s="572">
        <v>4.6526063324081592</v>
      </c>
      <c r="J94" s="572">
        <v>4.9342689416595809</v>
      </c>
      <c r="K94" s="572">
        <v>4.9699855903147165</v>
      </c>
      <c r="L94" s="572">
        <v>4.8344869389720175</v>
      </c>
      <c r="M94" s="572">
        <v>0</v>
      </c>
      <c r="N94" s="572">
        <v>0</v>
      </c>
      <c r="O94" s="573">
        <v>46.16224705897281</v>
      </c>
    </row>
    <row r="95" spans="1:15" s="468" customFormat="1" ht="15.6">
      <c r="A95" s="53"/>
      <c r="B95" s="571" t="s">
        <v>426</v>
      </c>
      <c r="C95" s="572">
        <v>0.753442485494767</v>
      </c>
      <c r="D95" s="572">
        <v>0.70695143995530896</v>
      </c>
      <c r="E95" s="572">
        <v>0.69048419462523258</v>
      </c>
      <c r="F95" s="572">
        <v>0.69176193381926987</v>
      </c>
      <c r="G95" s="572">
        <v>0.81684409656478218</v>
      </c>
      <c r="H95" s="572">
        <v>0.78560767199453241</v>
      </c>
      <c r="I95" s="572">
        <v>0.88719068309775551</v>
      </c>
      <c r="J95" s="572">
        <v>0.83805341369329911</v>
      </c>
      <c r="K95" s="572">
        <v>0.91900352706250432</v>
      </c>
      <c r="L95" s="572">
        <v>0.91546568228185687</v>
      </c>
      <c r="M95" s="572">
        <v>0</v>
      </c>
      <c r="N95" s="572">
        <v>0</v>
      </c>
      <c r="O95" s="573">
        <v>8.0048051285893091</v>
      </c>
    </row>
    <row r="96" spans="1:15" s="468" customFormat="1" ht="15.6">
      <c r="A96" s="53"/>
      <c r="B96" s="571" t="s">
        <v>77</v>
      </c>
      <c r="C96" s="572">
        <v>1.5113294195960945</v>
      </c>
      <c r="D96" s="572">
        <v>1.4496451409133548</v>
      </c>
      <c r="E96" s="572">
        <v>1.3405118283524133</v>
      </c>
      <c r="F96" s="572">
        <v>1.4377991211078702</v>
      </c>
      <c r="G96" s="572">
        <v>1.511746843724646</v>
      </c>
      <c r="H96" s="572">
        <v>1.532283705153666</v>
      </c>
      <c r="I96" s="572">
        <v>1.5123614476477427</v>
      </c>
      <c r="J96" s="572">
        <v>1.6166597262688513</v>
      </c>
      <c r="K96" s="572">
        <v>1.6053374830551828</v>
      </c>
      <c r="L96" s="572">
        <v>1.6902377032136273</v>
      </c>
      <c r="M96" s="572">
        <v>0</v>
      </c>
      <c r="N96" s="572">
        <v>0</v>
      </c>
      <c r="O96" s="573">
        <v>15.20791241903345</v>
      </c>
    </row>
    <row r="97" spans="1:15" s="468" customFormat="1" ht="15.6">
      <c r="A97" s="53"/>
      <c r="B97" s="571" t="s">
        <v>78</v>
      </c>
      <c r="C97" s="572">
        <v>14.284800101836428</v>
      </c>
      <c r="D97" s="572">
        <v>13.537900677918714</v>
      </c>
      <c r="E97" s="572">
        <v>14.117873649730312</v>
      </c>
      <c r="F97" s="572">
        <v>14.434636465700885</v>
      </c>
      <c r="G97" s="572">
        <v>15.639619342879339</v>
      </c>
      <c r="H97" s="572">
        <v>14.865960175633116</v>
      </c>
      <c r="I97" s="572">
        <v>15.89673988736444</v>
      </c>
      <c r="J97" s="572">
        <v>15.11853050612647</v>
      </c>
      <c r="K97" s="572">
        <v>15.634583967580218</v>
      </c>
      <c r="L97" s="572">
        <v>16.080543420088961</v>
      </c>
      <c r="M97" s="572">
        <v>0</v>
      </c>
      <c r="N97" s="572">
        <v>0</v>
      </c>
      <c r="O97" s="573">
        <v>149.61118819485887</v>
      </c>
    </row>
    <row r="98" spans="1:15" s="468" customFormat="1" ht="15.6">
      <c r="A98" s="53"/>
      <c r="B98" s="571" t="s">
        <v>79</v>
      </c>
      <c r="C98" s="572">
        <v>29.483665182251823</v>
      </c>
      <c r="D98" s="572">
        <v>26.853100829138992</v>
      </c>
      <c r="E98" s="572">
        <v>28.202612256170593</v>
      </c>
      <c r="F98" s="572">
        <v>29.691539028345204</v>
      </c>
      <c r="G98" s="572">
        <v>31.84583248072407</v>
      </c>
      <c r="H98" s="572">
        <v>32.000534244791332</v>
      </c>
      <c r="I98" s="572">
        <v>37.567045467875374</v>
      </c>
      <c r="J98" s="572">
        <v>36.703430494240628</v>
      </c>
      <c r="K98" s="572">
        <v>40.047230343364085</v>
      </c>
      <c r="L98" s="572">
        <v>40.810357478145328</v>
      </c>
      <c r="M98" s="572">
        <v>0</v>
      </c>
      <c r="N98" s="572">
        <v>0</v>
      </c>
      <c r="O98" s="573">
        <v>333.20534780504738</v>
      </c>
    </row>
    <row r="99" spans="1:15" s="468" customFormat="1" ht="8.25" customHeight="1">
      <c r="A99" s="53"/>
      <c r="B99" s="574"/>
      <c r="C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6"/>
    </row>
    <row r="100" spans="1:15" s="468" customFormat="1" ht="15.6">
      <c r="A100" s="53"/>
      <c r="B100" s="577" t="s">
        <v>80</v>
      </c>
      <c r="C100" s="578">
        <v>1.2430118741831517</v>
      </c>
      <c r="D100" s="578">
        <v>1.1186592425225106</v>
      </c>
      <c r="E100" s="578">
        <v>1.2399489606482597</v>
      </c>
      <c r="F100" s="578">
        <v>2.475111401830993</v>
      </c>
      <c r="G100" s="578">
        <v>3.0025150131863785</v>
      </c>
      <c r="H100" s="578">
        <v>1.324665762768177</v>
      </c>
      <c r="I100" s="578">
        <v>1.188699595870353</v>
      </c>
      <c r="J100" s="578">
        <v>1.1787694495679315</v>
      </c>
      <c r="K100" s="578">
        <v>1.1844285531741916</v>
      </c>
      <c r="L100" s="578">
        <v>1.2698578814356138</v>
      </c>
      <c r="M100" s="578">
        <v>0</v>
      </c>
      <c r="N100" s="578">
        <v>0</v>
      </c>
      <c r="O100" s="579">
        <v>15.22566773518756</v>
      </c>
    </row>
    <row r="101" spans="1:15" s="468" customFormat="1" ht="15.6">
      <c r="A101" s="53"/>
      <c r="B101" s="571" t="s">
        <v>81</v>
      </c>
      <c r="C101" s="572">
        <v>1.035959589831926</v>
      </c>
      <c r="D101" s="572">
        <v>0.98989714818215735</v>
      </c>
      <c r="E101" s="572">
        <v>1.0994961852921654</v>
      </c>
      <c r="F101" s="572">
        <v>1.0522697247845398</v>
      </c>
      <c r="G101" s="572">
        <v>1.151227239146615</v>
      </c>
      <c r="H101" s="572">
        <v>1.1358163262393886</v>
      </c>
      <c r="I101" s="572">
        <v>1.008053496413591</v>
      </c>
      <c r="J101" s="572">
        <v>0.98068121252689933</v>
      </c>
      <c r="K101" s="572">
        <v>1.0051533315025949</v>
      </c>
      <c r="L101" s="572">
        <v>1.0941590089871021</v>
      </c>
      <c r="M101" s="572">
        <v>0</v>
      </c>
      <c r="N101" s="572">
        <v>0</v>
      </c>
      <c r="O101" s="573">
        <v>10.552713262906979</v>
      </c>
    </row>
    <row r="102" spans="1:15" s="468" customFormat="1" ht="15.6">
      <c r="A102" s="53"/>
      <c r="B102" s="571" t="s">
        <v>82</v>
      </c>
      <c r="C102" s="572">
        <v>0.20705228435122577</v>
      </c>
      <c r="D102" s="572">
        <v>0.12876209434035318</v>
      </c>
      <c r="E102" s="572">
        <v>0.14045277535609435</v>
      </c>
      <c r="F102" s="572">
        <v>1.4228416770464531</v>
      </c>
      <c r="G102" s="572">
        <v>1.8512877740397635</v>
      </c>
      <c r="H102" s="572">
        <v>0.18884943652878844</v>
      </c>
      <c r="I102" s="572">
        <v>0.18064609945676197</v>
      </c>
      <c r="J102" s="572">
        <v>0.19808823704103226</v>
      </c>
      <c r="K102" s="572">
        <v>0.17927522167159676</v>
      </c>
      <c r="L102" s="572">
        <v>0.1756988724485119</v>
      </c>
      <c r="M102" s="572">
        <v>0</v>
      </c>
      <c r="N102" s="572">
        <v>0</v>
      </c>
      <c r="O102" s="573">
        <v>4.6729544722805825</v>
      </c>
    </row>
    <row r="103" spans="1:15" s="468" customFormat="1" ht="4.5" customHeight="1">
      <c r="A103" s="53"/>
      <c r="B103" s="580"/>
      <c r="C103" s="581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2"/>
    </row>
    <row r="104" spans="1:15" s="468" customFormat="1" ht="15.6">
      <c r="A104" s="53"/>
      <c r="B104" s="583" t="s">
        <v>83</v>
      </c>
      <c r="C104" s="584">
        <v>85.360101876045107</v>
      </c>
      <c r="D104" s="584">
        <v>81.94616061713451</v>
      </c>
      <c r="E104" s="584">
        <v>76.948789263316428</v>
      </c>
      <c r="F104" s="584">
        <v>93.758412374243619</v>
      </c>
      <c r="G104" s="584">
        <v>93.490219882772479</v>
      </c>
      <c r="H104" s="584">
        <v>94.069439055070248</v>
      </c>
      <c r="I104" s="584">
        <v>93.210015126872307</v>
      </c>
      <c r="J104" s="584">
        <v>101.8714262383599</v>
      </c>
      <c r="K104" s="584">
        <v>108.03095171975782</v>
      </c>
      <c r="L104" s="584">
        <v>103.39974021279802</v>
      </c>
      <c r="M104" s="584">
        <v>0</v>
      </c>
      <c r="N104" s="584">
        <v>0</v>
      </c>
      <c r="O104" s="585">
        <v>932.08525636637046</v>
      </c>
    </row>
    <row r="105" spans="1:15" s="468" customFormat="1" ht="15.6">
      <c r="A105" s="53"/>
      <c r="B105" s="586" t="s">
        <v>84</v>
      </c>
      <c r="C105" s="587">
        <v>72.399841523714443</v>
      </c>
      <c r="D105" s="587">
        <v>68.822355041159028</v>
      </c>
      <c r="E105" s="587">
        <v>67.363604445206306</v>
      </c>
      <c r="F105" s="587">
        <v>82.427394690344954</v>
      </c>
      <c r="G105" s="587">
        <v>75.911615999394286</v>
      </c>
      <c r="H105" s="587">
        <v>79.763616474902136</v>
      </c>
      <c r="I105" s="587">
        <v>79.838217285714265</v>
      </c>
      <c r="J105" s="587">
        <v>87.74106659650316</v>
      </c>
      <c r="K105" s="587">
        <v>92.284019436251711</v>
      </c>
      <c r="L105" s="587">
        <v>87.203042049397624</v>
      </c>
      <c r="M105" s="587">
        <v>0</v>
      </c>
      <c r="N105" s="587">
        <v>0</v>
      </c>
      <c r="O105" s="588">
        <v>793.75477354258794</v>
      </c>
    </row>
    <row r="106" spans="1:15" s="468" customFormat="1" ht="15.6">
      <c r="A106" s="53"/>
      <c r="B106" s="571" t="s">
        <v>85</v>
      </c>
      <c r="C106" s="572">
        <v>48.911042343920762</v>
      </c>
      <c r="D106" s="572">
        <v>45.283135613779336</v>
      </c>
      <c r="E106" s="572">
        <v>48.544988935138981</v>
      </c>
      <c r="F106" s="572">
        <v>60.201225182566418</v>
      </c>
      <c r="G106" s="572">
        <v>56.207500510640607</v>
      </c>
      <c r="H106" s="572">
        <v>55.564458869408362</v>
      </c>
      <c r="I106" s="572">
        <v>56.00698462372015</v>
      </c>
      <c r="J106" s="572">
        <v>64.604266469214707</v>
      </c>
      <c r="K106" s="572">
        <v>70.047637855503098</v>
      </c>
      <c r="L106" s="572">
        <v>63.783427352222198</v>
      </c>
      <c r="M106" s="572">
        <v>0</v>
      </c>
      <c r="N106" s="572">
        <v>0</v>
      </c>
      <c r="O106" s="573">
        <v>569.15466775611469</v>
      </c>
    </row>
    <row r="107" spans="1:15" s="468" customFormat="1" ht="15.6">
      <c r="A107" s="53"/>
      <c r="B107" s="571" t="s">
        <v>86</v>
      </c>
      <c r="C107" s="572">
        <v>0</v>
      </c>
      <c r="D107" s="572">
        <v>0</v>
      </c>
      <c r="E107" s="572">
        <v>0</v>
      </c>
      <c r="F107" s="572">
        <v>0</v>
      </c>
      <c r="G107" s="572">
        <v>0</v>
      </c>
      <c r="H107" s="572">
        <v>0</v>
      </c>
      <c r="I107" s="572">
        <v>0</v>
      </c>
      <c r="J107" s="572">
        <v>0</v>
      </c>
      <c r="K107" s="572">
        <v>0</v>
      </c>
      <c r="L107" s="572">
        <v>0</v>
      </c>
      <c r="M107" s="572">
        <v>0</v>
      </c>
      <c r="N107" s="572">
        <v>0</v>
      </c>
      <c r="O107" s="573">
        <v>0</v>
      </c>
    </row>
    <row r="108" spans="1:15" s="468" customFormat="1" ht="15.6">
      <c r="A108" s="53"/>
      <c r="B108" s="571" t="s">
        <v>87</v>
      </c>
      <c r="C108" s="572">
        <v>4.4182498271438302</v>
      </c>
      <c r="D108" s="572">
        <v>4.0436067690613333</v>
      </c>
      <c r="E108" s="572">
        <v>3.823395324181059</v>
      </c>
      <c r="F108" s="572">
        <v>4.1598087823366763</v>
      </c>
      <c r="G108" s="572">
        <v>4.2393561944411537</v>
      </c>
      <c r="H108" s="572">
        <v>5.609097089483182</v>
      </c>
      <c r="I108" s="572">
        <v>4.6334763431488772</v>
      </c>
      <c r="J108" s="572">
        <v>4.0168978946398566</v>
      </c>
      <c r="K108" s="572">
        <v>3.8010142401889651</v>
      </c>
      <c r="L108" s="572">
        <v>3.883306429911288</v>
      </c>
      <c r="M108" s="572">
        <v>0</v>
      </c>
      <c r="N108" s="572">
        <v>0</v>
      </c>
      <c r="O108" s="573">
        <v>42.628208894536215</v>
      </c>
    </row>
    <row r="109" spans="1:15" s="468" customFormat="1" ht="15.6">
      <c r="A109" s="53"/>
      <c r="B109" s="571" t="s">
        <v>88</v>
      </c>
      <c r="C109" s="572">
        <v>0.73836772077739732</v>
      </c>
      <c r="D109" s="572">
        <v>0.58013313775110298</v>
      </c>
      <c r="E109" s="572">
        <v>0.68112333103684208</v>
      </c>
      <c r="F109" s="572">
        <v>0.96488175996204928</v>
      </c>
      <c r="G109" s="572">
        <v>0.8188680181038831</v>
      </c>
      <c r="H109" s="572">
        <v>0.70336429899479502</v>
      </c>
      <c r="I109" s="572">
        <v>0.64687439232238653</v>
      </c>
      <c r="J109" s="572">
        <v>0.80009492857086506</v>
      </c>
      <c r="K109" s="572">
        <v>1.0801437465855208</v>
      </c>
      <c r="L109" s="572">
        <v>1.2823878859828031</v>
      </c>
      <c r="M109" s="572">
        <v>0</v>
      </c>
      <c r="N109" s="572">
        <v>0</v>
      </c>
      <c r="O109" s="573">
        <v>8.2962392200876458</v>
      </c>
    </row>
    <row r="110" spans="1:15" s="468" customFormat="1" ht="15.6">
      <c r="A110" s="53"/>
      <c r="B110" s="571" t="s">
        <v>262</v>
      </c>
      <c r="C110" s="572">
        <v>18.332181631872448</v>
      </c>
      <c r="D110" s="572">
        <v>18.91547952056726</v>
      </c>
      <c r="E110" s="572">
        <v>14.314096854849417</v>
      </c>
      <c r="F110" s="572">
        <v>17.101478965479803</v>
      </c>
      <c r="G110" s="572">
        <v>14.645891276208642</v>
      </c>
      <c r="H110" s="572">
        <v>17.886696217015796</v>
      </c>
      <c r="I110" s="572">
        <v>18.550881926522852</v>
      </c>
      <c r="J110" s="572">
        <v>18.319807304077731</v>
      </c>
      <c r="K110" s="572">
        <v>17.355223593974127</v>
      </c>
      <c r="L110" s="572">
        <v>18.253920381281326</v>
      </c>
      <c r="M110" s="572">
        <v>0</v>
      </c>
      <c r="N110" s="572">
        <v>0</v>
      </c>
      <c r="O110" s="573">
        <v>173.67565767184939</v>
      </c>
    </row>
    <row r="111" spans="1:15" s="468" customFormat="1" ht="15.6">
      <c r="A111" s="53"/>
      <c r="B111" s="571" t="s">
        <v>197</v>
      </c>
      <c r="C111" s="572">
        <v>0</v>
      </c>
      <c r="D111" s="572">
        <v>0</v>
      </c>
      <c r="E111" s="572">
        <v>0</v>
      </c>
      <c r="F111" s="572">
        <v>0</v>
      </c>
      <c r="G111" s="572">
        <v>0</v>
      </c>
      <c r="H111" s="572">
        <v>0</v>
      </c>
      <c r="I111" s="572">
        <v>0</v>
      </c>
      <c r="J111" s="572">
        <v>0</v>
      </c>
      <c r="K111" s="572">
        <v>0</v>
      </c>
      <c r="L111" s="572">
        <v>0</v>
      </c>
      <c r="M111" s="572">
        <v>0</v>
      </c>
      <c r="N111" s="572">
        <v>0</v>
      </c>
      <c r="O111" s="573">
        <v>0</v>
      </c>
    </row>
    <row r="112" spans="1:15" s="468" customFormat="1" ht="8.25" customHeight="1">
      <c r="A112" s="53"/>
      <c r="B112" s="574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90"/>
    </row>
    <row r="113" spans="1:15" s="468" customFormat="1" ht="15.6">
      <c r="A113" s="53"/>
      <c r="B113" s="586" t="s">
        <v>89</v>
      </c>
      <c r="C113" s="587">
        <v>11.546879110890066</v>
      </c>
      <c r="D113" s="587">
        <v>11.877919822387405</v>
      </c>
      <c r="E113" s="587">
        <v>9.0494521082853296</v>
      </c>
      <c r="F113" s="587">
        <v>10.55214879510468</v>
      </c>
      <c r="G113" s="587">
        <v>17.556822090853395</v>
      </c>
      <c r="H113" s="587">
        <v>12.569057628138642</v>
      </c>
      <c r="I113" s="587">
        <v>12.370648868564647</v>
      </c>
      <c r="J113" s="587">
        <v>13.162630363221432</v>
      </c>
      <c r="K113" s="587">
        <v>14.584849417625184</v>
      </c>
      <c r="L113" s="587">
        <v>15.061859398843183</v>
      </c>
      <c r="M113" s="587">
        <v>0</v>
      </c>
      <c r="N113" s="587">
        <v>0</v>
      </c>
      <c r="O113" s="588">
        <v>128.33226760391398</v>
      </c>
    </row>
    <row r="114" spans="1:15" s="468" customFormat="1" ht="15.6">
      <c r="A114" s="53"/>
      <c r="B114" s="591" t="s">
        <v>205</v>
      </c>
      <c r="C114" s="592">
        <v>7.7420123125492886</v>
      </c>
      <c r="D114" s="592">
        <v>8.8793321992607908</v>
      </c>
      <c r="E114" s="592">
        <v>6.3457702183992355</v>
      </c>
      <c r="F114" s="592">
        <v>7.1638083357537692</v>
      </c>
      <c r="G114" s="592">
        <v>12.230430504601028</v>
      </c>
      <c r="H114" s="592">
        <v>9.3822773196472387</v>
      </c>
      <c r="I114" s="592">
        <v>9.4464978795018588</v>
      </c>
      <c r="J114" s="592">
        <v>10.022551139306715</v>
      </c>
      <c r="K114" s="592">
        <v>11.421115204007739</v>
      </c>
      <c r="L114" s="592">
        <v>11.129672554117446</v>
      </c>
      <c r="M114" s="592">
        <v>0</v>
      </c>
      <c r="N114" s="592">
        <v>0</v>
      </c>
      <c r="O114" s="593">
        <v>93.763467667145136</v>
      </c>
    </row>
    <row r="115" spans="1:15" s="468" customFormat="1" ht="15.6">
      <c r="A115" s="53"/>
      <c r="B115" s="594" t="s">
        <v>90</v>
      </c>
      <c r="C115" s="572">
        <v>2.548250397454733</v>
      </c>
      <c r="D115" s="572">
        <v>3.0281219093133167</v>
      </c>
      <c r="E115" s="572">
        <v>2.5071763887876184</v>
      </c>
      <c r="F115" s="572">
        <v>2.4683416948920605</v>
      </c>
      <c r="G115" s="572">
        <v>2.7142147700838515</v>
      </c>
      <c r="H115" s="572">
        <v>2.7382040589383774</v>
      </c>
      <c r="I115" s="572">
        <v>2.7641187931818783</v>
      </c>
      <c r="J115" s="572">
        <v>2.8413332113325858</v>
      </c>
      <c r="K115" s="572">
        <v>2.4653374208315739</v>
      </c>
      <c r="L115" s="572">
        <v>2.4972805101530362</v>
      </c>
      <c r="M115" s="572">
        <v>0</v>
      </c>
      <c r="N115" s="572">
        <v>0</v>
      </c>
      <c r="O115" s="573">
        <v>26.572379154969035</v>
      </c>
    </row>
    <row r="116" spans="1:15" s="468" customFormat="1" ht="15.6">
      <c r="A116" s="53"/>
      <c r="B116" s="594" t="s">
        <v>91</v>
      </c>
      <c r="C116" s="572">
        <v>3.805597074567308</v>
      </c>
      <c r="D116" s="572">
        <v>4.8284007655682126</v>
      </c>
      <c r="E116" s="572">
        <v>2.7382265405739332</v>
      </c>
      <c r="F116" s="572">
        <v>3.668342508025574</v>
      </c>
      <c r="G116" s="572">
        <v>8.4764719917094951</v>
      </c>
      <c r="H116" s="572">
        <v>5.3385068737754775</v>
      </c>
      <c r="I116" s="572">
        <v>5.4893111917892456</v>
      </c>
      <c r="J116" s="572">
        <v>5.793508155061474</v>
      </c>
      <c r="K116" s="572">
        <v>7.1745145146795632</v>
      </c>
      <c r="L116" s="572">
        <v>6.6987938561131317</v>
      </c>
      <c r="M116" s="572">
        <v>0</v>
      </c>
      <c r="N116" s="572">
        <v>0</v>
      </c>
      <c r="O116" s="573">
        <v>54.011673471863425</v>
      </c>
    </row>
    <row r="117" spans="1:15" s="468" customFormat="1" ht="15.6">
      <c r="A117" s="53"/>
      <c r="B117" s="594" t="s">
        <v>92</v>
      </c>
      <c r="C117" s="572">
        <v>1.0549473718690912</v>
      </c>
      <c r="D117" s="572">
        <v>0.37083660921828249</v>
      </c>
      <c r="E117" s="572">
        <v>0.51208943497433712</v>
      </c>
      <c r="F117" s="572">
        <v>0.33349736616903458</v>
      </c>
      <c r="G117" s="572">
        <v>0.39397201717608876</v>
      </c>
      <c r="H117" s="572">
        <v>0.61850040827769592</v>
      </c>
      <c r="I117" s="572">
        <v>0.48023352199309088</v>
      </c>
      <c r="J117" s="572">
        <v>0.45746472011262596</v>
      </c>
      <c r="K117" s="572">
        <v>0.57990727889191185</v>
      </c>
      <c r="L117" s="572">
        <v>0.66925402757761987</v>
      </c>
      <c r="M117" s="572">
        <v>0</v>
      </c>
      <c r="N117" s="572">
        <v>0</v>
      </c>
      <c r="O117" s="573">
        <v>5.4707027562597785</v>
      </c>
    </row>
    <row r="118" spans="1:15" s="468" customFormat="1" ht="15.6">
      <c r="A118" s="53"/>
      <c r="B118" s="594" t="s">
        <v>95</v>
      </c>
      <c r="C118" s="572">
        <v>0.33321746865815649</v>
      </c>
      <c r="D118" s="572">
        <v>0.65197291516097966</v>
      </c>
      <c r="E118" s="572">
        <v>0.58827785406334709</v>
      </c>
      <c r="F118" s="572">
        <v>0.69362676666709977</v>
      </c>
      <c r="G118" s="572">
        <v>0.64577172563159313</v>
      </c>
      <c r="H118" s="572">
        <v>0.68706597865568864</v>
      </c>
      <c r="I118" s="572">
        <v>0.71283437253764403</v>
      </c>
      <c r="J118" s="572">
        <v>0.93024505280002956</v>
      </c>
      <c r="K118" s="572">
        <v>1.2013559896046897</v>
      </c>
      <c r="L118" s="572">
        <v>1.2643441602736591</v>
      </c>
      <c r="M118" s="572">
        <v>0</v>
      </c>
      <c r="N118" s="572">
        <v>0</v>
      </c>
      <c r="O118" s="573">
        <v>7.7087122840528863</v>
      </c>
    </row>
    <row r="119" spans="1:15" s="468" customFormat="1" ht="15.6">
      <c r="A119" s="53"/>
      <c r="B119" s="591" t="s">
        <v>206</v>
      </c>
      <c r="C119" s="592">
        <v>3.8048667983407767</v>
      </c>
      <c r="D119" s="592">
        <v>2.9985876231266135</v>
      </c>
      <c r="E119" s="592">
        <v>2.7036818898860946</v>
      </c>
      <c r="F119" s="592">
        <v>3.3883404593509101</v>
      </c>
      <c r="G119" s="592">
        <v>5.3263915862523667</v>
      </c>
      <c r="H119" s="592">
        <v>3.1867803084914037</v>
      </c>
      <c r="I119" s="592">
        <v>2.9241509890627881</v>
      </c>
      <c r="J119" s="592">
        <v>3.1400792239147153</v>
      </c>
      <c r="K119" s="592">
        <v>3.1637342136174453</v>
      </c>
      <c r="L119" s="592">
        <v>3.9321868447257367</v>
      </c>
      <c r="M119" s="592">
        <v>0</v>
      </c>
      <c r="N119" s="592">
        <v>0</v>
      </c>
      <c r="O119" s="593">
        <v>34.568799936768855</v>
      </c>
    </row>
    <row r="120" spans="1:15" s="468" customFormat="1" ht="15.6">
      <c r="A120" s="53"/>
      <c r="B120" s="594" t="s">
        <v>93</v>
      </c>
      <c r="C120" s="572">
        <v>0.9239062183584843</v>
      </c>
      <c r="D120" s="572">
        <v>0.46168391728845343</v>
      </c>
      <c r="E120" s="572">
        <v>0.33778080250573012</v>
      </c>
      <c r="F120" s="572">
        <v>0.44616369620885249</v>
      </c>
      <c r="G120" s="572">
        <v>0.45117029939816061</v>
      </c>
      <c r="H120" s="572">
        <v>0.52448375081630361</v>
      </c>
      <c r="I120" s="572">
        <v>0.4735596269217584</v>
      </c>
      <c r="J120" s="572">
        <v>0.58405856966965097</v>
      </c>
      <c r="K120" s="572">
        <v>0.69249660262291546</v>
      </c>
      <c r="L120" s="572">
        <v>1.1229130295080219</v>
      </c>
      <c r="M120" s="572">
        <v>0</v>
      </c>
      <c r="N120" s="572">
        <v>0</v>
      </c>
      <c r="O120" s="573">
        <v>6.0182165132983307</v>
      </c>
    </row>
    <row r="121" spans="1:15" s="468" customFormat="1" ht="15.6">
      <c r="A121" s="53"/>
      <c r="B121" s="594" t="s">
        <v>94</v>
      </c>
      <c r="C121" s="572">
        <v>2.8809605799822924</v>
      </c>
      <c r="D121" s="572">
        <v>2.5369037058381601</v>
      </c>
      <c r="E121" s="572">
        <v>2.3659010873803643</v>
      </c>
      <c r="F121" s="572">
        <v>2.9421767631420574</v>
      </c>
      <c r="G121" s="572">
        <v>4.875221286854206</v>
      </c>
      <c r="H121" s="572">
        <v>2.6622965576751003</v>
      </c>
      <c r="I121" s="572">
        <v>2.4505913621410298</v>
      </c>
      <c r="J121" s="572">
        <v>2.5560206542450641</v>
      </c>
      <c r="K121" s="572">
        <v>2.47123761099453</v>
      </c>
      <c r="L121" s="572">
        <v>2.8092738152177148</v>
      </c>
      <c r="M121" s="572">
        <v>0</v>
      </c>
      <c r="N121" s="572">
        <v>0</v>
      </c>
      <c r="O121" s="573">
        <v>28.55058342347052</v>
      </c>
    </row>
    <row r="122" spans="1:15" s="468" customFormat="1" ht="7.5" customHeight="1">
      <c r="A122" s="53"/>
      <c r="B122" s="574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6"/>
    </row>
    <row r="123" spans="1:15" s="468" customFormat="1" ht="15.6">
      <c r="A123" s="53"/>
      <c r="B123" s="595" t="s">
        <v>96</v>
      </c>
      <c r="C123" s="596">
        <v>1.4133812414406079</v>
      </c>
      <c r="D123" s="596">
        <v>1.2458857535880763</v>
      </c>
      <c r="E123" s="596">
        <v>0.53573270982479937</v>
      </c>
      <c r="F123" s="596">
        <v>0.77886888879398208</v>
      </c>
      <c r="G123" s="596">
        <v>2.1781792524802703E-2</v>
      </c>
      <c r="H123" s="596">
        <v>1.7367649520294686</v>
      </c>
      <c r="I123" s="596">
        <v>1.0011489725934006</v>
      </c>
      <c r="J123" s="596">
        <v>0.96772927863531299</v>
      </c>
      <c r="K123" s="596">
        <v>1.1620828658809317</v>
      </c>
      <c r="L123" s="596">
        <v>1.1348387645572164</v>
      </c>
      <c r="M123" s="596">
        <v>0</v>
      </c>
      <c r="N123" s="596">
        <v>0</v>
      </c>
      <c r="O123" s="597">
        <v>9.9982152198685981</v>
      </c>
    </row>
    <row r="124" spans="1:15" s="468" customFormat="1" ht="15.6">
      <c r="A124" s="53"/>
      <c r="B124" s="591" t="s">
        <v>53</v>
      </c>
      <c r="C124" s="598">
        <v>1.4133812414406079</v>
      </c>
      <c r="D124" s="598">
        <v>1.2458857535880763</v>
      </c>
      <c r="E124" s="598">
        <v>0.53573270982479937</v>
      </c>
      <c r="F124" s="598">
        <v>0.77886888879398208</v>
      </c>
      <c r="G124" s="598">
        <v>2.1781792524802703E-2</v>
      </c>
      <c r="H124" s="598">
        <v>1.7367649520294686</v>
      </c>
      <c r="I124" s="598">
        <v>1.0011489725934006</v>
      </c>
      <c r="J124" s="598">
        <v>0.96772927863531299</v>
      </c>
      <c r="K124" s="598">
        <v>1.1620828658809317</v>
      </c>
      <c r="L124" s="598">
        <v>1.1348387645572164</v>
      </c>
      <c r="M124" s="598">
        <v>0</v>
      </c>
      <c r="N124" s="598">
        <v>0</v>
      </c>
      <c r="O124" s="599">
        <v>9.9982152198685981</v>
      </c>
    </row>
    <row r="125" spans="1:15" s="468" customFormat="1" ht="15.6">
      <c r="A125" s="53"/>
      <c r="B125" s="574" t="s">
        <v>97</v>
      </c>
      <c r="C125" s="600">
        <v>0</v>
      </c>
      <c r="D125" s="600">
        <v>0</v>
      </c>
      <c r="E125" s="600">
        <v>0</v>
      </c>
      <c r="F125" s="600">
        <v>0</v>
      </c>
      <c r="G125" s="600">
        <v>0</v>
      </c>
      <c r="H125" s="600">
        <v>0</v>
      </c>
      <c r="I125" s="600">
        <v>0</v>
      </c>
      <c r="J125" s="600">
        <v>0</v>
      </c>
      <c r="K125" s="600">
        <v>0</v>
      </c>
      <c r="L125" s="600">
        <v>0</v>
      </c>
      <c r="M125" s="600">
        <v>0</v>
      </c>
      <c r="N125" s="600">
        <v>0</v>
      </c>
      <c r="O125" s="601">
        <v>0</v>
      </c>
    </row>
    <row r="126" spans="1:15" s="468" customFormat="1" ht="15.6">
      <c r="A126" s="53"/>
      <c r="B126" s="574" t="s">
        <v>98</v>
      </c>
      <c r="C126" s="600">
        <v>1.4133812414406079</v>
      </c>
      <c r="D126" s="600">
        <v>1.2458857535880763</v>
      </c>
      <c r="E126" s="600">
        <v>0.53573270982479937</v>
      </c>
      <c r="F126" s="600">
        <v>0.77886888879398208</v>
      </c>
      <c r="G126" s="600">
        <v>2.1781792524802703E-2</v>
      </c>
      <c r="H126" s="600">
        <v>1.7367649520294686</v>
      </c>
      <c r="I126" s="600">
        <v>1.0011489725934006</v>
      </c>
      <c r="J126" s="600">
        <v>0.96772927863531299</v>
      </c>
      <c r="K126" s="600">
        <v>1.1620828658809317</v>
      </c>
      <c r="L126" s="600">
        <v>1.1348387645572164</v>
      </c>
      <c r="M126" s="600">
        <v>0</v>
      </c>
      <c r="N126" s="600">
        <v>0</v>
      </c>
      <c r="O126" s="601">
        <v>9.9982152198685981</v>
      </c>
    </row>
    <row r="127" spans="1:15" s="468" customFormat="1" ht="15.6">
      <c r="A127" s="53"/>
      <c r="B127" s="574" t="s">
        <v>99</v>
      </c>
      <c r="C127" s="600">
        <v>0</v>
      </c>
      <c r="D127" s="600">
        <v>0</v>
      </c>
      <c r="E127" s="600">
        <v>0</v>
      </c>
      <c r="F127" s="600">
        <v>0</v>
      </c>
      <c r="G127" s="600">
        <v>0</v>
      </c>
      <c r="H127" s="600">
        <v>0</v>
      </c>
      <c r="I127" s="600">
        <v>0</v>
      </c>
      <c r="J127" s="600">
        <v>0</v>
      </c>
      <c r="K127" s="600">
        <v>0</v>
      </c>
      <c r="L127" s="600">
        <v>0</v>
      </c>
      <c r="M127" s="600">
        <v>0</v>
      </c>
      <c r="N127" s="600">
        <v>0</v>
      </c>
      <c r="O127" s="601">
        <v>0</v>
      </c>
    </row>
    <row r="128" spans="1:15" s="468" customFormat="1" ht="8.25" customHeight="1">
      <c r="A128" s="53"/>
      <c r="B128" s="571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573"/>
    </row>
    <row r="129" spans="1:15" s="468" customFormat="1" ht="15.6">
      <c r="A129" s="53"/>
      <c r="B129" s="603" t="s">
        <v>100</v>
      </c>
      <c r="C129" s="604">
        <v>-16.562080808166442</v>
      </c>
      <c r="D129" s="604">
        <v>-17.034924245057169</v>
      </c>
      <c r="E129" s="604">
        <v>-13.342137183281849</v>
      </c>
      <c r="F129" s="604">
        <v>-26.328796739252901</v>
      </c>
      <c r="G129" s="604">
        <v>-16.11592038251252</v>
      </c>
      <c r="H129" s="604">
        <v>-21.638290827109643</v>
      </c>
      <c r="I129" s="604">
        <v>-14.846562439789878</v>
      </c>
      <c r="J129" s="604">
        <v>-23.761907654738138</v>
      </c>
      <c r="K129" s="604">
        <v>-24.495999832491364</v>
      </c>
      <c r="L129" s="604">
        <v>-18.871884294786184</v>
      </c>
      <c r="M129" s="604">
        <v>0</v>
      </c>
      <c r="N129" s="604">
        <v>0</v>
      </c>
      <c r="O129" s="605">
        <v>-192.99850440718615</v>
      </c>
    </row>
    <row r="130" spans="1:15" s="468" customFormat="1" ht="15.6">
      <c r="A130" s="53"/>
      <c r="B130" s="603" t="s">
        <v>101</v>
      </c>
      <c r="C130" s="604">
        <v>-28.279329286313953</v>
      </c>
      <c r="D130" s="604">
        <v>-29.040070578510139</v>
      </c>
      <c r="E130" s="604">
        <v>-21.687373040743708</v>
      </c>
      <c r="F130" s="604">
        <v>-35.184703021320573</v>
      </c>
      <c r="G130" s="604">
        <v>-30.692009252704338</v>
      </c>
      <c r="H130" s="604">
        <v>-34.619447644509577</v>
      </c>
      <c r="I130" s="604">
        <v>-27.029660685077573</v>
      </c>
      <c r="J130" s="604">
        <v>-36.713497847026943</v>
      </c>
      <c r="K130" s="604">
        <v>-39.05850356282329</v>
      </c>
      <c r="L130" s="604">
        <v>-33.798724576750971</v>
      </c>
      <c r="M130" s="604">
        <v>0</v>
      </c>
      <c r="N130" s="604">
        <v>0</v>
      </c>
      <c r="O130" s="605">
        <v>-316.10331949578108</v>
      </c>
    </row>
    <row r="131" spans="1:15" s="468" customFormat="1" ht="7.5" customHeight="1">
      <c r="A131" s="53"/>
      <c r="B131" s="606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2"/>
    </row>
    <row r="132" spans="1:15" s="468" customFormat="1" ht="15.6">
      <c r="A132" s="53"/>
      <c r="B132" s="583" t="s">
        <v>102</v>
      </c>
      <c r="C132" s="584">
        <v>5.7199006684276616</v>
      </c>
      <c r="D132" s="584">
        <v>2.4508998919746494</v>
      </c>
      <c r="E132" s="584">
        <v>7.0864746621933596</v>
      </c>
      <c r="F132" s="584">
        <v>5.2439868751711778</v>
      </c>
      <c r="G132" s="584">
        <v>6.4125068329145245</v>
      </c>
      <c r="H132" s="584">
        <v>2.8642077584921983</v>
      </c>
      <c r="I132" s="584">
        <v>5.2082968139410886</v>
      </c>
      <c r="J132" s="584">
        <v>8.986622886889382</v>
      </c>
      <c r="K132" s="584">
        <v>7.7375773143749011</v>
      </c>
      <c r="L132" s="584">
        <v>5.4475874967631084</v>
      </c>
      <c r="M132" s="584">
        <v>0</v>
      </c>
      <c r="N132" s="584">
        <v>0</v>
      </c>
      <c r="O132" s="585">
        <v>57.158061201142061</v>
      </c>
    </row>
    <row r="133" spans="1:15" s="468" customFormat="1" ht="15.6">
      <c r="A133" s="53"/>
      <c r="B133" s="571" t="s">
        <v>103</v>
      </c>
      <c r="C133" s="600">
        <v>5.7101591150943287</v>
      </c>
      <c r="D133" s="600">
        <v>2.4195038519746492</v>
      </c>
      <c r="E133" s="600">
        <v>7.0672482288600262</v>
      </c>
      <c r="F133" s="600">
        <v>4.8437187218378446</v>
      </c>
      <c r="G133" s="600">
        <v>6.3471803729145249</v>
      </c>
      <c r="H133" s="600">
        <v>2.8388114618255318</v>
      </c>
      <c r="I133" s="600">
        <v>3.6245757939410881</v>
      </c>
      <c r="J133" s="600">
        <v>7.3436499135560496</v>
      </c>
      <c r="K133" s="600">
        <v>7.7142734977082341</v>
      </c>
      <c r="L133" s="600">
        <v>5.3153547100964413</v>
      </c>
      <c r="M133" s="600">
        <v>0</v>
      </c>
      <c r="N133" s="600">
        <v>0</v>
      </c>
      <c r="O133" s="601">
        <v>53.224475667808726</v>
      </c>
    </row>
    <row r="134" spans="1:15" s="468" customFormat="1" ht="15.6">
      <c r="A134" s="53"/>
      <c r="B134" s="571" t="s">
        <v>104</v>
      </c>
      <c r="C134" s="600">
        <v>9.7415533333333349E-3</v>
      </c>
      <c r="D134" s="600">
        <v>3.139604E-2</v>
      </c>
      <c r="E134" s="600">
        <v>1.9226433333333331E-2</v>
      </c>
      <c r="F134" s="600">
        <v>0.40026815333333338</v>
      </c>
      <c r="G134" s="600">
        <v>6.5326460000000017E-2</v>
      </c>
      <c r="H134" s="600">
        <v>2.5396296666666665E-2</v>
      </c>
      <c r="I134" s="600">
        <v>1.5837210200000003</v>
      </c>
      <c r="J134" s="600">
        <v>1.6429729733333334</v>
      </c>
      <c r="K134" s="600">
        <v>2.3303816666666664E-2</v>
      </c>
      <c r="L134" s="600">
        <v>0.13223278666666666</v>
      </c>
      <c r="M134" s="600">
        <v>0</v>
      </c>
      <c r="N134" s="600">
        <v>0</v>
      </c>
      <c r="O134" s="601">
        <v>3.9335855333333334</v>
      </c>
    </row>
    <row r="135" spans="1:15" s="468" customFormat="1" ht="5.25" customHeight="1">
      <c r="A135" s="53"/>
      <c r="B135" s="580"/>
      <c r="C135" s="607"/>
      <c r="D135" s="607"/>
      <c r="E135" s="607"/>
      <c r="F135" s="607"/>
      <c r="G135" s="607"/>
      <c r="H135" s="607"/>
      <c r="I135" s="607"/>
      <c r="J135" s="607"/>
      <c r="K135" s="607"/>
      <c r="L135" s="607"/>
      <c r="M135" s="607"/>
      <c r="N135" s="607"/>
      <c r="O135" s="608"/>
    </row>
    <row r="136" spans="1:15" s="468" customFormat="1" ht="15.6">
      <c r="A136" s="53"/>
      <c r="B136" s="603" t="s">
        <v>105</v>
      </c>
      <c r="C136" s="604">
        <v>-33.999229954741615</v>
      </c>
      <c r="D136" s="604">
        <v>-31.49097047048479</v>
      </c>
      <c r="E136" s="604">
        <v>-28.773847702937069</v>
      </c>
      <c r="F136" s="604">
        <v>-40.428689896491747</v>
      </c>
      <c r="G136" s="604">
        <v>-37.104516085618862</v>
      </c>
      <c r="H136" s="604">
        <v>-37.483655403001777</v>
      </c>
      <c r="I136" s="604">
        <v>-32.237957499018663</v>
      </c>
      <c r="J136" s="604">
        <v>-45.700120733916322</v>
      </c>
      <c r="K136" s="604">
        <v>-46.796080877198193</v>
      </c>
      <c r="L136" s="604">
        <v>-39.246312073514076</v>
      </c>
      <c r="M136" s="604">
        <v>0</v>
      </c>
      <c r="N136" s="604">
        <v>0</v>
      </c>
      <c r="O136" s="605">
        <v>-373.26138069692314</v>
      </c>
    </row>
    <row r="137" spans="1:15" s="468" customFormat="1" ht="11.25" customHeight="1">
      <c r="A137" s="53"/>
      <c r="B137" s="609"/>
      <c r="C137" s="610"/>
      <c r="D137" s="610"/>
      <c r="E137" s="610"/>
      <c r="F137" s="610"/>
      <c r="G137" s="610"/>
      <c r="H137" s="610"/>
      <c r="I137" s="610"/>
      <c r="J137" s="610"/>
      <c r="K137" s="610"/>
      <c r="L137" s="610"/>
      <c r="M137" s="610"/>
      <c r="N137" s="610"/>
      <c r="O137" s="611"/>
    </row>
    <row r="138" spans="1:15" s="468" customFormat="1" ht="15.6">
      <c r="A138" s="53"/>
      <c r="B138" s="612" t="s">
        <v>106</v>
      </c>
      <c r="C138" s="604">
        <v>-41.900028802333445</v>
      </c>
      <c r="D138" s="604">
        <v>31.920019045693994</v>
      </c>
      <c r="E138" s="604">
        <v>21.42220764642018</v>
      </c>
      <c r="F138" s="604">
        <v>70.590007570928123</v>
      </c>
      <c r="G138" s="604">
        <v>27.227151885075212</v>
      </c>
      <c r="H138" s="604">
        <v>40.510756716974967</v>
      </c>
      <c r="I138" s="604">
        <v>55.893724195732645</v>
      </c>
      <c r="J138" s="604">
        <v>72.552959465377171</v>
      </c>
      <c r="K138" s="604">
        <v>47.533515449419987</v>
      </c>
      <c r="L138" s="604">
        <v>6.1804882731350235</v>
      </c>
      <c r="M138" s="604">
        <v>0</v>
      </c>
      <c r="N138" s="604">
        <v>0</v>
      </c>
      <c r="O138" s="605">
        <v>331.93080144642386</v>
      </c>
    </row>
    <row r="139" spans="1:15" s="296" customFormat="1" ht="15.6">
      <c r="A139" s="371"/>
      <c r="B139" s="613" t="s">
        <v>107</v>
      </c>
      <c r="C139" s="614">
        <v>26.568652001053081</v>
      </c>
      <c r="D139" s="614">
        <v>26.568652001015678</v>
      </c>
      <c r="E139" s="614">
        <v>26.568652</v>
      </c>
      <c r="F139" s="614">
        <v>33.568652</v>
      </c>
      <c r="G139" s="614">
        <v>26.568652</v>
      </c>
      <c r="H139" s="614">
        <v>25.568651999956142</v>
      </c>
      <c r="I139" s="614">
        <v>41.568652000071076</v>
      </c>
      <c r="J139" s="614">
        <v>55.668652000000002</v>
      </c>
      <c r="K139" s="614">
        <v>61</v>
      </c>
      <c r="L139" s="614">
        <v>41</v>
      </c>
      <c r="M139" s="614">
        <v>0</v>
      </c>
      <c r="N139" s="614">
        <v>0</v>
      </c>
      <c r="O139" s="615">
        <v>364.64921600209595</v>
      </c>
    </row>
    <row r="140" spans="1:15" s="468" customFormat="1" ht="15.6">
      <c r="A140" s="53"/>
      <c r="B140" s="571" t="s">
        <v>108</v>
      </c>
      <c r="C140" s="600">
        <v>26.568652001053081</v>
      </c>
      <c r="D140" s="600">
        <v>26.568652001015678</v>
      </c>
      <c r="E140" s="600">
        <v>26.568652</v>
      </c>
      <c r="F140" s="600">
        <v>33.568652</v>
      </c>
      <c r="G140" s="600">
        <v>26.568652</v>
      </c>
      <c r="H140" s="600">
        <v>25.568651999956142</v>
      </c>
      <c r="I140" s="600">
        <v>41.568652000071076</v>
      </c>
      <c r="J140" s="600">
        <v>55.668652000000002</v>
      </c>
      <c r="K140" s="600">
        <v>61</v>
      </c>
      <c r="L140" s="600">
        <v>41</v>
      </c>
      <c r="M140" s="600">
        <v>0</v>
      </c>
      <c r="N140" s="600">
        <v>0</v>
      </c>
      <c r="O140" s="601">
        <v>364.64921600209595</v>
      </c>
    </row>
    <row r="141" spans="1:15" s="468" customFormat="1" ht="15.6">
      <c r="A141" s="53"/>
      <c r="B141" s="616" t="s">
        <v>202</v>
      </c>
      <c r="C141" s="600">
        <v>0</v>
      </c>
      <c r="D141" s="600">
        <v>0</v>
      </c>
      <c r="E141" s="600">
        <v>0</v>
      </c>
      <c r="F141" s="600">
        <v>0</v>
      </c>
      <c r="G141" s="600">
        <v>0</v>
      </c>
      <c r="H141" s="600">
        <v>0</v>
      </c>
      <c r="I141" s="600">
        <v>0</v>
      </c>
      <c r="J141" s="600">
        <v>0</v>
      </c>
      <c r="K141" s="600">
        <v>0</v>
      </c>
      <c r="L141" s="600">
        <v>0</v>
      </c>
      <c r="M141" s="600">
        <v>0</v>
      </c>
      <c r="N141" s="600">
        <v>0</v>
      </c>
      <c r="O141" s="601">
        <v>0</v>
      </c>
    </row>
    <row r="142" spans="1:15" s="296" customFormat="1" ht="15.6">
      <c r="A142" s="371"/>
      <c r="B142" s="617" t="s">
        <v>109</v>
      </c>
      <c r="C142" s="614">
        <v>0</v>
      </c>
      <c r="D142" s="614">
        <v>0</v>
      </c>
      <c r="E142" s="614">
        <v>0</v>
      </c>
      <c r="F142" s="614">
        <v>0</v>
      </c>
      <c r="G142" s="614">
        <v>0</v>
      </c>
      <c r="H142" s="614">
        <v>0</v>
      </c>
      <c r="I142" s="614">
        <v>0</v>
      </c>
      <c r="J142" s="614">
        <v>0</v>
      </c>
      <c r="K142" s="614">
        <v>0</v>
      </c>
      <c r="L142" s="614">
        <v>0</v>
      </c>
      <c r="M142" s="614">
        <v>0</v>
      </c>
      <c r="N142" s="614">
        <v>0</v>
      </c>
      <c r="O142" s="615">
        <v>0</v>
      </c>
    </row>
    <row r="143" spans="1:15" s="468" customFormat="1" ht="15.6">
      <c r="A143" s="53"/>
      <c r="B143" s="618" t="s">
        <v>110</v>
      </c>
      <c r="C143" s="600">
        <v>0</v>
      </c>
      <c r="D143" s="600">
        <v>0</v>
      </c>
      <c r="E143" s="600">
        <v>0</v>
      </c>
      <c r="F143" s="600">
        <v>0</v>
      </c>
      <c r="G143" s="600">
        <v>0</v>
      </c>
      <c r="H143" s="600">
        <v>0</v>
      </c>
      <c r="I143" s="600">
        <v>0</v>
      </c>
      <c r="J143" s="600">
        <v>0</v>
      </c>
      <c r="K143" s="600">
        <v>0</v>
      </c>
      <c r="L143" s="600">
        <v>0</v>
      </c>
      <c r="M143" s="600">
        <v>0</v>
      </c>
      <c r="N143" s="600">
        <v>0</v>
      </c>
      <c r="O143" s="601">
        <v>0</v>
      </c>
    </row>
    <row r="144" spans="1:15" s="468" customFormat="1" ht="15.6">
      <c r="A144" s="53"/>
      <c r="B144" s="618" t="s">
        <v>111</v>
      </c>
      <c r="C144" s="600">
        <v>0</v>
      </c>
      <c r="D144" s="600">
        <v>0</v>
      </c>
      <c r="E144" s="600">
        <v>0</v>
      </c>
      <c r="F144" s="600">
        <v>0</v>
      </c>
      <c r="G144" s="600">
        <v>0</v>
      </c>
      <c r="H144" s="600">
        <v>0</v>
      </c>
      <c r="I144" s="600">
        <v>0</v>
      </c>
      <c r="J144" s="600">
        <v>0</v>
      </c>
      <c r="K144" s="600">
        <v>0</v>
      </c>
      <c r="L144" s="600">
        <v>0</v>
      </c>
      <c r="M144" s="600">
        <v>0</v>
      </c>
      <c r="N144" s="600">
        <v>0</v>
      </c>
      <c r="O144" s="601">
        <v>0</v>
      </c>
    </row>
    <row r="145" spans="1:18" s="296" customFormat="1" ht="15.6">
      <c r="A145" s="371"/>
      <c r="B145" s="619" t="s">
        <v>112</v>
      </c>
      <c r="C145" s="614">
        <v>-0.66631830830152694</v>
      </c>
      <c r="D145" s="614">
        <v>4.7053269289502921</v>
      </c>
      <c r="E145" s="614">
        <v>-8.2439736594762927</v>
      </c>
      <c r="F145" s="614">
        <v>23.631209608942722</v>
      </c>
      <c r="G145" s="614">
        <v>-12.978126930451985</v>
      </c>
      <c r="H145" s="614">
        <v>-1.2419977883108473</v>
      </c>
      <c r="I145" s="614">
        <v>12.492873436691845</v>
      </c>
      <c r="J145" s="614">
        <v>15.894120707018189</v>
      </c>
      <c r="K145" s="614">
        <v>8.2989495861391376</v>
      </c>
      <c r="L145" s="614">
        <v>-24.388408051463422</v>
      </c>
      <c r="M145" s="614">
        <v>0</v>
      </c>
      <c r="N145" s="614">
        <v>0</v>
      </c>
      <c r="O145" s="615">
        <v>17.503655529738111</v>
      </c>
    </row>
    <row r="146" spans="1:18" s="468" customFormat="1" ht="15.6">
      <c r="A146" s="53"/>
      <c r="B146" s="620" t="s">
        <v>113</v>
      </c>
      <c r="C146" s="600">
        <v>0</v>
      </c>
      <c r="D146" s="600">
        <v>0</v>
      </c>
      <c r="E146" s="600">
        <v>0</v>
      </c>
      <c r="F146" s="600">
        <v>0</v>
      </c>
      <c r="G146" s="600">
        <v>0</v>
      </c>
      <c r="H146" s="600">
        <v>0</v>
      </c>
      <c r="I146" s="600">
        <v>0</v>
      </c>
      <c r="J146" s="600">
        <v>0</v>
      </c>
      <c r="K146" s="600">
        <v>0</v>
      </c>
      <c r="L146" s="600">
        <v>0</v>
      </c>
      <c r="M146" s="600">
        <v>0</v>
      </c>
      <c r="N146" s="600">
        <v>0</v>
      </c>
      <c r="O146" s="601">
        <v>0</v>
      </c>
    </row>
    <row r="147" spans="1:18" s="468" customFormat="1" ht="15.6">
      <c r="A147" s="53"/>
      <c r="B147" s="620" t="s">
        <v>114</v>
      </c>
      <c r="C147" s="600">
        <v>-0.66631830830152694</v>
      </c>
      <c r="D147" s="600">
        <v>4.7053269289502921</v>
      </c>
      <c r="E147" s="600">
        <v>-8.2439736594762927</v>
      </c>
      <c r="F147" s="600">
        <v>23.631209608942722</v>
      </c>
      <c r="G147" s="600">
        <v>-12.978126930451985</v>
      </c>
      <c r="H147" s="600">
        <v>-1.2419977883108473</v>
      </c>
      <c r="I147" s="600">
        <v>12.492873436691845</v>
      </c>
      <c r="J147" s="600">
        <v>15.894120707018189</v>
      </c>
      <c r="K147" s="600">
        <v>8.2989495861391376</v>
      </c>
      <c r="L147" s="600">
        <v>-24.388408051463422</v>
      </c>
      <c r="M147" s="600">
        <v>0</v>
      </c>
      <c r="N147" s="600">
        <v>0</v>
      </c>
      <c r="O147" s="601">
        <v>17.503655529738111</v>
      </c>
    </row>
    <row r="148" spans="1:18" s="296" customFormat="1" ht="15.6">
      <c r="A148" s="371"/>
      <c r="B148" s="619" t="s">
        <v>115</v>
      </c>
      <c r="C148" s="614">
        <v>-67.812104048418334</v>
      </c>
      <c r="D148" s="614">
        <v>0.61464407572802315</v>
      </c>
      <c r="E148" s="614">
        <v>3.0783028725631389</v>
      </c>
      <c r="F148" s="614">
        <v>12.989877808652068</v>
      </c>
      <c r="G148" s="614">
        <v>13.571300355527196</v>
      </c>
      <c r="H148" s="614">
        <v>16.158706208663009</v>
      </c>
      <c r="I148" s="614">
        <v>0.24847773896972924</v>
      </c>
      <c r="J148" s="614">
        <v>-0.65278621497434131</v>
      </c>
      <c r="K148" s="614">
        <v>-21.788737953385827</v>
      </c>
      <c r="L148" s="614">
        <v>-10.563336462068222</v>
      </c>
      <c r="M148" s="614">
        <v>0</v>
      </c>
      <c r="N148" s="614">
        <v>0</v>
      </c>
      <c r="O148" s="615">
        <v>-54.155655618743559</v>
      </c>
    </row>
    <row r="149" spans="1:18" s="468" customFormat="1" ht="15.6">
      <c r="A149" s="53"/>
      <c r="B149" s="620" t="s">
        <v>116</v>
      </c>
      <c r="C149" s="600">
        <v>-59.234850722681145</v>
      </c>
      <c r="D149" s="600">
        <v>-2.2595598455755379</v>
      </c>
      <c r="E149" s="600">
        <v>-0.32419555905477182</v>
      </c>
      <c r="F149" s="600">
        <v>8.4157582020098687</v>
      </c>
      <c r="G149" s="600">
        <v>-1.858276358422728</v>
      </c>
      <c r="H149" s="600">
        <v>3.4460795620879878</v>
      </c>
      <c r="I149" s="600">
        <v>2.4187916252017558</v>
      </c>
      <c r="J149" s="600">
        <v>20.805692811343199</v>
      </c>
      <c r="K149" s="600">
        <v>-14.86131102755904</v>
      </c>
      <c r="L149" s="600">
        <v>-4.8906812432771787</v>
      </c>
      <c r="M149" s="600">
        <v>0</v>
      </c>
      <c r="N149" s="600">
        <v>0</v>
      </c>
      <c r="O149" s="601">
        <v>-48.34255255592759</v>
      </c>
    </row>
    <row r="150" spans="1:18" s="468" customFormat="1" ht="15.6">
      <c r="A150" s="53"/>
      <c r="B150" s="620" t="s">
        <v>202</v>
      </c>
      <c r="C150" s="600">
        <v>0</v>
      </c>
      <c r="D150" s="600">
        <v>0</v>
      </c>
      <c r="E150" s="600">
        <v>0</v>
      </c>
      <c r="F150" s="600">
        <v>0</v>
      </c>
      <c r="G150" s="600">
        <v>0</v>
      </c>
      <c r="H150" s="600">
        <v>0</v>
      </c>
      <c r="I150" s="600">
        <v>0</v>
      </c>
      <c r="J150" s="600">
        <v>0</v>
      </c>
      <c r="K150" s="600">
        <v>0</v>
      </c>
      <c r="L150" s="600">
        <v>0</v>
      </c>
      <c r="M150" s="600">
        <v>0</v>
      </c>
      <c r="N150" s="600">
        <v>0</v>
      </c>
      <c r="O150" s="601">
        <v>0</v>
      </c>
      <c r="Q150" s="530"/>
    </row>
    <row r="151" spans="1:18" s="468" customFormat="1" ht="15.6">
      <c r="A151" s="53"/>
      <c r="B151" s="620" t="s">
        <v>199</v>
      </c>
      <c r="C151" s="600">
        <v>0</v>
      </c>
      <c r="D151" s="600">
        <v>0</v>
      </c>
      <c r="E151" s="600">
        <v>0</v>
      </c>
      <c r="F151" s="600">
        <v>0</v>
      </c>
      <c r="G151" s="600">
        <v>0</v>
      </c>
      <c r="H151" s="600">
        <v>0</v>
      </c>
      <c r="I151" s="600">
        <v>0</v>
      </c>
      <c r="J151" s="600">
        <v>0</v>
      </c>
      <c r="K151" s="600">
        <v>0</v>
      </c>
      <c r="L151" s="600">
        <v>0</v>
      </c>
      <c r="M151" s="600">
        <v>0</v>
      </c>
      <c r="N151" s="600">
        <v>0</v>
      </c>
      <c r="O151" s="601">
        <v>0</v>
      </c>
    </row>
    <row r="152" spans="1:18" s="468" customFormat="1" ht="15.6">
      <c r="A152" s="53"/>
      <c r="B152" s="620" t="s">
        <v>117</v>
      </c>
      <c r="C152" s="600">
        <v>-8.577253325737189</v>
      </c>
      <c r="D152" s="600">
        <v>2.8742039213035611</v>
      </c>
      <c r="E152" s="600">
        <v>3.4024984316179108</v>
      </c>
      <c r="F152" s="600">
        <v>4.5741196066421992</v>
      </c>
      <c r="G152" s="600">
        <v>15.429576713949924</v>
      </c>
      <c r="H152" s="600">
        <v>12.712626646575021</v>
      </c>
      <c r="I152" s="600">
        <v>-2.1703138862320266</v>
      </c>
      <c r="J152" s="600">
        <v>-21.458479026317541</v>
      </c>
      <c r="K152" s="600">
        <v>-6.9274269258267864</v>
      </c>
      <c r="L152" s="600">
        <v>-5.6726552187910428</v>
      </c>
      <c r="M152" s="600">
        <v>0</v>
      </c>
      <c r="N152" s="600">
        <v>0</v>
      </c>
      <c r="O152" s="601">
        <v>-5.8131030628159692</v>
      </c>
    </row>
    <row r="153" spans="1:18" s="468" customFormat="1" ht="15.6">
      <c r="A153" s="53"/>
      <c r="B153" s="620" t="s">
        <v>118</v>
      </c>
      <c r="C153" s="600">
        <v>0</v>
      </c>
      <c r="D153" s="600">
        <v>0</v>
      </c>
      <c r="E153" s="600">
        <v>0</v>
      </c>
      <c r="F153" s="600">
        <v>0</v>
      </c>
      <c r="G153" s="600">
        <v>0</v>
      </c>
      <c r="H153" s="600">
        <v>0</v>
      </c>
      <c r="I153" s="600">
        <v>0</v>
      </c>
      <c r="J153" s="600">
        <v>0</v>
      </c>
      <c r="K153" s="600">
        <v>0</v>
      </c>
      <c r="L153" s="600">
        <v>0</v>
      </c>
      <c r="M153" s="600">
        <v>0</v>
      </c>
      <c r="N153" s="600">
        <v>0</v>
      </c>
      <c r="O153" s="601">
        <v>0</v>
      </c>
    </row>
    <row r="154" spans="1:18" s="296" customFormat="1" ht="15.6">
      <c r="A154" s="371"/>
      <c r="B154" s="621" t="s">
        <v>119</v>
      </c>
      <c r="C154" s="614">
        <v>9.7415533333333349E-3</v>
      </c>
      <c r="D154" s="614">
        <v>3.139604E-2</v>
      </c>
      <c r="E154" s="614">
        <v>1.9226433333333331E-2</v>
      </c>
      <c r="F154" s="614">
        <v>0.40026815333333338</v>
      </c>
      <c r="G154" s="614">
        <v>6.5326460000000017E-2</v>
      </c>
      <c r="H154" s="614">
        <v>2.5396296666666665E-2</v>
      </c>
      <c r="I154" s="614">
        <v>1.5837210200000003</v>
      </c>
      <c r="J154" s="614">
        <v>1.6429729733333334</v>
      </c>
      <c r="K154" s="614">
        <v>2.3303816666666664E-2</v>
      </c>
      <c r="L154" s="614">
        <v>0.13223278666666666</v>
      </c>
      <c r="M154" s="614">
        <v>0</v>
      </c>
      <c r="N154" s="614">
        <v>0</v>
      </c>
      <c r="O154" s="615">
        <v>3.9335855333333334</v>
      </c>
      <c r="R154" s="372"/>
    </row>
    <row r="155" spans="1:18" s="468" customFormat="1" ht="15.6">
      <c r="A155" s="53"/>
      <c r="B155" s="583" t="s">
        <v>120</v>
      </c>
      <c r="C155" s="622">
        <v>-75.89925875707506</v>
      </c>
      <c r="D155" s="622">
        <v>0.42904857520920459</v>
      </c>
      <c r="E155" s="622">
        <v>-7.3516400565168887</v>
      </c>
      <c r="F155" s="622">
        <v>30.161317674436376</v>
      </c>
      <c r="G155" s="622">
        <v>-9.8773642005436493</v>
      </c>
      <c r="H155" s="622">
        <v>3.0271013139731906</v>
      </c>
      <c r="I155" s="622">
        <v>23.655766696713982</v>
      </c>
      <c r="J155" s="622">
        <v>26.852838731460849</v>
      </c>
      <c r="K155" s="622">
        <v>0.73743457222179387</v>
      </c>
      <c r="L155" s="622">
        <v>-33.06582380037905</v>
      </c>
      <c r="M155" s="622">
        <v>0</v>
      </c>
      <c r="N155" s="622">
        <v>0</v>
      </c>
      <c r="O155" s="623">
        <v>-41.330579250499284</v>
      </c>
    </row>
    <row r="156" spans="1:18" s="468" customFormat="1">
      <c r="A156" s="53"/>
      <c r="B156" s="561"/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3"/>
    </row>
    <row r="157" spans="1:18" s="468" customFormat="1" ht="18">
      <c r="A157" s="53"/>
      <c r="B157" s="451" t="s">
        <v>366</v>
      </c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  <c r="M157" s="452"/>
      <c r="N157" s="452"/>
      <c r="O157" s="453"/>
    </row>
    <row r="158" spans="1:18" s="468" customFormat="1" ht="15.6">
      <c r="A158" s="53"/>
      <c r="B158" s="454" t="s">
        <v>362</v>
      </c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5"/>
      <c r="O158" s="456"/>
    </row>
    <row r="159" spans="1:18" s="468" customFormat="1" ht="15.6">
      <c r="A159" s="53"/>
      <c r="B159" s="454" t="s">
        <v>422</v>
      </c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5"/>
      <c r="O159" s="456"/>
    </row>
    <row r="160" spans="1:18" s="468" customFormat="1">
      <c r="A160" s="53"/>
      <c r="B160" s="460"/>
      <c r="C160" s="461"/>
      <c r="D160" s="461"/>
      <c r="E160" s="461"/>
      <c r="F160" s="461"/>
      <c r="G160" s="461"/>
      <c r="H160" s="461"/>
      <c r="I160" s="461"/>
      <c r="J160" s="461"/>
      <c r="K160" s="461"/>
      <c r="L160" s="461"/>
      <c r="M160" s="461"/>
      <c r="N160" s="461"/>
      <c r="O160" s="462"/>
    </row>
    <row r="161" spans="1:15" s="468" customFormat="1" ht="22.8" customHeight="1">
      <c r="A161" s="53"/>
      <c r="B161" s="566" t="s">
        <v>424</v>
      </c>
      <c r="C161" s="567" t="s">
        <v>363</v>
      </c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9"/>
      <c r="O161" s="624" t="s">
        <v>364</v>
      </c>
    </row>
    <row r="162" spans="1:15" s="468" customFormat="1" ht="24" customHeight="1">
      <c r="A162" s="53"/>
      <c r="B162" s="469"/>
      <c r="C162" s="470" t="s">
        <v>5</v>
      </c>
      <c r="D162" s="470" t="s">
        <v>6</v>
      </c>
      <c r="E162" s="470" t="s">
        <v>7</v>
      </c>
      <c r="F162" s="470" t="s">
        <v>8</v>
      </c>
      <c r="G162" s="470" t="s">
        <v>9</v>
      </c>
      <c r="H162" s="470" t="s">
        <v>10</v>
      </c>
      <c r="I162" s="470" t="s">
        <v>11</v>
      </c>
      <c r="J162" s="470" t="s">
        <v>12</v>
      </c>
      <c r="K162" s="470" t="s">
        <v>13</v>
      </c>
      <c r="L162" s="470" t="s">
        <v>14</v>
      </c>
      <c r="M162" s="470" t="s">
        <v>15</v>
      </c>
      <c r="N162" s="470" t="s">
        <v>16</v>
      </c>
      <c r="O162" s="625"/>
    </row>
    <row r="163" spans="1:15" s="468" customFormat="1" ht="21" customHeight="1">
      <c r="A163" s="53"/>
      <c r="B163" s="472"/>
      <c r="C163" s="473" t="s">
        <v>425</v>
      </c>
      <c r="D163" s="473" t="s">
        <v>425</v>
      </c>
      <c r="E163" s="473" t="s">
        <v>425</v>
      </c>
      <c r="F163" s="473" t="s">
        <v>425</v>
      </c>
      <c r="G163" s="473" t="s">
        <v>425</v>
      </c>
      <c r="H163" s="473" t="s">
        <v>425</v>
      </c>
      <c r="I163" s="473" t="s">
        <v>425</v>
      </c>
      <c r="J163" s="473" t="s">
        <v>425</v>
      </c>
      <c r="K163" s="473" t="s">
        <v>425</v>
      </c>
      <c r="L163" s="473" t="s">
        <v>425</v>
      </c>
      <c r="M163" s="473" t="s">
        <v>425</v>
      </c>
      <c r="N163" s="473" t="s">
        <v>425</v>
      </c>
      <c r="O163" s="474" t="s">
        <v>425</v>
      </c>
    </row>
    <row r="164" spans="1:15" s="468" customFormat="1" ht="15.6">
      <c r="A164" s="53"/>
      <c r="B164" s="612" t="s">
        <v>73</v>
      </c>
      <c r="C164" s="626">
        <v>62.980172585372664</v>
      </c>
      <c r="D164" s="626">
        <v>56.133278928654725</v>
      </c>
      <c r="E164" s="626">
        <v>63.64499025003753</v>
      </c>
      <c r="F164" s="626">
        <v>62.765098884728857</v>
      </c>
      <c r="G164" s="626">
        <v>67.197123376348216</v>
      </c>
      <c r="H164" s="626">
        <v>67.631019717696276</v>
      </c>
      <c r="I164" s="626">
        <v>72.572255393282163</v>
      </c>
      <c r="J164" s="626">
        <v>70.748030212580474</v>
      </c>
      <c r="K164" s="626">
        <v>71.850876804566326</v>
      </c>
      <c r="L164" s="626">
        <v>74.545112601922852</v>
      </c>
      <c r="M164" s="626">
        <v>0</v>
      </c>
      <c r="N164" s="626">
        <v>0</v>
      </c>
      <c r="O164" s="627">
        <v>670.06795875519003</v>
      </c>
    </row>
    <row r="165" spans="1:15" s="468" customFormat="1" ht="15.6">
      <c r="A165" s="53"/>
      <c r="B165" s="577" t="s">
        <v>74</v>
      </c>
      <c r="C165" s="578">
        <v>62.129318666425448</v>
      </c>
      <c r="D165" s="578">
        <v>55.337177721789175</v>
      </c>
      <c r="E165" s="578">
        <v>60.877836594315468</v>
      </c>
      <c r="F165" s="578">
        <v>61.592500655686649</v>
      </c>
      <c r="G165" s="578">
        <v>65.67346963483763</v>
      </c>
      <c r="H165" s="578">
        <v>66.659804388984043</v>
      </c>
      <c r="I165" s="578">
        <v>71.31114816987693</v>
      </c>
      <c r="J165" s="578">
        <v>69.679921866707161</v>
      </c>
      <c r="K165" s="578">
        <v>71.083350615412925</v>
      </c>
      <c r="L165" s="578">
        <v>73.725215608081015</v>
      </c>
      <c r="M165" s="578">
        <v>0</v>
      </c>
      <c r="N165" s="578">
        <v>0</v>
      </c>
      <c r="O165" s="579">
        <v>658.06974392211646</v>
      </c>
    </row>
    <row r="166" spans="1:15" s="468" customFormat="1" ht="15.6">
      <c r="A166" s="53"/>
      <c r="B166" s="571" t="s">
        <v>75</v>
      </c>
      <c r="C166" s="572">
        <v>8.8280417731248608</v>
      </c>
      <c r="D166" s="572">
        <v>7.8585454356466791</v>
      </c>
      <c r="E166" s="572">
        <v>9.1120557756382414</v>
      </c>
      <c r="F166" s="572">
        <v>8.8294069193593927</v>
      </c>
      <c r="G166" s="572">
        <v>8.6729857408033535</v>
      </c>
      <c r="H166" s="572">
        <v>8.3251594587970228</v>
      </c>
      <c r="I166" s="572">
        <v>8.9202589150800353</v>
      </c>
      <c r="J166" s="572">
        <v>8.5431990991207893</v>
      </c>
      <c r="K166" s="572">
        <v>8.4859667827539056</v>
      </c>
      <c r="L166" s="572">
        <v>7.2805740692592495</v>
      </c>
      <c r="M166" s="572">
        <v>0</v>
      </c>
      <c r="N166" s="572">
        <v>0</v>
      </c>
      <c r="O166" s="573">
        <v>84.856193969583529</v>
      </c>
    </row>
    <row r="167" spans="1:15" s="468" customFormat="1" ht="15.6">
      <c r="A167" s="53"/>
      <c r="B167" s="571" t="s">
        <v>76</v>
      </c>
      <c r="C167" s="572">
        <v>0</v>
      </c>
      <c r="D167" s="572">
        <v>0</v>
      </c>
      <c r="E167" s="572">
        <v>0</v>
      </c>
      <c r="F167" s="572">
        <v>0</v>
      </c>
      <c r="G167" s="572">
        <v>0</v>
      </c>
      <c r="H167" s="572">
        <v>0</v>
      </c>
      <c r="I167" s="572">
        <v>0</v>
      </c>
      <c r="J167" s="572">
        <v>0</v>
      </c>
      <c r="K167" s="572">
        <v>0</v>
      </c>
      <c r="L167" s="572">
        <v>0</v>
      </c>
      <c r="M167" s="572">
        <v>0</v>
      </c>
      <c r="N167" s="572">
        <v>0</v>
      </c>
      <c r="O167" s="573">
        <v>0</v>
      </c>
    </row>
    <row r="168" spans="1:15" s="468" customFormat="1" ht="15.6">
      <c r="A168" s="53"/>
      <c r="B168" s="571" t="s">
        <v>426</v>
      </c>
      <c r="C168" s="572">
        <v>6.2350795725131869</v>
      </c>
      <c r="D168" s="572">
        <v>5.9999486716131356</v>
      </c>
      <c r="E168" s="572">
        <v>6.4081266446231497</v>
      </c>
      <c r="F168" s="572">
        <v>6.9088035662270215</v>
      </c>
      <c r="G168" s="572">
        <v>7.0554166094130384</v>
      </c>
      <c r="H168" s="572">
        <v>7.7004480874573726</v>
      </c>
      <c r="I168" s="572">
        <v>7.3033917913227366</v>
      </c>
      <c r="J168" s="572">
        <v>7.7560828815292462</v>
      </c>
      <c r="K168" s="572">
        <v>7.2233924552291251</v>
      </c>
      <c r="L168" s="572">
        <v>7.6414133669755033</v>
      </c>
      <c r="M168" s="572">
        <v>0</v>
      </c>
      <c r="N168" s="572">
        <v>0</v>
      </c>
      <c r="O168" s="573">
        <v>70.232103646903511</v>
      </c>
    </row>
    <row r="169" spans="1:15" s="468" customFormat="1" ht="15.6">
      <c r="A169" s="53"/>
      <c r="B169" s="571" t="s">
        <v>77</v>
      </c>
      <c r="C169" s="572">
        <v>1.2102695737131774</v>
      </c>
      <c r="D169" s="572">
        <v>1.2042284613507648</v>
      </c>
      <c r="E169" s="572">
        <v>1.1296133406987767</v>
      </c>
      <c r="F169" s="572">
        <v>1.2069277923896127</v>
      </c>
      <c r="G169" s="572">
        <v>1.254541987760347</v>
      </c>
      <c r="H169" s="572">
        <v>1.2405853958463775</v>
      </c>
      <c r="I169" s="572">
        <v>1.2723104795166258</v>
      </c>
      <c r="J169" s="572">
        <v>1.2483222238810041</v>
      </c>
      <c r="K169" s="572">
        <v>1.257320913321885</v>
      </c>
      <c r="L169" s="572">
        <v>1.2638485826207329</v>
      </c>
      <c r="M169" s="572">
        <v>0</v>
      </c>
      <c r="N169" s="572">
        <v>0</v>
      </c>
      <c r="O169" s="573">
        <v>12.287968751099305</v>
      </c>
    </row>
    <row r="170" spans="1:15" s="468" customFormat="1" ht="15.6">
      <c r="A170" s="53"/>
      <c r="B170" s="571" t="s">
        <v>78</v>
      </c>
      <c r="C170" s="572">
        <v>18.836658722112478</v>
      </c>
      <c r="D170" s="572">
        <v>16.554039335341074</v>
      </c>
      <c r="E170" s="572">
        <v>17.383324049810277</v>
      </c>
      <c r="F170" s="572">
        <v>18.442443288546126</v>
      </c>
      <c r="G170" s="572">
        <v>19.479003776541827</v>
      </c>
      <c r="H170" s="572">
        <v>18.603479798647967</v>
      </c>
      <c r="I170" s="572">
        <v>20.62755876213053</v>
      </c>
      <c r="J170" s="572">
        <v>19.163664004642477</v>
      </c>
      <c r="K170" s="572">
        <v>19.358236047308971</v>
      </c>
      <c r="L170" s="572">
        <v>20.642922594799014</v>
      </c>
      <c r="M170" s="572">
        <v>0</v>
      </c>
      <c r="N170" s="572">
        <v>0</v>
      </c>
      <c r="O170" s="573">
        <v>189.09133037988073</v>
      </c>
    </row>
    <row r="171" spans="1:15" s="468" customFormat="1" ht="15.6">
      <c r="A171" s="53"/>
      <c r="B171" s="571" t="s">
        <v>79</v>
      </c>
      <c r="C171" s="572">
        <v>27.019269024961741</v>
      </c>
      <c r="D171" s="572">
        <v>23.720415817837516</v>
      </c>
      <c r="E171" s="572">
        <v>26.844716783545028</v>
      </c>
      <c r="F171" s="572">
        <v>26.204919089164488</v>
      </c>
      <c r="G171" s="572">
        <v>29.211521520319067</v>
      </c>
      <c r="H171" s="572">
        <v>30.790131648235302</v>
      </c>
      <c r="I171" s="572">
        <v>33.187628221826991</v>
      </c>
      <c r="J171" s="572">
        <v>32.96865365753365</v>
      </c>
      <c r="K171" s="572">
        <v>34.758434416799041</v>
      </c>
      <c r="L171" s="572">
        <v>36.896456994426508</v>
      </c>
      <c r="M171" s="572">
        <v>0</v>
      </c>
      <c r="N171" s="572">
        <v>0</v>
      </c>
      <c r="O171" s="573">
        <v>301.60214717464936</v>
      </c>
    </row>
    <row r="172" spans="1:15" s="468" customFormat="1" ht="6.75" customHeight="1">
      <c r="A172" s="53"/>
      <c r="B172" s="574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6"/>
    </row>
    <row r="173" spans="1:15" s="468" customFormat="1" ht="15.6">
      <c r="A173" s="53"/>
      <c r="B173" s="577" t="s">
        <v>80</v>
      </c>
      <c r="C173" s="578">
        <v>0.85085391894721918</v>
      </c>
      <c r="D173" s="578">
        <v>0.79610120686555197</v>
      </c>
      <c r="E173" s="578">
        <v>2.7671536557220615</v>
      </c>
      <c r="F173" s="578">
        <v>1.1725982290422068</v>
      </c>
      <c r="G173" s="578">
        <v>1.5236537415105804</v>
      </c>
      <c r="H173" s="578">
        <v>0.97121532871222738</v>
      </c>
      <c r="I173" s="578">
        <v>1.2611072234052285</v>
      </c>
      <c r="J173" s="578">
        <v>1.0681083458733058</v>
      </c>
      <c r="K173" s="578">
        <v>0.76752618915340409</v>
      </c>
      <c r="L173" s="578">
        <v>0.819896993841841</v>
      </c>
      <c r="M173" s="578">
        <v>0</v>
      </c>
      <c r="N173" s="578">
        <v>0</v>
      </c>
      <c r="O173" s="579">
        <v>11.998214833073625</v>
      </c>
    </row>
    <row r="174" spans="1:15" s="468" customFormat="1" ht="15.6">
      <c r="A174" s="53"/>
      <c r="B174" s="571" t="s">
        <v>81</v>
      </c>
      <c r="C174" s="572">
        <v>0.66047479932670661</v>
      </c>
      <c r="D174" s="572">
        <v>0.6154327173256956</v>
      </c>
      <c r="E174" s="572">
        <v>0.69511267448016545</v>
      </c>
      <c r="F174" s="572">
        <v>0.71078798314519176</v>
      </c>
      <c r="G174" s="572">
        <v>0.61053830064917247</v>
      </c>
      <c r="H174" s="572">
        <v>0.74268415204314886</v>
      </c>
      <c r="I174" s="572">
        <v>0.79714627960100404</v>
      </c>
      <c r="J174" s="572">
        <v>0.71891967069429386</v>
      </c>
      <c r="K174" s="572">
        <v>0.64501824056407042</v>
      </c>
      <c r="L174" s="572">
        <v>0.6522532253081782</v>
      </c>
      <c r="M174" s="572">
        <v>0</v>
      </c>
      <c r="N174" s="572">
        <v>0</v>
      </c>
      <c r="O174" s="573">
        <v>6.8483680431376266</v>
      </c>
    </row>
    <row r="175" spans="1:15" s="468" customFormat="1" ht="15.6">
      <c r="A175" s="53"/>
      <c r="B175" s="571" t="s">
        <v>82</v>
      </c>
      <c r="C175" s="572">
        <v>0.19037911962051257</v>
      </c>
      <c r="D175" s="572">
        <v>0.18066848953985643</v>
      </c>
      <c r="E175" s="572">
        <v>2.0720409812418961</v>
      </c>
      <c r="F175" s="572">
        <v>0.46181024589701491</v>
      </c>
      <c r="G175" s="572">
        <v>0.91311544086140783</v>
      </c>
      <c r="H175" s="572">
        <v>0.22853117666907849</v>
      </c>
      <c r="I175" s="572">
        <v>0.46396094380422459</v>
      </c>
      <c r="J175" s="572">
        <v>0.34918867517901203</v>
      </c>
      <c r="K175" s="572">
        <v>0.12250794858933371</v>
      </c>
      <c r="L175" s="572">
        <v>0.16764376853366286</v>
      </c>
      <c r="M175" s="572">
        <v>0</v>
      </c>
      <c r="N175" s="572">
        <v>0</v>
      </c>
      <c r="O175" s="573">
        <v>5.1498467899359994</v>
      </c>
    </row>
    <row r="176" spans="1:15" s="468" customFormat="1" ht="6" customHeight="1">
      <c r="A176" s="53"/>
      <c r="B176" s="580"/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2"/>
    </row>
    <row r="177" spans="1:15" s="468" customFormat="1" ht="15.6">
      <c r="A177" s="53"/>
      <c r="B177" s="583" t="s">
        <v>83</v>
      </c>
      <c r="C177" s="584">
        <v>94.374216629665341</v>
      </c>
      <c r="D177" s="584">
        <v>90.765140875041268</v>
      </c>
      <c r="E177" s="584">
        <v>91.9363068044849</v>
      </c>
      <c r="F177" s="584">
        <v>103.51547149093857</v>
      </c>
      <c r="G177" s="584">
        <v>102.44557752353778</v>
      </c>
      <c r="H177" s="584">
        <v>102.60797567769578</v>
      </c>
      <c r="I177" s="584">
        <v>95.949432097182083</v>
      </c>
      <c r="J177" s="584">
        <v>110.4405917755883</v>
      </c>
      <c r="K177" s="584">
        <v>117.05321817569111</v>
      </c>
      <c r="L177" s="584">
        <v>106.7235452113031</v>
      </c>
      <c r="M177" s="584">
        <v>0</v>
      </c>
      <c r="N177" s="584">
        <v>0</v>
      </c>
      <c r="O177" s="585">
        <v>1015.8114762611282</v>
      </c>
    </row>
    <row r="178" spans="1:15" s="468" customFormat="1" ht="15.6">
      <c r="A178" s="53"/>
      <c r="B178" s="586" t="s">
        <v>84</v>
      </c>
      <c r="C178" s="587">
        <v>82.907163664061542</v>
      </c>
      <c r="D178" s="587">
        <v>77.270294158915419</v>
      </c>
      <c r="E178" s="587">
        <v>74.930739346009062</v>
      </c>
      <c r="F178" s="587">
        <v>90.797006747585073</v>
      </c>
      <c r="G178" s="587">
        <v>86.578865211322707</v>
      </c>
      <c r="H178" s="587">
        <v>89.077401133956073</v>
      </c>
      <c r="I178" s="587">
        <v>87.716286742989638</v>
      </c>
      <c r="J178" s="587">
        <v>96.999529532643891</v>
      </c>
      <c r="K178" s="587">
        <v>104.50154910301322</v>
      </c>
      <c r="L178" s="587">
        <v>94.855533668518035</v>
      </c>
      <c r="M178" s="587">
        <v>0</v>
      </c>
      <c r="N178" s="587">
        <v>0</v>
      </c>
      <c r="O178" s="588">
        <v>885.63436930901457</v>
      </c>
    </row>
    <row r="179" spans="1:15" s="468" customFormat="1" ht="15.6">
      <c r="A179" s="53"/>
      <c r="B179" s="571" t="s">
        <v>85</v>
      </c>
      <c r="C179" s="572">
        <v>58.787221889651768</v>
      </c>
      <c r="D179" s="572">
        <v>53.13111530081764</v>
      </c>
      <c r="E179" s="572">
        <v>55.818617922573857</v>
      </c>
      <c r="F179" s="572">
        <v>68.554456972449017</v>
      </c>
      <c r="G179" s="572">
        <v>66.247627928734119</v>
      </c>
      <c r="H179" s="572">
        <v>63.737823095206465</v>
      </c>
      <c r="I179" s="572">
        <v>62.735103801177445</v>
      </c>
      <c r="J179" s="572">
        <v>72.625562524901028</v>
      </c>
      <c r="K179" s="572">
        <v>81.02091814815337</v>
      </c>
      <c r="L179" s="572">
        <v>71.664019678531318</v>
      </c>
      <c r="M179" s="572">
        <v>0</v>
      </c>
      <c r="N179" s="572">
        <v>0</v>
      </c>
      <c r="O179" s="573">
        <v>654.32246726219591</v>
      </c>
    </row>
    <row r="180" spans="1:15" s="468" customFormat="1" ht="15.6">
      <c r="A180" s="53"/>
      <c r="B180" s="571" t="s">
        <v>86</v>
      </c>
      <c r="C180" s="572">
        <v>0</v>
      </c>
      <c r="D180" s="572">
        <v>0</v>
      </c>
      <c r="E180" s="572">
        <v>0</v>
      </c>
      <c r="F180" s="572">
        <v>0</v>
      </c>
      <c r="G180" s="572">
        <v>0</v>
      </c>
      <c r="H180" s="572">
        <v>0</v>
      </c>
      <c r="I180" s="572">
        <v>0</v>
      </c>
      <c r="J180" s="572">
        <v>0</v>
      </c>
      <c r="K180" s="572">
        <v>0</v>
      </c>
      <c r="L180" s="572">
        <v>0</v>
      </c>
      <c r="M180" s="572">
        <v>0</v>
      </c>
      <c r="N180" s="572">
        <v>0</v>
      </c>
      <c r="O180" s="573">
        <v>0</v>
      </c>
    </row>
    <row r="181" spans="1:15" s="468" customFormat="1" ht="15.6">
      <c r="A181" s="53"/>
      <c r="B181" s="571" t="s">
        <v>87</v>
      </c>
      <c r="C181" s="572">
        <v>5.0045904406319384</v>
      </c>
      <c r="D181" s="572">
        <v>4.4572865176199157</v>
      </c>
      <c r="E181" s="572">
        <v>4.1529071655455132</v>
      </c>
      <c r="F181" s="572">
        <v>4.4924572508696645</v>
      </c>
      <c r="G181" s="572">
        <v>4.6674017523356781</v>
      </c>
      <c r="H181" s="572">
        <v>6.0931148279842464</v>
      </c>
      <c r="I181" s="572">
        <v>5.1226123008256632</v>
      </c>
      <c r="J181" s="572">
        <v>4.5184917172306953</v>
      </c>
      <c r="K181" s="572">
        <v>4.3236742276041298</v>
      </c>
      <c r="L181" s="572">
        <v>3.7423553125974545</v>
      </c>
      <c r="M181" s="572">
        <v>0</v>
      </c>
      <c r="N181" s="572">
        <v>0</v>
      </c>
      <c r="O181" s="573">
        <v>46.5748915132449</v>
      </c>
    </row>
    <row r="182" spans="1:15" s="468" customFormat="1" ht="15" customHeight="1">
      <c r="A182" s="53"/>
      <c r="B182" s="571" t="s">
        <v>88</v>
      </c>
      <c r="C182" s="572">
        <v>1.7059896462312341</v>
      </c>
      <c r="D182" s="572">
        <v>1.2617479042790913</v>
      </c>
      <c r="E182" s="572">
        <v>1.1886399764453759</v>
      </c>
      <c r="F182" s="572">
        <v>1.1303011284669398</v>
      </c>
      <c r="G182" s="572">
        <v>1.6277009071544495</v>
      </c>
      <c r="H182" s="572">
        <v>1.8410584953489579</v>
      </c>
      <c r="I182" s="572">
        <v>1.7895305126117456</v>
      </c>
      <c r="J182" s="572">
        <v>2.0170587804419959</v>
      </c>
      <c r="K182" s="572">
        <v>2.2816451938928997</v>
      </c>
      <c r="L182" s="572">
        <v>1.7060303686113658</v>
      </c>
      <c r="M182" s="572">
        <v>0</v>
      </c>
      <c r="N182" s="572">
        <v>0</v>
      </c>
      <c r="O182" s="573">
        <v>16.549702913484055</v>
      </c>
    </row>
    <row r="183" spans="1:15" s="468" customFormat="1" ht="15" customHeight="1">
      <c r="A183" s="53"/>
      <c r="B183" s="571" t="s">
        <v>262</v>
      </c>
      <c r="C183" s="572">
        <v>17.40936168754661</v>
      </c>
      <c r="D183" s="572">
        <v>18.420144436198775</v>
      </c>
      <c r="E183" s="572">
        <v>13.770574281444313</v>
      </c>
      <c r="F183" s="572">
        <v>16.619791395799457</v>
      </c>
      <c r="G183" s="572">
        <v>14.036134623098457</v>
      </c>
      <c r="H183" s="572">
        <v>17.405404715416395</v>
      </c>
      <c r="I183" s="572">
        <v>18.06904012837478</v>
      </c>
      <c r="J183" s="572">
        <v>17.838416510070182</v>
      </c>
      <c r="K183" s="572">
        <v>16.875311533362822</v>
      </c>
      <c r="L183" s="572">
        <v>17.743128308777901</v>
      </c>
      <c r="M183" s="572">
        <v>0</v>
      </c>
      <c r="N183" s="572">
        <v>0</v>
      </c>
      <c r="O183" s="573">
        <v>168.18730762008971</v>
      </c>
    </row>
    <row r="184" spans="1:15" s="468" customFormat="1" ht="15.6">
      <c r="A184" s="53"/>
      <c r="B184" s="571" t="s">
        <v>197</v>
      </c>
      <c r="C184" s="572">
        <v>0</v>
      </c>
      <c r="D184" s="572">
        <v>0</v>
      </c>
      <c r="E184" s="572">
        <v>0</v>
      </c>
      <c r="F184" s="572">
        <v>0</v>
      </c>
      <c r="G184" s="572">
        <v>0</v>
      </c>
      <c r="H184" s="572">
        <v>0</v>
      </c>
      <c r="I184" s="572">
        <v>0</v>
      </c>
      <c r="J184" s="572">
        <v>0</v>
      </c>
      <c r="K184" s="572">
        <v>0</v>
      </c>
      <c r="L184" s="572">
        <v>0</v>
      </c>
      <c r="M184" s="572">
        <v>0</v>
      </c>
      <c r="N184" s="572">
        <v>0</v>
      </c>
      <c r="O184" s="573">
        <v>0</v>
      </c>
    </row>
    <row r="185" spans="1:15" s="468" customFormat="1" ht="6.75" customHeight="1">
      <c r="A185" s="53"/>
      <c r="B185" s="574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90"/>
    </row>
    <row r="186" spans="1:15" s="468" customFormat="1" ht="15.6">
      <c r="A186" s="53"/>
      <c r="B186" s="586" t="s">
        <v>89</v>
      </c>
      <c r="C186" s="587">
        <v>10.723399331358348</v>
      </c>
      <c r="D186" s="587">
        <v>12.680277487366936</v>
      </c>
      <c r="E186" s="587">
        <v>16.224943241143777</v>
      </c>
      <c r="F186" s="587">
        <v>12.463571033824831</v>
      </c>
      <c r="G186" s="587">
        <v>15.443532950149892</v>
      </c>
      <c r="H186" s="587">
        <v>13.263367262895315</v>
      </c>
      <c r="I186" s="587">
        <v>8.2306970935410781</v>
      </c>
      <c r="J186" s="587">
        <v>13.441062242944412</v>
      </c>
      <c r="K186" s="587">
        <v>11.80972330267789</v>
      </c>
      <c r="L186" s="587">
        <v>11.523779125142577</v>
      </c>
      <c r="M186" s="587">
        <v>0</v>
      </c>
      <c r="N186" s="587">
        <v>0</v>
      </c>
      <c r="O186" s="588">
        <v>125.80435307104507</v>
      </c>
    </row>
    <row r="187" spans="1:15" s="468" customFormat="1" ht="15.6">
      <c r="A187" s="53"/>
      <c r="B187" s="591" t="s">
        <v>205</v>
      </c>
      <c r="C187" s="592">
        <v>9.0473090086254029</v>
      </c>
      <c r="D187" s="592">
        <v>12.064325425678417</v>
      </c>
      <c r="E187" s="592">
        <v>13.841799733089871</v>
      </c>
      <c r="F187" s="592">
        <v>11.056925477060744</v>
      </c>
      <c r="G187" s="592">
        <v>13.814853798511715</v>
      </c>
      <c r="H187" s="592">
        <v>11.735158275749683</v>
      </c>
      <c r="I187" s="592">
        <v>7.3077235654184367</v>
      </c>
      <c r="J187" s="592">
        <v>11.269521268516375</v>
      </c>
      <c r="K187" s="592">
        <v>10.615289680978361</v>
      </c>
      <c r="L187" s="592">
        <v>9.7186064969464425</v>
      </c>
      <c r="M187" s="592">
        <v>0</v>
      </c>
      <c r="N187" s="592">
        <v>0</v>
      </c>
      <c r="O187" s="593">
        <v>110.47151273057547</v>
      </c>
    </row>
    <row r="188" spans="1:15" s="468" customFormat="1" ht="15.6">
      <c r="A188" s="53"/>
      <c r="B188" s="571" t="s">
        <v>90</v>
      </c>
      <c r="C188" s="572">
        <v>3.5803698732231291</v>
      </c>
      <c r="D188" s="572">
        <v>3.6020376041840576</v>
      </c>
      <c r="E188" s="572">
        <v>3.707672942933137</v>
      </c>
      <c r="F188" s="572">
        <v>3.6559300447192871</v>
      </c>
      <c r="G188" s="572">
        <v>3.709127958987017</v>
      </c>
      <c r="H188" s="572">
        <v>3.6270723433830301</v>
      </c>
      <c r="I188" s="572">
        <v>3.548304163425279</v>
      </c>
      <c r="J188" s="572">
        <v>3.9905994225833012</v>
      </c>
      <c r="K188" s="572">
        <v>3.6005491841088531</v>
      </c>
      <c r="L188" s="572">
        <v>3.4472491104625904</v>
      </c>
      <c r="M188" s="572">
        <v>0</v>
      </c>
      <c r="N188" s="572">
        <v>0</v>
      </c>
      <c r="O188" s="573">
        <v>36.468912648009685</v>
      </c>
    </row>
    <row r="189" spans="1:15" s="468" customFormat="1" ht="15.6">
      <c r="A189" s="53"/>
      <c r="B189" s="571" t="s">
        <v>91</v>
      </c>
      <c r="C189" s="572">
        <v>2.3767879764859257</v>
      </c>
      <c r="D189" s="572">
        <v>6.7289143125545161</v>
      </c>
      <c r="E189" s="572">
        <v>6.2078394282405522</v>
      </c>
      <c r="F189" s="572">
        <v>6.1789984425975018</v>
      </c>
      <c r="G189" s="572">
        <v>8.3102534555374117</v>
      </c>
      <c r="H189" s="572">
        <v>6.9836759101580235</v>
      </c>
      <c r="I189" s="572">
        <v>2.1716797364503342</v>
      </c>
      <c r="J189" s="572">
        <v>5.4493274053866383</v>
      </c>
      <c r="K189" s="572">
        <v>5.2206669469395903</v>
      </c>
      <c r="L189" s="572">
        <v>3.9184967966621032</v>
      </c>
      <c r="M189" s="572">
        <v>0</v>
      </c>
      <c r="N189" s="572">
        <v>0</v>
      </c>
      <c r="O189" s="573">
        <v>53.546640411012604</v>
      </c>
    </row>
    <row r="190" spans="1:15" s="468" customFormat="1" ht="15.6">
      <c r="A190" s="53"/>
      <c r="B190" s="571" t="s">
        <v>92</v>
      </c>
      <c r="C190" s="572">
        <v>1.135503923466856</v>
      </c>
      <c r="D190" s="572">
        <v>0.45300912356967649</v>
      </c>
      <c r="E190" s="572">
        <v>1.1423639205292972</v>
      </c>
      <c r="F190" s="572">
        <v>0.6373487408648163</v>
      </c>
      <c r="G190" s="572">
        <v>0.60012611323370302</v>
      </c>
      <c r="H190" s="572">
        <v>0.67305061333986926</v>
      </c>
      <c r="I190" s="572">
        <v>0.62865464089818301</v>
      </c>
      <c r="J190" s="572">
        <v>0.66913803325162502</v>
      </c>
      <c r="K190" s="572">
        <v>0.77395094525910091</v>
      </c>
      <c r="L190" s="572">
        <v>0.81644885814603008</v>
      </c>
      <c r="M190" s="572">
        <v>0</v>
      </c>
      <c r="N190" s="572">
        <v>0</v>
      </c>
      <c r="O190" s="573">
        <v>7.5295949125591584</v>
      </c>
    </row>
    <row r="191" spans="1:15" s="468" customFormat="1" ht="15.6">
      <c r="A191" s="53"/>
      <c r="B191" s="571" t="s">
        <v>95</v>
      </c>
      <c r="C191" s="572">
        <v>1.9546472354494917</v>
      </c>
      <c r="D191" s="572">
        <v>1.2803643853701663</v>
      </c>
      <c r="E191" s="572">
        <v>2.7839234413868859</v>
      </c>
      <c r="F191" s="572">
        <v>0.58464824887913958</v>
      </c>
      <c r="G191" s="572">
        <v>1.1953462707535838</v>
      </c>
      <c r="H191" s="572">
        <v>0.45135940886875847</v>
      </c>
      <c r="I191" s="572">
        <v>0.95908502464463963</v>
      </c>
      <c r="J191" s="572">
        <v>1.16045640729481</v>
      </c>
      <c r="K191" s="572">
        <v>1.0201226046708181</v>
      </c>
      <c r="L191" s="572">
        <v>1.5364117316757175</v>
      </c>
      <c r="M191" s="572">
        <v>0</v>
      </c>
      <c r="N191" s="572">
        <v>0</v>
      </c>
      <c r="O191" s="573">
        <v>12.926364758994008</v>
      </c>
    </row>
    <row r="192" spans="1:15" s="468" customFormat="1" ht="15.6">
      <c r="A192" s="53"/>
      <c r="B192" s="591" t="s">
        <v>206</v>
      </c>
      <c r="C192" s="592">
        <v>1.6760903227329449</v>
      </c>
      <c r="D192" s="592">
        <v>0.61595206168852012</v>
      </c>
      <c r="E192" s="592">
        <v>2.3831435080539061</v>
      </c>
      <c r="F192" s="592">
        <v>1.4066455567640863</v>
      </c>
      <c r="G192" s="592">
        <v>1.628679151638178</v>
      </c>
      <c r="H192" s="592">
        <v>1.5282089871456317</v>
      </c>
      <c r="I192" s="592">
        <v>0.92297352812264144</v>
      </c>
      <c r="J192" s="592">
        <v>2.1715409744280376</v>
      </c>
      <c r="K192" s="592">
        <v>1.1944336216995297</v>
      </c>
      <c r="L192" s="592">
        <v>1.8051726281961333</v>
      </c>
      <c r="M192" s="592">
        <v>0</v>
      </c>
      <c r="N192" s="592">
        <v>0</v>
      </c>
      <c r="O192" s="593">
        <v>15.332840340469607</v>
      </c>
    </row>
    <row r="193" spans="1:15" s="468" customFormat="1" ht="15.6">
      <c r="A193" s="53"/>
      <c r="B193" s="571" t="s">
        <v>93</v>
      </c>
      <c r="C193" s="572">
        <v>0.54258435461848564</v>
      </c>
      <c r="D193" s="572">
        <v>0.24705381210910909</v>
      </c>
      <c r="E193" s="572">
        <v>0.85809806506529041</v>
      </c>
      <c r="F193" s="572">
        <v>0.49397203864454298</v>
      </c>
      <c r="G193" s="572">
        <v>0.56868676376115768</v>
      </c>
      <c r="H193" s="572">
        <v>0.51729813975117211</v>
      </c>
      <c r="I193" s="572">
        <v>0.4929256521782126</v>
      </c>
      <c r="J193" s="572">
        <v>0.50190397722438662</v>
      </c>
      <c r="K193" s="572">
        <v>0.45280173781639588</v>
      </c>
      <c r="L193" s="572">
        <v>0.59015061401211555</v>
      </c>
      <c r="M193" s="572">
        <v>0</v>
      </c>
      <c r="N193" s="572">
        <v>0</v>
      </c>
      <c r="O193" s="573">
        <v>5.2654751551808676</v>
      </c>
    </row>
    <row r="194" spans="1:15" s="468" customFormat="1" ht="15.6">
      <c r="A194" s="53"/>
      <c r="B194" s="571" t="s">
        <v>94</v>
      </c>
      <c r="C194" s="572">
        <v>1.1335059681144593</v>
      </c>
      <c r="D194" s="572">
        <v>0.36889824957941109</v>
      </c>
      <c r="E194" s="572">
        <v>1.5250454429886156</v>
      </c>
      <c r="F194" s="572">
        <v>0.91267351811954334</v>
      </c>
      <c r="G194" s="572">
        <v>1.0599923878770203</v>
      </c>
      <c r="H194" s="572">
        <v>1.0109108473944597</v>
      </c>
      <c r="I194" s="572">
        <v>0.43004787594442889</v>
      </c>
      <c r="J194" s="572">
        <v>1.6696369972036509</v>
      </c>
      <c r="K194" s="572">
        <v>0.74163188388313372</v>
      </c>
      <c r="L194" s="572">
        <v>1.2150220141840178</v>
      </c>
      <c r="M194" s="572">
        <v>0</v>
      </c>
      <c r="N194" s="572">
        <v>0</v>
      </c>
      <c r="O194" s="573">
        <v>10.06736518528874</v>
      </c>
    </row>
    <row r="195" spans="1:15" s="468" customFormat="1" ht="7.5" customHeight="1">
      <c r="A195" s="53"/>
      <c r="B195" s="574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6"/>
    </row>
    <row r="196" spans="1:15" s="468" customFormat="1" ht="15.6">
      <c r="A196" s="53"/>
      <c r="B196" s="595" t="s">
        <v>96</v>
      </c>
      <c r="C196" s="596">
        <v>0.74365363424544595</v>
      </c>
      <c r="D196" s="596">
        <v>0.81456922875890936</v>
      </c>
      <c r="E196" s="596">
        <v>0.78062421733206178</v>
      </c>
      <c r="F196" s="596">
        <v>0.25489370952866236</v>
      </c>
      <c r="G196" s="596">
        <v>0.42317936206518802</v>
      </c>
      <c r="H196" s="596">
        <v>0.26720728084438949</v>
      </c>
      <c r="I196" s="596">
        <v>2.4482606513640875E-3</v>
      </c>
      <c r="J196" s="596">
        <v>0</v>
      </c>
      <c r="K196" s="596">
        <v>0.74194577000000006</v>
      </c>
      <c r="L196" s="596">
        <v>0.34423241764248724</v>
      </c>
      <c r="M196" s="596">
        <v>0</v>
      </c>
      <c r="N196" s="596">
        <v>0</v>
      </c>
      <c r="O196" s="597">
        <v>4.3727538810685083</v>
      </c>
    </row>
    <row r="197" spans="1:15" s="468" customFormat="1" ht="15.6">
      <c r="A197" s="53"/>
      <c r="B197" s="591" t="s">
        <v>53</v>
      </c>
      <c r="C197" s="598">
        <v>0.74365363424544595</v>
      </c>
      <c r="D197" s="598">
        <v>0.81456922875890936</v>
      </c>
      <c r="E197" s="598">
        <v>0.78062421733206178</v>
      </c>
      <c r="F197" s="598">
        <v>0.25489370952866236</v>
      </c>
      <c r="G197" s="598">
        <v>0.42317936206518802</v>
      </c>
      <c r="H197" s="598">
        <v>0.26720728084438949</v>
      </c>
      <c r="I197" s="598">
        <v>2.4482606513640875E-3</v>
      </c>
      <c r="J197" s="598">
        <v>0</v>
      </c>
      <c r="K197" s="598">
        <v>0.74194577000000006</v>
      </c>
      <c r="L197" s="598">
        <v>0.34423241764248724</v>
      </c>
      <c r="M197" s="598">
        <v>0</v>
      </c>
      <c r="N197" s="598">
        <v>0</v>
      </c>
      <c r="O197" s="599">
        <v>4.3727538810685083</v>
      </c>
    </row>
    <row r="198" spans="1:15" s="468" customFormat="1" ht="15" customHeight="1">
      <c r="A198" s="53"/>
      <c r="B198" s="574" t="s">
        <v>97</v>
      </c>
      <c r="C198" s="600">
        <v>0</v>
      </c>
      <c r="D198" s="600">
        <v>0</v>
      </c>
      <c r="E198" s="600">
        <v>0</v>
      </c>
      <c r="F198" s="600">
        <v>0</v>
      </c>
      <c r="G198" s="600">
        <v>0</v>
      </c>
      <c r="H198" s="600">
        <v>0</v>
      </c>
      <c r="I198" s="600">
        <v>0</v>
      </c>
      <c r="J198" s="600">
        <v>0</v>
      </c>
      <c r="K198" s="600">
        <v>0</v>
      </c>
      <c r="L198" s="600">
        <v>0</v>
      </c>
      <c r="M198" s="600">
        <v>0</v>
      </c>
      <c r="N198" s="600">
        <v>0</v>
      </c>
      <c r="O198" s="601">
        <v>0</v>
      </c>
    </row>
    <row r="199" spans="1:15" s="468" customFormat="1" ht="15" customHeight="1">
      <c r="A199" s="53"/>
      <c r="B199" s="574" t="s">
        <v>98</v>
      </c>
      <c r="C199" s="600">
        <v>0.74365363424544595</v>
      </c>
      <c r="D199" s="600">
        <v>0.81456922875890936</v>
      </c>
      <c r="E199" s="600">
        <v>0.78062421733206178</v>
      </c>
      <c r="F199" s="600">
        <v>0.25489370952866236</v>
      </c>
      <c r="G199" s="600">
        <v>0.42317936206518802</v>
      </c>
      <c r="H199" s="600">
        <v>0.26720728084438949</v>
      </c>
      <c r="I199" s="600">
        <v>2.4482606513640875E-3</v>
      </c>
      <c r="J199" s="600">
        <v>0</v>
      </c>
      <c r="K199" s="600">
        <v>0.74194577000000006</v>
      </c>
      <c r="L199" s="600">
        <v>0.34423241764248724</v>
      </c>
      <c r="M199" s="600">
        <v>0</v>
      </c>
      <c r="N199" s="600">
        <v>0</v>
      </c>
      <c r="O199" s="601">
        <v>4.3727538810685083</v>
      </c>
    </row>
    <row r="200" spans="1:15" s="468" customFormat="1" ht="15" customHeight="1">
      <c r="A200" s="53"/>
      <c r="B200" s="574" t="s">
        <v>99</v>
      </c>
      <c r="C200" s="600">
        <v>0</v>
      </c>
      <c r="D200" s="600">
        <v>0</v>
      </c>
      <c r="E200" s="600">
        <v>0</v>
      </c>
      <c r="F200" s="600">
        <v>0</v>
      </c>
      <c r="G200" s="600">
        <v>0</v>
      </c>
      <c r="H200" s="600">
        <v>0</v>
      </c>
      <c r="I200" s="600">
        <v>0</v>
      </c>
      <c r="J200" s="600">
        <v>0</v>
      </c>
      <c r="K200" s="600">
        <v>0</v>
      </c>
      <c r="L200" s="600">
        <v>0</v>
      </c>
      <c r="M200" s="600">
        <v>0</v>
      </c>
      <c r="N200" s="600">
        <v>0</v>
      </c>
      <c r="O200" s="601">
        <v>0</v>
      </c>
    </row>
    <row r="201" spans="1:15" s="468" customFormat="1" ht="6" customHeight="1">
      <c r="A201" s="53"/>
      <c r="B201" s="574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90"/>
    </row>
    <row r="202" spans="1:15" s="468" customFormat="1" ht="15.6">
      <c r="A202" s="53"/>
      <c r="B202" s="603" t="s">
        <v>100</v>
      </c>
      <c r="C202" s="604">
        <v>-20.777844997636095</v>
      </c>
      <c r="D202" s="604">
        <v>-21.933116437126245</v>
      </c>
      <c r="E202" s="604">
        <v>-14.052902751693594</v>
      </c>
      <c r="F202" s="604">
        <v>-29.204506091898423</v>
      </c>
      <c r="G202" s="604">
        <v>-20.905395576485077</v>
      </c>
      <c r="H202" s="604">
        <v>-22.41759674497203</v>
      </c>
      <c r="I202" s="604">
        <v>-16.405138573112708</v>
      </c>
      <c r="J202" s="604">
        <v>-27.319607665936729</v>
      </c>
      <c r="K202" s="604">
        <v>-33.418198487600293</v>
      </c>
      <c r="L202" s="604">
        <v>-21.13031806043702</v>
      </c>
      <c r="M202" s="604">
        <v>0</v>
      </c>
      <c r="N202" s="604">
        <v>0</v>
      </c>
      <c r="O202" s="605">
        <v>-227.56462538689811</v>
      </c>
    </row>
    <row r="203" spans="1:15" s="468" customFormat="1" ht="15.6">
      <c r="A203" s="53"/>
      <c r="B203" s="603" t="s">
        <v>101</v>
      </c>
      <c r="C203" s="604">
        <v>-31.394044044292677</v>
      </c>
      <c r="D203" s="604">
        <v>-34.631861946386543</v>
      </c>
      <c r="E203" s="604">
        <v>-28.29131655444737</v>
      </c>
      <c r="F203" s="604">
        <v>-40.750372606209709</v>
      </c>
      <c r="G203" s="604">
        <v>-35.248454147189562</v>
      </c>
      <c r="H203" s="604">
        <v>-34.976955959999501</v>
      </c>
      <c r="I203" s="604">
        <v>-23.37717670389992</v>
      </c>
      <c r="J203" s="604">
        <v>-39.692561563007828</v>
      </c>
      <c r="K203" s="604">
        <v>-45.202341371124788</v>
      </c>
      <c r="L203" s="604">
        <v>-32.178432609380252</v>
      </c>
      <c r="M203" s="604">
        <v>0</v>
      </c>
      <c r="N203" s="604">
        <v>0</v>
      </c>
      <c r="O203" s="605">
        <v>-345.74351750593814</v>
      </c>
    </row>
    <row r="204" spans="1:15" s="468" customFormat="1" ht="11.25" customHeight="1">
      <c r="A204" s="53"/>
      <c r="B204" s="606"/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2"/>
    </row>
    <row r="205" spans="1:15" s="468" customFormat="1" ht="15.6">
      <c r="A205" s="53"/>
      <c r="B205" s="583" t="s">
        <v>102</v>
      </c>
      <c r="C205" s="584">
        <v>0.55372634053822434</v>
      </c>
      <c r="D205" s="584">
        <v>5.398757855889353</v>
      </c>
      <c r="E205" s="584">
        <v>10.805660962226154</v>
      </c>
      <c r="F205" s="584">
        <v>5.040708130126391</v>
      </c>
      <c r="G205" s="584">
        <v>4.3186888145386462</v>
      </c>
      <c r="H205" s="584">
        <v>5.5625070153937868</v>
      </c>
      <c r="I205" s="584">
        <v>6.3461819070818946</v>
      </c>
      <c r="J205" s="584">
        <v>6.1479555845629035</v>
      </c>
      <c r="K205" s="584">
        <v>3.7072752907497333</v>
      </c>
      <c r="L205" s="584">
        <v>2.2921276081676707</v>
      </c>
      <c r="M205" s="584">
        <v>0</v>
      </c>
      <c r="N205" s="584">
        <v>0</v>
      </c>
      <c r="O205" s="585">
        <v>50.173589509274763</v>
      </c>
    </row>
    <row r="206" spans="1:15" s="468" customFormat="1" ht="15.6">
      <c r="A206" s="53"/>
      <c r="B206" s="571" t="s">
        <v>103</v>
      </c>
      <c r="C206" s="600">
        <v>0.54398478720489096</v>
      </c>
      <c r="D206" s="600">
        <v>5.3673618158893532</v>
      </c>
      <c r="E206" s="600">
        <v>10.786434528892821</v>
      </c>
      <c r="F206" s="600">
        <v>4.6404399767930578</v>
      </c>
      <c r="G206" s="600">
        <v>4.2533654645386463</v>
      </c>
      <c r="H206" s="600">
        <v>5.5371107187271198</v>
      </c>
      <c r="I206" s="600">
        <v>4.7624608870818941</v>
      </c>
      <c r="J206" s="600">
        <v>4.5049826112295701</v>
      </c>
      <c r="K206" s="600">
        <v>3.6839714740830667</v>
      </c>
      <c r="L206" s="600">
        <v>2.1598948215010041</v>
      </c>
      <c r="M206" s="600">
        <v>0</v>
      </c>
      <c r="N206" s="600">
        <v>0</v>
      </c>
      <c r="O206" s="601">
        <v>46.240007085941428</v>
      </c>
    </row>
    <row r="207" spans="1:15" s="468" customFormat="1" ht="15.6">
      <c r="A207" s="53"/>
      <c r="B207" s="571" t="s">
        <v>104</v>
      </c>
      <c r="C207" s="600">
        <v>9.7415533333333349E-3</v>
      </c>
      <c r="D207" s="600">
        <v>3.139604E-2</v>
      </c>
      <c r="E207" s="600">
        <v>1.9226433333333331E-2</v>
      </c>
      <c r="F207" s="600">
        <v>0.40026815333333338</v>
      </c>
      <c r="G207" s="600">
        <v>6.5323350000000016E-2</v>
      </c>
      <c r="H207" s="600">
        <v>2.5396296666666665E-2</v>
      </c>
      <c r="I207" s="600">
        <v>1.5837210200000003</v>
      </c>
      <c r="J207" s="600">
        <v>1.6429729733333334</v>
      </c>
      <c r="K207" s="600">
        <v>2.3303816666666664E-2</v>
      </c>
      <c r="L207" s="600">
        <v>0.13223278666666666</v>
      </c>
      <c r="M207" s="600">
        <v>0</v>
      </c>
      <c r="N207" s="600">
        <v>0</v>
      </c>
      <c r="O207" s="601">
        <v>3.9335824233333336</v>
      </c>
    </row>
    <row r="208" spans="1:15" s="468" customFormat="1" ht="9.75" customHeight="1">
      <c r="A208" s="53"/>
      <c r="B208" s="580"/>
      <c r="C208" s="607"/>
      <c r="D208" s="607"/>
      <c r="E208" s="607"/>
      <c r="F208" s="607"/>
      <c r="G208" s="607"/>
      <c r="H208" s="607"/>
      <c r="I208" s="607"/>
      <c r="J208" s="607"/>
      <c r="K208" s="607"/>
      <c r="L208" s="607"/>
      <c r="M208" s="607"/>
      <c r="N208" s="607"/>
      <c r="O208" s="608"/>
    </row>
    <row r="209" spans="1:17" s="468" customFormat="1" ht="15.6">
      <c r="A209" s="53"/>
      <c r="B209" s="603" t="s">
        <v>105</v>
      </c>
      <c r="C209" s="604">
        <v>-31.9477703848309</v>
      </c>
      <c r="D209" s="604">
        <v>-40.030619802275893</v>
      </c>
      <c r="E209" s="604">
        <v>-39.096977516673526</v>
      </c>
      <c r="F209" s="604">
        <v>-45.791080736336099</v>
      </c>
      <c r="G209" s="604">
        <v>-39.567142961728209</v>
      </c>
      <c r="H209" s="604">
        <v>-40.539462975393285</v>
      </c>
      <c r="I209" s="604">
        <v>-29.723358610981816</v>
      </c>
      <c r="J209" s="604">
        <v>-45.840517147570729</v>
      </c>
      <c r="K209" s="604">
        <v>-48.909616661874523</v>
      </c>
      <c r="L209" s="604">
        <v>-34.47056021754792</v>
      </c>
      <c r="M209" s="604">
        <v>0</v>
      </c>
      <c r="N209" s="604">
        <v>0</v>
      </c>
      <c r="O209" s="605">
        <v>-395.91710701521288</v>
      </c>
    </row>
    <row r="210" spans="1:17" s="468" customFormat="1" ht="10.8" customHeight="1">
      <c r="A210" s="53"/>
      <c r="B210" s="609"/>
      <c r="C210" s="610"/>
      <c r="D210" s="610"/>
      <c r="E210" s="610"/>
      <c r="F210" s="610"/>
      <c r="G210" s="610"/>
      <c r="H210" s="610"/>
      <c r="I210" s="610"/>
      <c r="J210" s="610"/>
      <c r="K210" s="610"/>
      <c r="L210" s="610"/>
      <c r="M210" s="610"/>
      <c r="N210" s="610"/>
      <c r="O210" s="611"/>
    </row>
    <row r="211" spans="1:17" s="468" customFormat="1" ht="15.6">
      <c r="A211" s="53"/>
      <c r="B211" s="612" t="s">
        <v>106</v>
      </c>
      <c r="C211" s="604">
        <v>-41.297050146921912</v>
      </c>
      <c r="D211" s="604">
        <v>24.2816847423905</v>
      </c>
      <c r="E211" s="604">
        <v>40.269135033369857</v>
      </c>
      <c r="F211" s="604">
        <v>55.967712801401767</v>
      </c>
      <c r="G211" s="604">
        <v>40.095449907388314</v>
      </c>
      <c r="H211" s="604">
        <v>47.804474697317154</v>
      </c>
      <c r="I211" s="604">
        <v>45.998470633678636</v>
      </c>
      <c r="J211" s="604">
        <v>69.859406363631152</v>
      </c>
      <c r="K211" s="604">
        <v>34.807078609660536</v>
      </c>
      <c r="L211" s="604">
        <v>36.674703467894922</v>
      </c>
      <c r="M211" s="604">
        <v>0</v>
      </c>
      <c r="N211" s="604">
        <v>0</v>
      </c>
      <c r="O211" s="605">
        <v>354.46106610981093</v>
      </c>
    </row>
    <row r="212" spans="1:17" s="296" customFormat="1" ht="15.6">
      <c r="A212" s="371"/>
      <c r="B212" s="613" t="s">
        <v>107</v>
      </c>
      <c r="C212" s="614">
        <v>36.293552998698061</v>
      </c>
      <c r="D212" s="614">
        <v>36.293552998777734</v>
      </c>
      <c r="E212" s="614">
        <v>46.293553000000003</v>
      </c>
      <c r="F212" s="614">
        <v>36.293553000000003</v>
      </c>
      <c r="G212" s="614">
        <v>35.043552999930156</v>
      </c>
      <c r="H212" s="614">
        <v>35.043553000039644</v>
      </c>
      <c r="I212" s="614">
        <v>52.043552999916223</v>
      </c>
      <c r="J212" s="614">
        <v>35.043553000000003</v>
      </c>
      <c r="K212" s="614">
        <v>36</v>
      </c>
      <c r="L212" s="614">
        <v>46</v>
      </c>
      <c r="M212" s="614">
        <v>0</v>
      </c>
      <c r="N212" s="614">
        <v>0</v>
      </c>
      <c r="O212" s="615">
        <v>394.34842399736181</v>
      </c>
    </row>
    <row r="213" spans="1:17" s="468" customFormat="1" ht="15.6">
      <c r="A213" s="53"/>
      <c r="B213" s="574" t="s">
        <v>108</v>
      </c>
      <c r="C213" s="600">
        <v>36.293552998698061</v>
      </c>
      <c r="D213" s="600">
        <v>36.293552998777734</v>
      </c>
      <c r="E213" s="600">
        <v>46.293553000000003</v>
      </c>
      <c r="F213" s="600">
        <v>36.293553000000003</v>
      </c>
      <c r="G213" s="600">
        <v>35.043552999930156</v>
      </c>
      <c r="H213" s="600">
        <v>35.043553000039644</v>
      </c>
      <c r="I213" s="600">
        <v>52.043552999916223</v>
      </c>
      <c r="J213" s="600">
        <v>35.043553000000003</v>
      </c>
      <c r="K213" s="600">
        <v>36</v>
      </c>
      <c r="L213" s="600">
        <v>46</v>
      </c>
      <c r="M213" s="600">
        <v>0</v>
      </c>
      <c r="N213" s="600">
        <v>0</v>
      </c>
      <c r="O213" s="601">
        <v>394.34842399736181</v>
      </c>
    </row>
    <row r="214" spans="1:17" s="468" customFormat="1" ht="15.6">
      <c r="A214" s="53"/>
      <c r="B214" s="571" t="s">
        <v>202</v>
      </c>
      <c r="C214" s="600">
        <v>0</v>
      </c>
      <c r="D214" s="600">
        <v>0</v>
      </c>
      <c r="E214" s="600">
        <v>0</v>
      </c>
      <c r="F214" s="600">
        <v>0</v>
      </c>
      <c r="G214" s="600">
        <v>0</v>
      </c>
      <c r="H214" s="600">
        <v>0</v>
      </c>
      <c r="I214" s="600">
        <v>0</v>
      </c>
      <c r="J214" s="600">
        <v>0</v>
      </c>
      <c r="K214" s="600">
        <v>0</v>
      </c>
      <c r="L214" s="600">
        <v>0</v>
      </c>
      <c r="M214" s="600">
        <v>0</v>
      </c>
      <c r="N214" s="600">
        <v>0</v>
      </c>
      <c r="O214" s="601">
        <v>0</v>
      </c>
    </row>
    <row r="215" spans="1:17" s="296" customFormat="1" ht="15.6">
      <c r="A215" s="371"/>
      <c r="B215" s="617" t="s">
        <v>109</v>
      </c>
      <c r="C215" s="614">
        <v>0</v>
      </c>
      <c r="D215" s="614">
        <v>0</v>
      </c>
      <c r="E215" s="614">
        <v>0</v>
      </c>
      <c r="F215" s="614">
        <v>0</v>
      </c>
      <c r="G215" s="614">
        <v>0</v>
      </c>
      <c r="H215" s="614">
        <v>0</v>
      </c>
      <c r="I215" s="614">
        <v>0</v>
      </c>
      <c r="J215" s="614">
        <v>0</v>
      </c>
      <c r="K215" s="614">
        <v>0</v>
      </c>
      <c r="L215" s="614">
        <v>0</v>
      </c>
      <c r="M215" s="614">
        <v>0</v>
      </c>
      <c r="N215" s="614">
        <v>0</v>
      </c>
      <c r="O215" s="615">
        <v>0</v>
      </c>
    </row>
    <row r="216" spans="1:17" s="468" customFormat="1" ht="15.6">
      <c r="A216" s="53"/>
      <c r="B216" s="616" t="s">
        <v>110</v>
      </c>
      <c r="C216" s="600">
        <v>0</v>
      </c>
      <c r="D216" s="600">
        <v>0</v>
      </c>
      <c r="E216" s="600">
        <v>0</v>
      </c>
      <c r="F216" s="600">
        <v>0</v>
      </c>
      <c r="G216" s="600">
        <v>0</v>
      </c>
      <c r="H216" s="600">
        <v>0</v>
      </c>
      <c r="I216" s="600">
        <v>0</v>
      </c>
      <c r="J216" s="600">
        <v>0</v>
      </c>
      <c r="K216" s="600">
        <v>0</v>
      </c>
      <c r="L216" s="600">
        <v>0</v>
      </c>
      <c r="M216" s="600">
        <v>0</v>
      </c>
      <c r="N216" s="600">
        <v>0</v>
      </c>
      <c r="O216" s="601">
        <v>0</v>
      </c>
    </row>
    <row r="217" spans="1:17" s="468" customFormat="1" ht="15.6">
      <c r="A217" s="53"/>
      <c r="B217" s="628" t="s">
        <v>111</v>
      </c>
      <c r="C217" s="600">
        <v>0</v>
      </c>
      <c r="D217" s="600">
        <v>0</v>
      </c>
      <c r="E217" s="600">
        <v>0</v>
      </c>
      <c r="F217" s="600">
        <v>0</v>
      </c>
      <c r="G217" s="600">
        <v>0</v>
      </c>
      <c r="H217" s="600">
        <v>0</v>
      </c>
      <c r="I217" s="600">
        <v>0</v>
      </c>
      <c r="J217" s="600">
        <v>0</v>
      </c>
      <c r="K217" s="600">
        <v>0</v>
      </c>
      <c r="L217" s="600">
        <v>0</v>
      </c>
      <c r="M217" s="600">
        <v>0</v>
      </c>
      <c r="N217" s="600">
        <v>0</v>
      </c>
      <c r="O217" s="601">
        <v>0</v>
      </c>
    </row>
    <row r="218" spans="1:17" s="296" customFormat="1" ht="15.6">
      <c r="A218" s="371"/>
      <c r="B218" s="629" t="s">
        <v>112</v>
      </c>
      <c r="C218" s="614">
        <v>-7.600008067875379</v>
      </c>
      <c r="D218" s="614">
        <v>-13.375559074179577</v>
      </c>
      <c r="E218" s="614">
        <v>0.33069320037689565</v>
      </c>
      <c r="F218" s="614">
        <v>8.8142586625783004</v>
      </c>
      <c r="G218" s="614">
        <v>-5.3697008282314087</v>
      </c>
      <c r="H218" s="614">
        <v>12.76863914992861</v>
      </c>
      <c r="I218" s="614">
        <v>-0.65376960352566016</v>
      </c>
      <c r="J218" s="614">
        <v>11.775589167088313</v>
      </c>
      <c r="K218" s="614">
        <v>-7.2485111620322868</v>
      </c>
      <c r="L218" s="614">
        <v>0.46601277870592384</v>
      </c>
      <c r="M218" s="614">
        <v>0</v>
      </c>
      <c r="N218" s="614">
        <v>0</v>
      </c>
      <c r="O218" s="615">
        <v>-9.2355777166268638E-2</v>
      </c>
    </row>
    <row r="219" spans="1:17" s="468" customFormat="1" ht="15.6">
      <c r="A219" s="53"/>
      <c r="B219" s="620" t="s">
        <v>113</v>
      </c>
      <c r="C219" s="600">
        <v>0</v>
      </c>
      <c r="D219" s="600">
        <v>0</v>
      </c>
      <c r="E219" s="600">
        <v>0</v>
      </c>
      <c r="F219" s="600">
        <v>0</v>
      </c>
      <c r="G219" s="600">
        <v>0</v>
      </c>
      <c r="H219" s="600">
        <v>0</v>
      </c>
      <c r="I219" s="600">
        <v>0</v>
      </c>
      <c r="J219" s="600">
        <v>0</v>
      </c>
      <c r="K219" s="600">
        <v>0</v>
      </c>
      <c r="L219" s="600">
        <v>0</v>
      </c>
      <c r="M219" s="600">
        <v>0</v>
      </c>
      <c r="N219" s="600">
        <v>0</v>
      </c>
      <c r="O219" s="601">
        <v>0</v>
      </c>
    </row>
    <row r="220" spans="1:17" s="468" customFormat="1" ht="15.6">
      <c r="A220" s="53"/>
      <c r="B220" s="628" t="s">
        <v>114</v>
      </c>
      <c r="C220" s="600">
        <v>-7.600008067875379</v>
      </c>
      <c r="D220" s="600">
        <v>-13.375559074179577</v>
      </c>
      <c r="E220" s="600">
        <v>0.33069320037689565</v>
      </c>
      <c r="F220" s="600">
        <v>8.8142586625783004</v>
      </c>
      <c r="G220" s="600">
        <v>-5.3697008282314087</v>
      </c>
      <c r="H220" s="600">
        <v>12.76863914992861</v>
      </c>
      <c r="I220" s="600">
        <v>-0.65376960352566016</v>
      </c>
      <c r="J220" s="600">
        <v>11.775589167088313</v>
      </c>
      <c r="K220" s="600">
        <v>-7.2485111620322868</v>
      </c>
      <c r="L220" s="600">
        <v>0.46601277870592384</v>
      </c>
      <c r="M220" s="600">
        <v>0</v>
      </c>
      <c r="N220" s="600">
        <v>0</v>
      </c>
      <c r="O220" s="601">
        <v>-9.2355777166268638E-2</v>
      </c>
    </row>
    <row r="221" spans="1:17" s="296" customFormat="1" ht="15.6">
      <c r="A221" s="371"/>
      <c r="B221" s="629" t="s">
        <v>115</v>
      </c>
      <c r="C221" s="614">
        <v>-70.000336631077928</v>
      </c>
      <c r="D221" s="614">
        <v>1.3322947777923404</v>
      </c>
      <c r="E221" s="614">
        <v>-6.3743376003403753</v>
      </c>
      <c r="F221" s="614">
        <v>10.459632985490135</v>
      </c>
      <c r="G221" s="614">
        <v>10.356274385689566</v>
      </c>
      <c r="H221" s="614">
        <v>-3.3113749317761787E-2</v>
      </c>
      <c r="I221" s="614">
        <v>-6.9750337827119271</v>
      </c>
      <c r="J221" s="614">
        <v>21.39729122320951</v>
      </c>
      <c r="K221" s="614">
        <v>6.0322859550261549</v>
      </c>
      <c r="L221" s="614">
        <v>-9.9235420974776716</v>
      </c>
      <c r="M221" s="614">
        <v>0</v>
      </c>
      <c r="N221" s="614">
        <v>0</v>
      </c>
      <c r="O221" s="615">
        <v>-43.728584533717957</v>
      </c>
    </row>
    <row r="222" spans="1:17" s="468" customFormat="1" ht="15.6">
      <c r="A222" s="53"/>
      <c r="B222" s="620" t="s">
        <v>116</v>
      </c>
      <c r="C222" s="600">
        <v>-25.00528156030385</v>
      </c>
      <c r="D222" s="600">
        <v>-2.4225132528396389</v>
      </c>
      <c r="E222" s="600">
        <v>-1.5095017419151837</v>
      </c>
      <c r="F222" s="600">
        <v>7.6841906767231976</v>
      </c>
      <c r="G222" s="600">
        <v>-2.0020277150044379</v>
      </c>
      <c r="H222" s="600">
        <v>-1.0932472354252454</v>
      </c>
      <c r="I222" s="600">
        <v>3.8725986803370702</v>
      </c>
      <c r="J222" s="600">
        <v>4.6722094239516849</v>
      </c>
      <c r="K222" s="600">
        <v>-0.75468085690112474</v>
      </c>
      <c r="L222" s="600">
        <v>8.7624405638599754</v>
      </c>
      <c r="M222" s="600">
        <v>0</v>
      </c>
      <c r="N222" s="600">
        <v>0</v>
      </c>
      <c r="O222" s="601">
        <v>-7.7958130175175526</v>
      </c>
      <c r="Q222" s="530"/>
    </row>
    <row r="223" spans="1:17" s="468" customFormat="1" ht="15.6">
      <c r="A223" s="53"/>
      <c r="B223" s="620" t="s">
        <v>202</v>
      </c>
      <c r="C223" s="600">
        <v>0</v>
      </c>
      <c r="D223" s="600">
        <v>0</v>
      </c>
      <c r="E223" s="600">
        <v>0</v>
      </c>
      <c r="F223" s="600">
        <v>0</v>
      </c>
      <c r="G223" s="600">
        <v>0</v>
      </c>
      <c r="H223" s="600">
        <v>0</v>
      </c>
      <c r="I223" s="600">
        <v>0</v>
      </c>
      <c r="J223" s="600">
        <v>0</v>
      </c>
      <c r="K223" s="600">
        <v>0</v>
      </c>
      <c r="L223" s="600">
        <v>0</v>
      </c>
      <c r="M223" s="600">
        <v>0</v>
      </c>
      <c r="N223" s="600">
        <v>0</v>
      </c>
      <c r="O223" s="601">
        <v>0</v>
      </c>
    </row>
    <row r="224" spans="1:17" s="468" customFormat="1" ht="15.6">
      <c r="A224" s="53"/>
      <c r="B224" s="620" t="s">
        <v>199</v>
      </c>
      <c r="C224" s="600">
        <v>0</v>
      </c>
      <c r="D224" s="600">
        <v>0</v>
      </c>
      <c r="E224" s="600">
        <v>0</v>
      </c>
      <c r="F224" s="600">
        <v>0</v>
      </c>
      <c r="G224" s="600">
        <v>0</v>
      </c>
      <c r="H224" s="600">
        <v>0</v>
      </c>
      <c r="I224" s="600">
        <v>0</v>
      </c>
      <c r="J224" s="600">
        <v>0</v>
      </c>
      <c r="K224" s="600">
        <v>0</v>
      </c>
      <c r="L224" s="600">
        <v>0</v>
      </c>
      <c r="M224" s="600">
        <v>0</v>
      </c>
      <c r="N224" s="600">
        <v>0</v>
      </c>
      <c r="O224" s="601">
        <v>0</v>
      </c>
    </row>
    <row r="225" spans="1:15" s="468" customFormat="1" ht="15.6">
      <c r="A225" s="53"/>
      <c r="B225" s="620" t="s">
        <v>117</v>
      </c>
      <c r="C225" s="600">
        <v>-44.995055070774079</v>
      </c>
      <c r="D225" s="600">
        <v>3.7548080306319793</v>
      </c>
      <c r="E225" s="600">
        <v>-4.8648358584251916</v>
      </c>
      <c r="F225" s="600">
        <v>2.7754423087669373</v>
      </c>
      <c r="G225" s="600">
        <v>12.358302100694004</v>
      </c>
      <c r="H225" s="600">
        <v>1.0601334861074836</v>
      </c>
      <c r="I225" s="600">
        <v>-10.847632463048997</v>
      </c>
      <c r="J225" s="600">
        <v>16.725081799257826</v>
      </c>
      <c r="K225" s="600">
        <v>6.7869668119272797</v>
      </c>
      <c r="L225" s="600">
        <v>-18.685982661337647</v>
      </c>
      <c r="M225" s="600">
        <v>0</v>
      </c>
      <c r="N225" s="600">
        <v>0</v>
      </c>
      <c r="O225" s="601">
        <v>-35.932771516200404</v>
      </c>
    </row>
    <row r="226" spans="1:15" s="468" customFormat="1" ht="15.6">
      <c r="A226" s="53"/>
      <c r="B226" s="620" t="s">
        <v>118</v>
      </c>
      <c r="C226" s="600">
        <v>0</v>
      </c>
      <c r="D226" s="600">
        <v>0</v>
      </c>
      <c r="E226" s="600">
        <v>0</v>
      </c>
      <c r="F226" s="600">
        <v>0</v>
      </c>
      <c r="G226" s="600">
        <v>0</v>
      </c>
      <c r="H226" s="600">
        <v>0</v>
      </c>
      <c r="I226" s="600">
        <v>0</v>
      </c>
      <c r="J226" s="600">
        <v>0</v>
      </c>
      <c r="K226" s="600">
        <v>0</v>
      </c>
      <c r="L226" s="600">
        <v>0</v>
      </c>
      <c r="M226" s="600">
        <v>0</v>
      </c>
      <c r="N226" s="600">
        <v>0</v>
      </c>
      <c r="O226" s="601">
        <v>0</v>
      </c>
    </row>
    <row r="227" spans="1:15" s="296" customFormat="1" ht="15.6">
      <c r="A227" s="371"/>
      <c r="B227" s="621" t="s">
        <v>119</v>
      </c>
      <c r="C227" s="614">
        <v>9.7415533333333349E-3</v>
      </c>
      <c r="D227" s="614">
        <v>3.139604E-2</v>
      </c>
      <c r="E227" s="614">
        <v>1.9226433333333331E-2</v>
      </c>
      <c r="F227" s="614">
        <v>0.40026815333333338</v>
      </c>
      <c r="G227" s="614">
        <v>6.5323350000000016E-2</v>
      </c>
      <c r="H227" s="614">
        <v>2.5396296666666665E-2</v>
      </c>
      <c r="I227" s="614">
        <v>1.5837210200000003</v>
      </c>
      <c r="J227" s="614">
        <v>1.6429729733333334</v>
      </c>
      <c r="K227" s="614">
        <v>2.3303816666666664E-2</v>
      </c>
      <c r="L227" s="614">
        <v>0.13223278666666666</v>
      </c>
      <c r="M227" s="614">
        <v>0</v>
      </c>
      <c r="N227" s="614">
        <v>0</v>
      </c>
      <c r="O227" s="615">
        <v>3.9335824233333336</v>
      </c>
    </row>
    <row r="228" spans="1:15" s="468" customFormat="1" ht="15.6">
      <c r="A228" s="53"/>
      <c r="B228" s="583" t="s">
        <v>120</v>
      </c>
      <c r="C228" s="622">
        <v>-73.244820531752808</v>
      </c>
      <c r="D228" s="622">
        <v>-15.748935059885394</v>
      </c>
      <c r="E228" s="622">
        <v>1.1721575166963305</v>
      </c>
      <c r="F228" s="622">
        <v>10.176632065065668</v>
      </c>
      <c r="G228" s="622">
        <v>0.5283069456601055</v>
      </c>
      <c r="H228" s="622">
        <v>7.2650117219238695</v>
      </c>
      <c r="I228" s="622">
        <v>16.27511202269682</v>
      </c>
      <c r="J228" s="622">
        <v>24.018889216060423</v>
      </c>
      <c r="K228" s="622">
        <v>-14.102538052213987</v>
      </c>
      <c r="L228" s="622">
        <v>2.204143250347002</v>
      </c>
      <c r="M228" s="622">
        <v>0</v>
      </c>
      <c r="N228" s="622">
        <v>0</v>
      </c>
      <c r="O228" s="623">
        <v>-41.456040905401949</v>
      </c>
    </row>
    <row r="229" spans="1:15" s="468" customFormat="1">
      <c r="A229" s="53"/>
      <c r="C229" s="630"/>
      <c r="D229" s="630"/>
      <c r="E229" s="630"/>
      <c r="F229" s="630"/>
      <c r="G229" s="630"/>
      <c r="H229" s="630"/>
      <c r="I229" s="630"/>
      <c r="J229" s="630"/>
      <c r="K229" s="630"/>
      <c r="L229" s="630"/>
      <c r="M229" s="630"/>
      <c r="N229" s="630"/>
      <c r="O229" s="631"/>
    </row>
    <row r="230" spans="1:15" s="468" customFormat="1" ht="18">
      <c r="A230" s="53"/>
      <c r="B230" s="451" t="s">
        <v>367</v>
      </c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  <c r="M230" s="452"/>
      <c r="N230" s="452"/>
      <c r="O230" s="453"/>
    </row>
    <row r="231" spans="1:15" s="468" customFormat="1" ht="15.6">
      <c r="A231" s="53"/>
      <c r="B231" s="454" t="s">
        <v>362</v>
      </c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6"/>
    </row>
    <row r="232" spans="1:15" s="468" customFormat="1" ht="15.6">
      <c r="A232" s="53"/>
      <c r="B232" s="454" t="s">
        <v>422</v>
      </c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6"/>
    </row>
    <row r="233" spans="1:15" s="468" customFormat="1">
      <c r="A233" s="53"/>
      <c r="B233" s="460"/>
      <c r="C233" s="461"/>
      <c r="D233" s="461"/>
      <c r="E233" s="461"/>
      <c r="F233" s="461"/>
      <c r="G233" s="461"/>
      <c r="H233" s="461"/>
      <c r="I233" s="461"/>
      <c r="J233" s="461"/>
      <c r="K233" s="461"/>
      <c r="L233" s="461"/>
      <c r="M233" s="461"/>
      <c r="N233" s="461"/>
      <c r="O233" s="462"/>
    </row>
    <row r="234" spans="1:15" s="468" customFormat="1" ht="23.4" customHeight="1">
      <c r="A234" s="53"/>
      <c r="B234" s="566" t="s">
        <v>424</v>
      </c>
      <c r="C234" s="567" t="s">
        <v>363</v>
      </c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69"/>
      <c r="O234" s="624" t="s">
        <v>364</v>
      </c>
    </row>
    <row r="235" spans="1:15" s="468" customFormat="1" ht="21" customHeight="1">
      <c r="A235" s="53"/>
      <c r="B235" s="469"/>
      <c r="C235" s="470" t="s">
        <v>5</v>
      </c>
      <c r="D235" s="470" t="s">
        <v>6</v>
      </c>
      <c r="E235" s="470" t="s">
        <v>7</v>
      </c>
      <c r="F235" s="470" t="s">
        <v>8</v>
      </c>
      <c r="G235" s="470" t="s">
        <v>9</v>
      </c>
      <c r="H235" s="470" t="s">
        <v>10</v>
      </c>
      <c r="I235" s="470" t="s">
        <v>11</v>
      </c>
      <c r="J235" s="470" t="s">
        <v>12</v>
      </c>
      <c r="K235" s="470" t="s">
        <v>13</v>
      </c>
      <c r="L235" s="470" t="s">
        <v>14</v>
      </c>
      <c r="M235" s="470" t="s">
        <v>15</v>
      </c>
      <c r="N235" s="470" t="s">
        <v>16</v>
      </c>
      <c r="O235" s="625"/>
    </row>
    <row r="236" spans="1:15" s="468" customFormat="1" ht="23.4" customHeight="1">
      <c r="A236" s="53"/>
      <c r="B236" s="472"/>
      <c r="C236" s="632" t="s">
        <v>425</v>
      </c>
      <c r="D236" s="632" t="s">
        <v>425</v>
      </c>
      <c r="E236" s="632" t="s">
        <v>425</v>
      </c>
      <c r="F236" s="632" t="s">
        <v>425</v>
      </c>
      <c r="G236" s="632" t="s">
        <v>425</v>
      </c>
      <c r="H236" s="632" t="s">
        <v>425</v>
      </c>
      <c r="I236" s="632" t="s">
        <v>425</v>
      </c>
      <c r="J236" s="632" t="s">
        <v>425</v>
      </c>
      <c r="K236" s="632" t="s">
        <v>425</v>
      </c>
      <c r="L236" s="632" t="s">
        <v>425</v>
      </c>
      <c r="M236" s="632" t="s">
        <v>425</v>
      </c>
      <c r="N236" s="632" t="s">
        <v>425</v>
      </c>
      <c r="O236" s="633" t="s">
        <v>425</v>
      </c>
    </row>
    <row r="237" spans="1:15" s="468" customFormat="1" ht="15.6">
      <c r="A237" s="53"/>
      <c r="B237" s="612" t="s">
        <v>73</v>
      </c>
      <c r="C237" s="626">
        <v>40.532702876884706</v>
      </c>
      <c r="D237" s="626">
        <v>36.843225110926326</v>
      </c>
      <c r="E237" s="626">
        <v>37.456847211804579</v>
      </c>
      <c r="F237" s="626">
        <v>37.845816380690096</v>
      </c>
      <c r="G237" s="626">
        <v>45.909676861137406</v>
      </c>
      <c r="H237" s="626">
        <v>42.946981219225975</v>
      </c>
      <c r="I237" s="626">
        <v>46.085619071062204</v>
      </c>
      <c r="J237" s="626">
        <v>43.511218499487114</v>
      </c>
      <c r="K237" s="626">
        <v>46.539356678561106</v>
      </c>
      <c r="L237" s="626">
        <v>47.408776934440027</v>
      </c>
      <c r="M237" s="626">
        <v>0</v>
      </c>
      <c r="N237" s="626">
        <v>0</v>
      </c>
      <c r="O237" s="627">
        <v>425.08022084421958</v>
      </c>
    </row>
    <row r="238" spans="1:15" s="468" customFormat="1" ht="15.6">
      <c r="A238" s="53"/>
      <c r="B238" s="577" t="s">
        <v>74</v>
      </c>
      <c r="C238" s="578">
        <v>39.691178998628125</v>
      </c>
      <c r="D238" s="578">
        <v>36.08573127448085</v>
      </c>
      <c r="E238" s="578">
        <v>36.608014366577166</v>
      </c>
      <c r="F238" s="578">
        <v>37.015414568793339</v>
      </c>
      <c r="G238" s="578">
        <v>43.400285849168242</v>
      </c>
      <c r="H238" s="578">
        <v>42.198041794071571</v>
      </c>
      <c r="I238" s="578">
        <v>45.275714035923365</v>
      </c>
      <c r="J238" s="578">
        <v>42.776787570371155</v>
      </c>
      <c r="K238" s="578">
        <v>45.906271844136214</v>
      </c>
      <c r="L238" s="578">
        <v>46.646233305472393</v>
      </c>
      <c r="M238" s="578">
        <v>0</v>
      </c>
      <c r="N238" s="578">
        <v>0</v>
      </c>
      <c r="O238" s="579">
        <v>415.60367360762245</v>
      </c>
    </row>
    <row r="239" spans="1:15" s="468" customFormat="1" ht="15.6">
      <c r="A239" s="53"/>
      <c r="B239" s="571" t="s">
        <v>75</v>
      </c>
      <c r="C239" s="572">
        <v>0.50500430113804051</v>
      </c>
      <c r="D239" s="572">
        <v>0.53395509041057188</v>
      </c>
      <c r="E239" s="572">
        <v>0.46504009675466101</v>
      </c>
      <c r="F239" s="572">
        <v>0.51678585828415369</v>
      </c>
      <c r="G239" s="572">
        <v>0.491714316506627</v>
      </c>
      <c r="H239" s="572">
        <v>0.532676934828337</v>
      </c>
      <c r="I239" s="572">
        <v>0.56605661342000468</v>
      </c>
      <c r="J239" s="572">
        <v>0.59698321863657755</v>
      </c>
      <c r="K239" s="572">
        <v>0.54962211144374629</v>
      </c>
      <c r="L239" s="572">
        <v>0.52848574450635177</v>
      </c>
      <c r="M239" s="572">
        <v>0</v>
      </c>
      <c r="N239" s="572">
        <v>0</v>
      </c>
      <c r="O239" s="573">
        <v>5.2863242859290711</v>
      </c>
    </row>
    <row r="240" spans="1:15" s="468" customFormat="1" ht="15.6">
      <c r="A240" s="53"/>
      <c r="B240" s="571" t="s">
        <v>76</v>
      </c>
      <c r="C240" s="572">
        <v>0</v>
      </c>
      <c r="D240" s="572">
        <v>2.4599316783746647E-5</v>
      </c>
      <c r="E240" s="572">
        <v>1.2144897396310515E-5</v>
      </c>
      <c r="F240" s="572">
        <v>0</v>
      </c>
      <c r="G240" s="572">
        <v>2.590580200162294E-5</v>
      </c>
      <c r="H240" s="572">
        <v>1.2862594074265578E-5</v>
      </c>
      <c r="I240" s="572">
        <v>0</v>
      </c>
      <c r="J240" s="572">
        <v>2.4598882408936878E-5</v>
      </c>
      <c r="K240" s="572">
        <v>1.2975843907642391E-5</v>
      </c>
      <c r="L240" s="572">
        <v>1.2015066858400072E-5</v>
      </c>
      <c r="M240" s="572">
        <v>0</v>
      </c>
      <c r="N240" s="572">
        <v>0</v>
      </c>
      <c r="O240" s="573">
        <v>1.2510240343092504E-4</v>
      </c>
    </row>
    <row r="241" spans="1:15" s="468" customFormat="1" ht="15.6">
      <c r="A241" s="53"/>
      <c r="B241" s="571" t="s">
        <v>426</v>
      </c>
      <c r="C241" s="572">
        <v>5.6250353768765988</v>
      </c>
      <c r="D241" s="572">
        <v>5.030701414270486</v>
      </c>
      <c r="E241" s="572">
        <v>5.0800624149988742</v>
      </c>
      <c r="F241" s="572">
        <v>3.8192677372606614</v>
      </c>
      <c r="G241" s="572">
        <v>8.0388184208479849</v>
      </c>
      <c r="H241" s="572">
        <v>5.9590658289027703</v>
      </c>
      <c r="I241" s="572">
        <v>5.949640548113182</v>
      </c>
      <c r="J241" s="572">
        <v>5.8376002921596859</v>
      </c>
      <c r="K241" s="572">
        <v>5.8873164868743109</v>
      </c>
      <c r="L241" s="572">
        <v>6.5318332606230909</v>
      </c>
      <c r="M241" s="572">
        <v>0</v>
      </c>
      <c r="N241" s="572">
        <v>0</v>
      </c>
      <c r="O241" s="573">
        <v>57.759341780927642</v>
      </c>
    </row>
    <row r="242" spans="1:15" s="468" customFormat="1" ht="15.6">
      <c r="A242" s="53"/>
      <c r="B242" s="571" t="s">
        <v>77</v>
      </c>
      <c r="C242" s="572">
        <v>1.279055491069836</v>
      </c>
      <c r="D242" s="572">
        <v>1.2042061075295054</v>
      </c>
      <c r="E242" s="572">
        <v>1.1321875775511432</v>
      </c>
      <c r="F242" s="572">
        <v>1.2199765558040419</v>
      </c>
      <c r="G242" s="572">
        <v>1.2094173885921018</v>
      </c>
      <c r="H242" s="572">
        <v>1.3321867004212042</v>
      </c>
      <c r="I242" s="572">
        <v>1.3020034527372695</v>
      </c>
      <c r="J242" s="572">
        <v>1.3725371551672936</v>
      </c>
      <c r="K242" s="572">
        <v>1.3399529245094335</v>
      </c>
      <c r="L242" s="572">
        <v>1.4162656730297278</v>
      </c>
      <c r="M242" s="572">
        <v>0</v>
      </c>
      <c r="N242" s="572">
        <v>0</v>
      </c>
      <c r="O242" s="573">
        <v>12.807789026411555</v>
      </c>
    </row>
    <row r="243" spans="1:15" s="468" customFormat="1" ht="15.6">
      <c r="A243" s="53"/>
      <c r="B243" s="571" t="s">
        <v>78</v>
      </c>
      <c r="C243" s="572">
        <v>13.85361719774143</v>
      </c>
      <c r="D243" s="572">
        <v>12.529042592497467</v>
      </c>
      <c r="E243" s="572">
        <v>12.067645839422768</v>
      </c>
      <c r="F243" s="572">
        <v>13.709594413715823</v>
      </c>
      <c r="G243" s="572">
        <v>13.836200785941303</v>
      </c>
      <c r="H243" s="572">
        <v>14.40804469129875</v>
      </c>
      <c r="I243" s="572">
        <v>14.600439291059043</v>
      </c>
      <c r="J243" s="572">
        <v>13.367195493035524</v>
      </c>
      <c r="K243" s="572">
        <v>15.310340705349002</v>
      </c>
      <c r="L243" s="572">
        <v>14.274356932746425</v>
      </c>
      <c r="M243" s="572">
        <v>0</v>
      </c>
      <c r="N243" s="572">
        <v>0</v>
      </c>
      <c r="O243" s="573">
        <v>137.95647794280754</v>
      </c>
    </row>
    <row r="244" spans="1:15" s="468" customFormat="1" ht="15.6">
      <c r="A244" s="53"/>
      <c r="B244" s="571" t="s">
        <v>79</v>
      </c>
      <c r="C244" s="572">
        <v>18.42846663180222</v>
      </c>
      <c r="D244" s="572">
        <v>16.787801470456035</v>
      </c>
      <c r="E244" s="572">
        <v>17.863066292952318</v>
      </c>
      <c r="F244" s="572">
        <v>17.749790003728659</v>
      </c>
      <c r="G244" s="572">
        <v>19.824109031478223</v>
      </c>
      <c r="H244" s="572">
        <v>19.966054776026439</v>
      </c>
      <c r="I244" s="572">
        <v>22.857574130593868</v>
      </c>
      <c r="J244" s="572">
        <v>21.602446812489664</v>
      </c>
      <c r="K244" s="572">
        <v>22.819026640115812</v>
      </c>
      <c r="L244" s="572">
        <v>23.895279679499936</v>
      </c>
      <c r="M244" s="572">
        <v>0</v>
      </c>
      <c r="N244" s="572">
        <v>0</v>
      </c>
      <c r="O244" s="573">
        <v>201.79361546914319</v>
      </c>
    </row>
    <row r="245" spans="1:15" s="468" customFormat="1" ht="6" customHeight="1">
      <c r="A245" s="53"/>
      <c r="B245" s="574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6"/>
    </row>
    <row r="246" spans="1:15" s="468" customFormat="1" ht="15.6">
      <c r="A246" s="53"/>
      <c r="B246" s="577" t="s">
        <v>80</v>
      </c>
      <c r="C246" s="578">
        <v>0.84152387825658281</v>
      </c>
      <c r="D246" s="578">
        <v>0.75749383644547763</v>
      </c>
      <c r="E246" s="578">
        <v>0.84883284522741476</v>
      </c>
      <c r="F246" s="578">
        <v>0.83040181189675466</v>
      </c>
      <c r="G246" s="578">
        <v>2.5093910119691643</v>
      </c>
      <c r="H246" s="578">
        <v>0.74893942515440515</v>
      </c>
      <c r="I246" s="578">
        <v>0.80990503513884127</v>
      </c>
      <c r="J246" s="578">
        <v>0.7344309291159602</v>
      </c>
      <c r="K246" s="578">
        <v>0.63308483442489194</v>
      </c>
      <c r="L246" s="578">
        <v>0.76254362896763472</v>
      </c>
      <c r="M246" s="578">
        <v>0</v>
      </c>
      <c r="N246" s="578">
        <v>0</v>
      </c>
      <c r="O246" s="579">
        <v>9.4765472365971259</v>
      </c>
    </row>
    <row r="247" spans="1:15" s="468" customFormat="1" ht="15.6">
      <c r="A247" s="53"/>
      <c r="B247" s="571" t="s">
        <v>81</v>
      </c>
      <c r="C247" s="572">
        <v>0.70568785452281102</v>
      </c>
      <c r="D247" s="572">
        <v>0.66156370686555288</v>
      </c>
      <c r="E247" s="572">
        <v>0.71999485380598982</v>
      </c>
      <c r="F247" s="572">
        <v>0.7150519805583192</v>
      </c>
      <c r="G247" s="572">
        <v>0.71890991936029214</v>
      </c>
      <c r="H247" s="572">
        <v>0.66291613754526391</v>
      </c>
      <c r="I247" s="572">
        <v>0.71155062597241636</v>
      </c>
      <c r="J247" s="572">
        <v>0.64803275334819821</v>
      </c>
      <c r="K247" s="572">
        <v>0.55735934449336966</v>
      </c>
      <c r="L247" s="572">
        <v>0.67260177797710796</v>
      </c>
      <c r="M247" s="572">
        <v>0</v>
      </c>
      <c r="N247" s="572">
        <v>0</v>
      </c>
      <c r="O247" s="573">
        <v>6.7736689544493203</v>
      </c>
    </row>
    <row r="248" spans="1:15" s="468" customFormat="1" ht="15.6">
      <c r="A248" s="53"/>
      <c r="B248" s="571" t="s">
        <v>82</v>
      </c>
      <c r="C248" s="572">
        <v>0.13583602373377182</v>
      </c>
      <c r="D248" s="572">
        <v>9.593012957992475E-2</v>
      </c>
      <c r="E248" s="572">
        <v>0.12883799142142491</v>
      </c>
      <c r="F248" s="572">
        <v>0.11534983133843549</v>
      </c>
      <c r="G248" s="572">
        <v>1.7904810926088721</v>
      </c>
      <c r="H248" s="572">
        <v>8.6023287609141241E-2</v>
      </c>
      <c r="I248" s="572">
        <v>9.8354409166424933E-2</v>
      </c>
      <c r="J248" s="572">
        <v>8.6398175767761945E-2</v>
      </c>
      <c r="K248" s="572">
        <v>7.5725489931522283E-2</v>
      </c>
      <c r="L248" s="572">
        <v>8.9941850990526748E-2</v>
      </c>
      <c r="M248" s="572">
        <v>0</v>
      </c>
      <c r="N248" s="572">
        <v>0</v>
      </c>
      <c r="O248" s="573">
        <v>2.7028782821478061</v>
      </c>
    </row>
    <row r="249" spans="1:15" s="468" customFormat="1" ht="7.5" customHeight="1">
      <c r="A249" s="53"/>
      <c r="B249" s="580"/>
      <c r="C249" s="581"/>
      <c r="D249" s="581"/>
      <c r="E249" s="581"/>
      <c r="F249" s="581"/>
      <c r="G249" s="581"/>
      <c r="H249" s="581"/>
      <c r="I249" s="581"/>
      <c r="J249" s="581"/>
      <c r="K249" s="581"/>
      <c r="L249" s="581"/>
      <c r="M249" s="581"/>
      <c r="N249" s="581"/>
      <c r="O249" s="582"/>
    </row>
    <row r="250" spans="1:15" s="468" customFormat="1" ht="15.6">
      <c r="A250" s="53"/>
      <c r="B250" s="583" t="s">
        <v>83</v>
      </c>
      <c r="C250" s="584">
        <v>92.372288113450949</v>
      </c>
      <c r="D250" s="584">
        <v>88.34108356817184</v>
      </c>
      <c r="E250" s="584">
        <v>85.185898610659549</v>
      </c>
      <c r="F250" s="584">
        <v>111.37902898318183</v>
      </c>
      <c r="G250" s="584">
        <v>97.527422385044133</v>
      </c>
      <c r="H250" s="584">
        <v>103.23987669208664</v>
      </c>
      <c r="I250" s="584">
        <v>101.90981905566677</v>
      </c>
      <c r="J250" s="584">
        <v>109.70616385813219</v>
      </c>
      <c r="K250" s="584">
        <v>115.24899384153846</v>
      </c>
      <c r="L250" s="584">
        <v>110.60353318574552</v>
      </c>
      <c r="M250" s="584">
        <v>0</v>
      </c>
      <c r="N250" s="584">
        <v>0</v>
      </c>
      <c r="O250" s="585">
        <v>1015.5141082936777</v>
      </c>
    </row>
    <row r="251" spans="1:15" s="468" customFormat="1" ht="15.6">
      <c r="A251" s="53"/>
      <c r="B251" s="586" t="s">
        <v>84</v>
      </c>
      <c r="C251" s="587">
        <v>80.468863509503649</v>
      </c>
      <c r="D251" s="587">
        <v>76.797065765162912</v>
      </c>
      <c r="E251" s="587">
        <v>73.539911760960209</v>
      </c>
      <c r="F251" s="587">
        <v>100.20245146573461</v>
      </c>
      <c r="G251" s="587">
        <v>86.856862466977276</v>
      </c>
      <c r="H251" s="587">
        <v>90.149658105156163</v>
      </c>
      <c r="I251" s="587">
        <v>89.938463223202433</v>
      </c>
      <c r="J251" s="587">
        <v>98.17641534406053</v>
      </c>
      <c r="K251" s="587">
        <v>104.40823671483433</v>
      </c>
      <c r="L251" s="587">
        <v>99.670111816540555</v>
      </c>
      <c r="M251" s="587">
        <v>0</v>
      </c>
      <c r="N251" s="587">
        <v>0</v>
      </c>
      <c r="O251" s="588">
        <v>900.20804017213254</v>
      </c>
    </row>
    <row r="252" spans="1:15" s="468" customFormat="1" ht="15.6">
      <c r="A252" s="53"/>
      <c r="B252" s="571" t="s">
        <v>85</v>
      </c>
      <c r="C252" s="572">
        <v>57.703136762837772</v>
      </c>
      <c r="D252" s="572">
        <v>53.609170749367081</v>
      </c>
      <c r="E252" s="572">
        <v>55.027464960666109</v>
      </c>
      <c r="F252" s="572">
        <v>76.592131349273515</v>
      </c>
      <c r="G252" s="572">
        <v>67.296218353668593</v>
      </c>
      <c r="H252" s="572">
        <v>65.93477001437158</v>
      </c>
      <c r="I252" s="572">
        <v>66.05701371902434</v>
      </c>
      <c r="J252" s="572">
        <v>75.120252531780395</v>
      </c>
      <c r="K252" s="572">
        <v>82.336479941303537</v>
      </c>
      <c r="L252" s="572">
        <v>76.205029507193899</v>
      </c>
      <c r="M252" s="572">
        <v>0</v>
      </c>
      <c r="N252" s="572">
        <v>0</v>
      </c>
      <c r="O252" s="573">
        <v>675.88166788948672</v>
      </c>
    </row>
    <row r="253" spans="1:15" s="468" customFormat="1" ht="15.6">
      <c r="A253" s="53"/>
      <c r="B253" s="571" t="s">
        <v>86</v>
      </c>
      <c r="C253" s="572">
        <v>0</v>
      </c>
      <c r="D253" s="572">
        <v>0</v>
      </c>
      <c r="E253" s="572">
        <v>0</v>
      </c>
      <c r="F253" s="572">
        <v>0</v>
      </c>
      <c r="G253" s="572">
        <v>0</v>
      </c>
      <c r="H253" s="572">
        <v>0</v>
      </c>
      <c r="I253" s="572">
        <v>0</v>
      </c>
      <c r="J253" s="572">
        <v>0</v>
      </c>
      <c r="K253" s="572">
        <v>0</v>
      </c>
      <c r="L253" s="572">
        <v>0</v>
      </c>
      <c r="M253" s="572">
        <v>0</v>
      </c>
      <c r="N253" s="572">
        <v>0</v>
      </c>
      <c r="O253" s="573">
        <v>0</v>
      </c>
    </row>
    <row r="254" spans="1:15" s="468" customFormat="1" ht="15.6">
      <c r="A254" s="53"/>
      <c r="B254" s="571" t="s">
        <v>87</v>
      </c>
      <c r="C254" s="572">
        <v>4.5673206256455341</v>
      </c>
      <c r="D254" s="572">
        <v>4.1799382575362394</v>
      </c>
      <c r="E254" s="572">
        <v>3.9581772506104196</v>
      </c>
      <c r="F254" s="572">
        <v>4.4522732331200867</v>
      </c>
      <c r="G254" s="572">
        <v>4.4152592472258654</v>
      </c>
      <c r="H254" s="572">
        <v>5.8412172758840688</v>
      </c>
      <c r="I254" s="572">
        <v>4.8674487549688301</v>
      </c>
      <c r="J254" s="572">
        <v>4.2076309893294894</v>
      </c>
      <c r="K254" s="572">
        <v>3.9741372841325111</v>
      </c>
      <c r="L254" s="572">
        <v>4.1035283267473606</v>
      </c>
      <c r="M254" s="572">
        <v>0</v>
      </c>
      <c r="N254" s="572">
        <v>0</v>
      </c>
      <c r="O254" s="573">
        <v>44.566931245200401</v>
      </c>
    </row>
    <row r="255" spans="1:15" s="468" customFormat="1" ht="15.6">
      <c r="A255" s="53"/>
      <c r="B255" s="571" t="s">
        <v>88</v>
      </c>
      <c r="C255" s="572">
        <v>0.77917747814175464</v>
      </c>
      <c r="D255" s="572">
        <v>0.53950689603322122</v>
      </c>
      <c r="E255" s="572">
        <v>0.7355676248342663</v>
      </c>
      <c r="F255" s="572">
        <v>2.4084396177825971</v>
      </c>
      <c r="G255" s="572">
        <v>0.93217643020170349</v>
      </c>
      <c r="H255" s="572">
        <v>0.92632523432311376</v>
      </c>
      <c r="I255" s="572">
        <v>0.89772699567456093</v>
      </c>
      <c r="J255" s="572">
        <v>0.96457047069867241</v>
      </c>
      <c r="K255" s="572">
        <v>1.1790306144390061</v>
      </c>
      <c r="L255" s="572">
        <v>1.5406264994513634</v>
      </c>
      <c r="M255" s="572">
        <v>0</v>
      </c>
      <c r="N255" s="572">
        <v>0</v>
      </c>
      <c r="O255" s="573">
        <v>10.90314786158026</v>
      </c>
    </row>
    <row r="256" spans="1:15" s="468" customFormat="1" ht="15.6">
      <c r="A256" s="53"/>
      <c r="B256" s="571" t="s">
        <v>262</v>
      </c>
      <c r="C256" s="572">
        <v>17.419228642878593</v>
      </c>
      <c r="D256" s="572">
        <v>18.468449862226375</v>
      </c>
      <c r="E256" s="572">
        <v>13.818701924849417</v>
      </c>
      <c r="F256" s="572">
        <v>16.749607265558417</v>
      </c>
      <c r="G256" s="572">
        <v>14.213208435881114</v>
      </c>
      <c r="H256" s="572">
        <v>17.447345580577409</v>
      </c>
      <c r="I256" s="572">
        <v>18.116273753534706</v>
      </c>
      <c r="J256" s="572">
        <v>17.883961352251969</v>
      </c>
      <c r="K256" s="572">
        <v>16.918588874959283</v>
      </c>
      <c r="L256" s="572">
        <v>17.820927483147933</v>
      </c>
      <c r="M256" s="572">
        <v>0</v>
      </c>
      <c r="N256" s="572">
        <v>0</v>
      </c>
      <c r="O256" s="573">
        <v>168.8562931758652</v>
      </c>
    </row>
    <row r="257" spans="1:15" s="468" customFormat="1" ht="15.6">
      <c r="A257" s="53"/>
      <c r="B257" s="571" t="s">
        <v>197</v>
      </c>
      <c r="C257" s="572">
        <v>0</v>
      </c>
      <c r="D257" s="572">
        <v>0</v>
      </c>
      <c r="E257" s="572">
        <v>0</v>
      </c>
      <c r="F257" s="572">
        <v>0</v>
      </c>
      <c r="G257" s="572">
        <v>0</v>
      </c>
      <c r="H257" s="572">
        <v>0</v>
      </c>
      <c r="I257" s="572">
        <v>0</v>
      </c>
      <c r="J257" s="572">
        <v>0</v>
      </c>
      <c r="K257" s="572">
        <v>0</v>
      </c>
      <c r="L257" s="572">
        <v>0</v>
      </c>
      <c r="M257" s="572">
        <v>0</v>
      </c>
      <c r="N257" s="572">
        <v>0</v>
      </c>
      <c r="O257" s="573">
        <v>0</v>
      </c>
    </row>
    <row r="258" spans="1:15" s="468" customFormat="1" ht="6" customHeight="1">
      <c r="A258" s="53"/>
      <c r="B258" s="574"/>
      <c r="C258" s="589"/>
      <c r="D258" s="589"/>
      <c r="E258" s="589"/>
      <c r="F258" s="589"/>
      <c r="G258" s="589"/>
      <c r="H258" s="589"/>
      <c r="I258" s="589"/>
      <c r="J258" s="589"/>
      <c r="K258" s="589"/>
      <c r="L258" s="589"/>
      <c r="M258" s="589"/>
      <c r="N258" s="589"/>
      <c r="O258" s="590"/>
    </row>
    <row r="259" spans="1:15" s="468" customFormat="1" ht="15.6">
      <c r="A259" s="53"/>
      <c r="B259" s="586" t="s">
        <v>89</v>
      </c>
      <c r="C259" s="587">
        <v>10.60562352134191</v>
      </c>
      <c r="D259" s="587">
        <v>11.285568604800494</v>
      </c>
      <c r="E259" s="587">
        <v>10.971989744386359</v>
      </c>
      <c r="F259" s="587">
        <v>10.507385249362372</v>
      </c>
      <c r="G259" s="587">
        <v>10.635864147619692</v>
      </c>
      <c r="H259" s="587">
        <v>13.027242906930478</v>
      </c>
      <c r="I259" s="587">
        <v>11.601520275045489</v>
      </c>
      <c r="J259" s="587">
        <v>10.648342829004713</v>
      </c>
      <c r="K259" s="587">
        <v>10.784245062747424</v>
      </c>
      <c r="L259" s="587">
        <v>10.4446814639065</v>
      </c>
      <c r="M259" s="587">
        <v>0</v>
      </c>
      <c r="N259" s="587">
        <v>0</v>
      </c>
      <c r="O259" s="588">
        <v>110.51246380514544</v>
      </c>
    </row>
    <row r="260" spans="1:15" s="468" customFormat="1" ht="15.6">
      <c r="A260" s="53"/>
      <c r="B260" s="591" t="s">
        <v>205</v>
      </c>
      <c r="C260" s="592">
        <v>9.2483338350570978</v>
      </c>
      <c r="D260" s="592">
        <v>9.7544199477956006</v>
      </c>
      <c r="E260" s="592">
        <v>9.3274010345964484</v>
      </c>
      <c r="F260" s="592">
        <v>9.80294775660958</v>
      </c>
      <c r="G260" s="592">
        <v>9.5060626379496895</v>
      </c>
      <c r="H260" s="592">
        <v>10.992702208258557</v>
      </c>
      <c r="I260" s="592">
        <v>10.13656967923446</v>
      </c>
      <c r="J260" s="592">
        <v>9.0790753377093054</v>
      </c>
      <c r="K260" s="592">
        <v>9.5448296847866434</v>
      </c>
      <c r="L260" s="592">
        <v>8.7785607381945177</v>
      </c>
      <c r="M260" s="592">
        <v>0</v>
      </c>
      <c r="N260" s="592">
        <v>0</v>
      </c>
      <c r="O260" s="593">
        <v>96.170902860191916</v>
      </c>
    </row>
    <row r="261" spans="1:15" s="468" customFormat="1" ht="15.6">
      <c r="A261" s="53"/>
      <c r="B261" s="571" t="s">
        <v>90</v>
      </c>
      <c r="C261" s="572">
        <v>3.189693170297434</v>
      </c>
      <c r="D261" s="572">
        <v>3.1727081289249619</v>
      </c>
      <c r="E261" s="572">
        <v>2.8951656549485314</v>
      </c>
      <c r="F261" s="572">
        <v>3.0943598610641216</v>
      </c>
      <c r="G261" s="572">
        <v>3.5995671439680819</v>
      </c>
      <c r="H261" s="572">
        <v>3.7541859070328849</v>
      </c>
      <c r="I261" s="572">
        <v>3.1630208017984756</v>
      </c>
      <c r="J261" s="572">
        <v>3.516855281107381</v>
      </c>
      <c r="K261" s="572">
        <v>3.2689930265117</v>
      </c>
      <c r="L261" s="572">
        <v>3.5030649538726433</v>
      </c>
      <c r="M261" s="572">
        <v>0</v>
      </c>
      <c r="N261" s="572">
        <v>0</v>
      </c>
      <c r="O261" s="573">
        <v>33.157613929526221</v>
      </c>
    </row>
    <row r="262" spans="1:15" s="468" customFormat="1" ht="15.6">
      <c r="A262" s="53"/>
      <c r="B262" s="571" t="s">
        <v>91</v>
      </c>
      <c r="C262" s="572">
        <v>3.7534014583069824</v>
      </c>
      <c r="D262" s="572">
        <v>5.301410087553136</v>
      </c>
      <c r="E262" s="572">
        <v>4.995600201942068</v>
      </c>
      <c r="F262" s="572">
        <v>5.2040491068396051</v>
      </c>
      <c r="G262" s="572">
        <v>4.9197183483229647</v>
      </c>
      <c r="H262" s="572">
        <v>5.1704201880897749</v>
      </c>
      <c r="I262" s="572">
        <v>5.173729935095329</v>
      </c>
      <c r="J262" s="572">
        <v>4.5435916408619024</v>
      </c>
      <c r="K262" s="572">
        <v>4.8554091611559613</v>
      </c>
      <c r="L262" s="572">
        <v>4.1246439916824915</v>
      </c>
      <c r="M262" s="572">
        <v>0</v>
      </c>
      <c r="N262" s="572">
        <v>0</v>
      </c>
      <c r="O262" s="573">
        <v>48.041974119850217</v>
      </c>
    </row>
    <row r="263" spans="1:15" s="468" customFormat="1" ht="15.6">
      <c r="A263" s="53"/>
      <c r="B263" s="571" t="s">
        <v>92</v>
      </c>
      <c r="C263" s="572">
        <v>0.342504456163224</v>
      </c>
      <c r="D263" s="572">
        <v>0.46051980797385289</v>
      </c>
      <c r="E263" s="572">
        <v>0.35306062240637592</v>
      </c>
      <c r="F263" s="572">
        <v>0.37680054711183208</v>
      </c>
      <c r="G263" s="572">
        <v>0.31394807783337841</v>
      </c>
      <c r="H263" s="572">
        <v>0.36902548042298378</v>
      </c>
      <c r="I263" s="572">
        <v>0.39757183816355052</v>
      </c>
      <c r="J263" s="572">
        <v>0.44261010214352103</v>
      </c>
      <c r="K263" s="572">
        <v>0.34834483972659708</v>
      </c>
      <c r="L263" s="572">
        <v>0.34713517612762296</v>
      </c>
      <c r="M263" s="572">
        <v>0</v>
      </c>
      <c r="N263" s="572">
        <v>0</v>
      </c>
      <c r="O263" s="573">
        <v>3.7515209480729386</v>
      </c>
    </row>
    <row r="264" spans="1:15" s="468" customFormat="1" ht="15.6">
      <c r="A264" s="53"/>
      <c r="B264" s="571" t="s">
        <v>95</v>
      </c>
      <c r="C264" s="572">
        <v>1.9627347502894561</v>
      </c>
      <c r="D264" s="572">
        <v>0.81978192334365008</v>
      </c>
      <c r="E264" s="572">
        <v>1.0835745552994733</v>
      </c>
      <c r="F264" s="572">
        <v>1.1277382415940194</v>
      </c>
      <c r="G264" s="572">
        <v>0.67282906782526375</v>
      </c>
      <c r="H264" s="572">
        <v>1.6990706327129146</v>
      </c>
      <c r="I264" s="572">
        <v>1.402247104177105</v>
      </c>
      <c r="J264" s="572">
        <v>0.57601831359650169</v>
      </c>
      <c r="K264" s="572">
        <v>1.0720826573923863</v>
      </c>
      <c r="L264" s="572">
        <v>0.80371661651175885</v>
      </c>
      <c r="M264" s="572">
        <v>0</v>
      </c>
      <c r="N264" s="572">
        <v>0</v>
      </c>
      <c r="O264" s="573">
        <v>11.219793862742527</v>
      </c>
    </row>
    <row r="265" spans="1:15" s="468" customFormat="1" ht="15.6">
      <c r="A265" s="53"/>
      <c r="B265" s="591" t="s">
        <v>206</v>
      </c>
      <c r="C265" s="592">
        <v>1.3572896862848116</v>
      </c>
      <c r="D265" s="592">
        <v>1.5311486570048929</v>
      </c>
      <c r="E265" s="592">
        <v>1.6445887097899103</v>
      </c>
      <c r="F265" s="592">
        <v>0.70443749275279122</v>
      </c>
      <c r="G265" s="592">
        <v>1.1298015096700027</v>
      </c>
      <c r="H265" s="592">
        <v>2.0345406986719219</v>
      </c>
      <c r="I265" s="592">
        <v>1.4649505958110283</v>
      </c>
      <c r="J265" s="592">
        <v>1.5692674912954072</v>
      </c>
      <c r="K265" s="592">
        <v>1.2394153779607799</v>
      </c>
      <c r="L265" s="592">
        <v>1.6661207257119823</v>
      </c>
      <c r="M265" s="592">
        <v>0</v>
      </c>
      <c r="N265" s="592">
        <v>0</v>
      </c>
      <c r="O265" s="593">
        <v>14.341560944953528</v>
      </c>
    </row>
    <row r="266" spans="1:15" s="468" customFormat="1" ht="15.6">
      <c r="A266" s="53"/>
      <c r="B266" s="571" t="s">
        <v>93</v>
      </c>
      <c r="C266" s="572">
        <v>0.12347230465367438</v>
      </c>
      <c r="D266" s="572">
        <v>0.11124026946588413</v>
      </c>
      <c r="E266" s="572">
        <v>0.58263924365245678</v>
      </c>
      <c r="F266" s="572">
        <v>-0.23585466437343736</v>
      </c>
      <c r="G266" s="572">
        <v>0.24708801054909385</v>
      </c>
      <c r="H266" s="572">
        <v>0.2475348704742367</v>
      </c>
      <c r="I266" s="572">
        <v>0.23416014691727538</v>
      </c>
      <c r="J266" s="572">
        <v>0.25322356476554186</v>
      </c>
      <c r="K266" s="572">
        <v>0</v>
      </c>
      <c r="L266" s="572">
        <v>0.34162741641327854</v>
      </c>
      <c r="M266" s="572">
        <v>0</v>
      </c>
      <c r="N266" s="572">
        <v>0</v>
      </c>
      <c r="O266" s="573">
        <v>1.9051311625180043</v>
      </c>
    </row>
    <row r="267" spans="1:15" s="468" customFormat="1" ht="15.6">
      <c r="A267" s="53"/>
      <c r="B267" s="571" t="s">
        <v>94</v>
      </c>
      <c r="C267" s="572">
        <v>1.2338173816311373</v>
      </c>
      <c r="D267" s="572">
        <v>1.4199083875390088</v>
      </c>
      <c r="E267" s="572">
        <v>1.0619494661374536</v>
      </c>
      <c r="F267" s="572">
        <v>0.9402921571262286</v>
      </c>
      <c r="G267" s="572">
        <v>0.8827134991209088</v>
      </c>
      <c r="H267" s="572">
        <v>1.7870058281976853</v>
      </c>
      <c r="I267" s="572">
        <v>1.2307904488937529</v>
      </c>
      <c r="J267" s="572">
        <v>1.3160439265298653</v>
      </c>
      <c r="K267" s="572">
        <v>1.2394153779607799</v>
      </c>
      <c r="L267" s="572">
        <v>1.3244933092987039</v>
      </c>
      <c r="M267" s="572">
        <v>0</v>
      </c>
      <c r="N267" s="572">
        <v>0</v>
      </c>
      <c r="O267" s="573">
        <v>12.436429782435525</v>
      </c>
    </row>
    <row r="268" spans="1:15" s="468" customFormat="1" ht="6.75" customHeight="1">
      <c r="A268" s="53"/>
      <c r="B268" s="574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6"/>
    </row>
    <row r="269" spans="1:15" s="468" customFormat="1" ht="15.6">
      <c r="A269" s="53"/>
      <c r="B269" s="595" t="s">
        <v>96</v>
      </c>
      <c r="C269" s="596">
        <v>1.2978010826053865</v>
      </c>
      <c r="D269" s="596">
        <v>0.25844919820843898</v>
      </c>
      <c r="E269" s="596">
        <v>0.67399710531298229</v>
      </c>
      <c r="F269" s="596">
        <v>0.66919226808484689</v>
      </c>
      <c r="G269" s="596">
        <v>3.4695770447168109E-2</v>
      </c>
      <c r="H269" s="596">
        <v>6.2975680000000006E-2</v>
      </c>
      <c r="I269" s="596">
        <v>0.3698355574188551</v>
      </c>
      <c r="J269" s="596">
        <v>0.88140568506693273</v>
      </c>
      <c r="K269" s="596">
        <v>5.6512063956718345E-2</v>
      </c>
      <c r="L269" s="596">
        <v>0.48873990529846439</v>
      </c>
      <c r="M269" s="596">
        <v>0</v>
      </c>
      <c r="N269" s="596">
        <v>0</v>
      </c>
      <c r="O269" s="597">
        <v>4.7936043163997937</v>
      </c>
    </row>
    <row r="270" spans="1:15" s="468" customFormat="1" ht="15.6">
      <c r="A270" s="53"/>
      <c r="B270" s="591" t="s">
        <v>53</v>
      </c>
      <c r="C270" s="598">
        <v>1.2978010826053865</v>
      </c>
      <c r="D270" s="598">
        <v>0.25844919820843898</v>
      </c>
      <c r="E270" s="598">
        <v>0.67399710531298229</v>
      </c>
      <c r="F270" s="598">
        <v>0.66919226808484689</v>
      </c>
      <c r="G270" s="598">
        <v>3.4695770447168109E-2</v>
      </c>
      <c r="H270" s="598">
        <v>6.2975680000000006E-2</v>
      </c>
      <c r="I270" s="598">
        <v>0.3698355574188551</v>
      </c>
      <c r="J270" s="598">
        <v>0.88140568506693273</v>
      </c>
      <c r="K270" s="598">
        <v>5.6512063956718345E-2</v>
      </c>
      <c r="L270" s="598">
        <v>0.48873990529846439</v>
      </c>
      <c r="M270" s="598">
        <v>0</v>
      </c>
      <c r="N270" s="598">
        <v>0</v>
      </c>
      <c r="O270" s="599">
        <v>4.7936043163997937</v>
      </c>
    </row>
    <row r="271" spans="1:15" s="468" customFormat="1" ht="15.6">
      <c r="A271" s="53"/>
      <c r="B271" s="574" t="s">
        <v>97</v>
      </c>
      <c r="C271" s="600">
        <v>0</v>
      </c>
      <c r="D271" s="600">
        <v>0</v>
      </c>
      <c r="E271" s="600">
        <v>0</v>
      </c>
      <c r="F271" s="600">
        <v>0</v>
      </c>
      <c r="G271" s="600">
        <v>0</v>
      </c>
      <c r="H271" s="600">
        <v>0</v>
      </c>
      <c r="I271" s="600">
        <v>0</v>
      </c>
      <c r="J271" s="600">
        <v>0</v>
      </c>
      <c r="K271" s="600">
        <v>0</v>
      </c>
      <c r="L271" s="600">
        <v>0</v>
      </c>
      <c r="M271" s="600">
        <v>0</v>
      </c>
      <c r="N271" s="600">
        <v>0</v>
      </c>
      <c r="O271" s="601">
        <v>0</v>
      </c>
    </row>
    <row r="272" spans="1:15" s="468" customFormat="1" ht="15.6">
      <c r="A272" s="53"/>
      <c r="B272" s="574" t="s">
        <v>98</v>
      </c>
      <c r="C272" s="600">
        <v>1.2978010826053865</v>
      </c>
      <c r="D272" s="600">
        <v>0.25844919820843898</v>
      </c>
      <c r="E272" s="600">
        <v>0.67399710531298229</v>
      </c>
      <c r="F272" s="600">
        <v>0.66919226808484689</v>
      </c>
      <c r="G272" s="600">
        <v>3.4695770447168109E-2</v>
      </c>
      <c r="H272" s="600">
        <v>6.2975680000000006E-2</v>
      </c>
      <c r="I272" s="600">
        <v>0.3698355574188551</v>
      </c>
      <c r="J272" s="600">
        <v>0.88140568506693273</v>
      </c>
      <c r="K272" s="600">
        <v>5.6512063956718345E-2</v>
      </c>
      <c r="L272" s="600">
        <v>0.48873990529846439</v>
      </c>
      <c r="M272" s="600">
        <v>0</v>
      </c>
      <c r="N272" s="600">
        <v>0</v>
      </c>
      <c r="O272" s="601">
        <v>4.7936043163997937</v>
      </c>
    </row>
    <row r="273" spans="1:15" s="468" customFormat="1" ht="15.6">
      <c r="A273" s="53"/>
      <c r="B273" s="574" t="s">
        <v>99</v>
      </c>
      <c r="C273" s="600">
        <v>0</v>
      </c>
      <c r="D273" s="600">
        <v>0</v>
      </c>
      <c r="E273" s="600">
        <v>0</v>
      </c>
      <c r="F273" s="600">
        <v>0</v>
      </c>
      <c r="G273" s="600">
        <v>0</v>
      </c>
      <c r="H273" s="600">
        <v>0</v>
      </c>
      <c r="I273" s="600">
        <v>0</v>
      </c>
      <c r="J273" s="600">
        <v>0</v>
      </c>
      <c r="K273" s="600">
        <v>0</v>
      </c>
      <c r="L273" s="600">
        <v>0</v>
      </c>
      <c r="M273" s="600">
        <v>0</v>
      </c>
      <c r="N273" s="600">
        <v>0</v>
      </c>
      <c r="O273" s="601">
        <v>0</v>
      </c>
    </row>
    <row r="274" spans="1:15" s="468" customFormat="1" ht="8.25" customHeight="1">
      <c r="A274" s="53"/>
      <c r="B274" s="574"/>
      <c r="C274" s="634"/>
      <c r="D274" s="634"/>
      <c r="E274" s="634"/>
      <c r="F274" s="634"/>
      <c r="G274" s="634"/>
      <c r="H274" s="634"/>
      <c r="I274" s="634"/>
      <c r="J274" s="634"/>
      <c r="K274" s="634"/>
      <c r="L274" s="634"/>
      <c r="M274" s="634"/>
      <c r="N274" s="634"/>
      <c r="O274" s="576"/>
    </row>
    <row r="275" spans="1:15" s="468" customFormat="1" ht="15.6">
      <c r="A275" s="53"/>
      <c r="B275" s="603" t="s">
        <v>100</v>
      </c>
      <c r="C275" s="604">
        <v>-40.777684510875524</v>
      </c>
      <c r="D275" s="604">
        <v>-40.711334490682063</v>
      </c>
      <c r="E275" s="604">
        <v>-36.931897394383043</v>
      </c>
      <c r="F275" s="604">
        <v>-63.187036896941272</v>
      </c>
      <c r="G275" s="604">
        <v>-43.456576617809034</v>
      </c>
      <c r="H275" s="604">
        <v>-47.951616311084592</v>
      </c>
      <c r="I275" s="604">
        <v>-44.662749187279069</v>
      </c>
      <c r="J275" s="604">
        <v>-55.399627773689375</v>
      </c>
      <c r="K275" s="604">
        <v>-58.501964870698117</v>
      </c>
      <c r="L275" s="604">
        <v>-53.023878511068162</v>
      </c>
      <c r="M275" s="604">
        <v>0</v>
      </c>
      <c r="N275" s="604">
        <v>0</v>
      </c>
      <c r="O275" s="605">
        <v>-484.60436656451009</v>
      </c>
    </row>
    <row r="276" spans="1:15" s="468" customFormat="1" ht="15.6">
      <c r="A276" s="53"/>
      <c r="B276" s="603" t="s">
        <v>101</v>
      </c>
      <c r="C276" s="604">
        <v>-51.839585236566244</v>
      </c>
      <c r="D276" s="604">
        <v>-51.497858457245513</v>
      </c>
      <c r="E276" s="604">
        <v>-47.729051398854971</v>
      </c>
      <c r="F276" s="604">
        <v>-73.53321260249173</v>
      </c>
      <c r="G276" s="604">
        <v>-51.617745523906727</v>
      </c>
      <c r="H276" s="604">
        <v>-60.292895472860664</v>
      </c>
      <c r="I276" s="604">
        <v>-55.824199984604569</v>
      </c>
      <c r="J276" s="604">
        <v>-66.194945358645072</v>
      </c>
      <c r="K276" s="604">
        <v>-68.709637162977359</v>
      </c>
      <c r="L276" s="604">
        <v>-63.194756251305492</v>
      </c>
      <c r="M276" s="604">
        <v>0</v>
      </c>
      <c r="N276" s="604">
        <v>0</v>
      </c>
      <c r="O276" s="605">
        <v>-590.4338874494581</v>
      </c>
    </row>
    <row r="277" spans="1:15" s="468" customFormat="1" ht="7.5" customHeight="1">
      <c r="A277" s="53"/>
      <c r="B277" s="606"/>
      <c r="C277" s="581"/>
      <c r="D277" s="581"/>
      <c r="E277" s="581"/>
      <c r="F277" s="581"/>
      <c r="G277" s="581"/>
      <c r="H277" s="581"/>
      <c r="I277" s="581"/>
      <c r="J277" s="581"/>
      <c r="K277" s="581"/>
      <c r="L277" s="581"/>
      <c r="M277" s="581"/>
      <c r="N277" s="581"/>
      <c r="O277" s="582"/>
    </row>
    <row r="278" spans="1:15" s="468" customFormat="1" ht="15.6">
      <c r="A278" s="53"/>
      <c r="B278" s="583" t="s">
        <v>102</v>
      </c>
      <c r="C278" s="584">
        <v>4.5753552853862489</v>
      </c>
      <c r="D278" s="584">
        <v>8.9931907900224761</v>
      </c>
      <c r="E278" s="584">
        <v>4.9396498310323986</v>
      </c>
      <c r="F278" s="584">
        <v>4.1898223418951366</v>
      </c>
      <c r="G278" s="584">
        <v>2.9004453107573709</v>
      </c>
      <c r="H278" s="584">
        <v>4.985443992466208</v>
      </c>
      <c r="I278" s="584">
        <v>5.1198164537636135</v>
      </c>
      <c r="J278" s="584">
        <v>5.5317277887510174</v>
      </c>
      <c r="K278" s="584">
        <v>7.8983886490280204</v>
      </c>
      <c r="L278" s="584">
        <v>4.7505685005155378</v>
      </c>
      <c r="M278" s="584">
        <v>0</v>
      </c>
      <c r="N278" s="584">
        <v>0</v>
      </c>
      <c r="O278" s="585">
        <v>53.884408943618027</v>
      </c>
    </row>
    <row r="279" spans="1:15" s="468" customFormat="1" ht="15.6">
      <c r="A279" s="53"/>
      <c r="B279" s="571" t="s">
        <v>103</v>
      </c>
      <c r="C279" s="600">
        <v>4.565613732052916</v>
      </c>
      <c r="D279" s="600">
        <v>8.9617947500224755</v>
      </c>
      <c r="E279" s="600">
        <v>4.9204233976990652</v>
      </c>
      <c r="F279" s="600">
        <v>3.7895541885618029</v>
      </c>
      <c r="G279" s="600">
        <v>2.8351188507573708</v>
      </c>
      <c r="H279" s="600">
        <v>4.960047695799541</v>
      </c>
      <c r="I279" s="600">
        <v>3.5360954337636135</v>
      </c>
      <c r="J279" s="600">
        <v>3.8887548154176841</v>
      </c>
      <c r="K279" s="600">
        <v>7.8750848323613534</v>
      </c>
      <c r="L279" s="600">
        <v>4.6183357138488708</v>
      </c>
      <c r="M279" s="600">
        <v>0</v>
      </c>
      <c r="N279" s="600">
        <v>0</v>
      </c>
      <c r="O279" s="601">
        <v>49.950823410284691</v>
      </c>
    </row>
    <row r="280" spans="1:15" s="468" customFormat="1" ht="15.6">
      <c r="A280" s="53"/>
      <c r="B280" s="571" t="s">
        <v>104</v>
      </c>
      <c r="C280" s="600">
        <v>9.7415533333333349E-3</v>
      </c>
      <c r="D280" s="600">
        <v>3.139604E-2</v>
      </c>
      <c r="E280" s="600">
        <v>1.9226433333333331E-2</v>
      </c>
      <c r="F280" s="600">
        <v>0.40026815333333338</v>
      </c>
      <c r="G280" s="600">
        <v>6.5326460000000017E-2</v>
      </c>
      <c r="H280" s="600">
        <v>2.5396296666666665E-2</v>
      </c>
      <c r="I280" s="600">
        <v>1.5837210200000003</v>
      </c>
      <c r="J280" s="600">
        <v>1.6429729733333334</v>
      </c>
      <c r="K280" s="600">
        <v>2.3303816666666664E-2</v>
      </c>
      <c r="L280" s="600">
        <v>0.13223278666666666</v>
      </c>
      <c r="M280" s="600">
        <v>0</v>
      </c>
      <c r="N280" s="600">
        <v>0</v>
      </c>
      <c r="O280" s="601">
        <v>3.9335855333333334</v>
      </c>
    </row>
    <row r="281" spans="1:15" s="468" customFormat="1" ht="15.6">
      <c r="A281" s="53"/>
      <c r="B281" s="580"/>
      <c r="C281" s="607"/>
      <c r="D281" s="607"/>
      <c r="E281" s="607"/>
      <c r="F281" s="607"/>
      <c r="G281" s="607"/>
      <c r="H281" s="607"/>
      <c r="I281" s="607"/>
      <c r="J281" s="607"/>
      <c r="K281" s="607"/>
      <c r="L281" s="607"/>
      <c r="M281" s="607"/>
      <c r="N281" s="607"/>
      <c r="O281" s="608"/>
    </row>
    <row r="282" spans="1:15" s="468" customFormat="1" ht="15.6">
      <c r="A282" s="53"/>
      <c r="B282" s="603" t="s">
        <v>105</v>
      </c>
      <c r="C282" s="604">
        <v>-56.414940521952495</v>
      </c>
      <c r="D282" s="604">
        <v>-60.491049247267988</v>
      </c>
      <c r="E282" s="604">
        <v>-52.668701229887368</v>
      </c>
      <c r="F282" s="604">
        <v>-77.723034944386868</v>
      </c>
      <c r="G282" s="604">
        <v>-54.518190834664097</v>
      </c>
      <c r="H282" s="604">
        <v>-65.278339465326866</v>
      </c>
      <c r="I282" s="604">
        <v>-60.94401643836818</v>
      </c>
      <c r="J282" s="604">
        <v>-71.726673147396085</v>
      </c>
      <c r="K282" s="604">
        <v>-76.60802581200538</v>
      </c>
      <c r="L282" s="604">
        <v>-67.945324751821033</v>
      </c>
      <c r="M282" s="604">
        <v>0</v>
      </c>
      <c r="N282" s="604">
        <v>0</v>
      </c>
      <c r="O282" s="605">
        <v>-644.31829639307614</v>
      </c>
    </row>
    <row r="283" spans="1:15" s="468" customFormat="1" ht="10.5" customHeight="1">
      <c r="A283" s="53"/>
      <c r="B283" s="609"/>
      <c r="C283" s="610"/>
      <c r="D283" s="610"/>
      <c r="E283" s="610"/>
      <c r="F283" s="610"/>
      <c r="G283" s="610"/>
      <c r="H283" s="610"/>
      <c r="I283" s="610"/>
      <c r="J283" s="610"/>
      <c r="K283" s="610"/>
      <c r="L283" s="610"/>
      <c r="M283" s="610"/>
      <c r="N283" s="610"/>
      <c r="O283" s="611"/>
    </row>
    <row r="284" spans="1:15" s="468" customFormat="1" ht="15.6">
      <c r="A284" s="53"/>
      <c r="B284" s="612" t="s">
        <v>106</v>
      </c>
      <c r="C284" s="604">
        <v>14.826101233335619</v>
      </c>
      <c r="D284" s="604">
        <v>70.586176617407119</v>
      </c>
      <c r="E284" s="604">
        <v>17.824003600226604</v>
      </c>
      <c r="F284" s="604">
        <v>35.927128675279882</v>
      </c>
      <c r="G284" s="604">
        <v>69.051434163528754</v>
      </c>
      <c r="H284" s="604">
        <v>54.332998274198538</v>
      </c>
      <c r="I284" s="604">
        <v>55.968765800091845</v>
      </c>
      <c r="J284" s="604">
        <v>81.357227998842902</v>
      </c>
      <c r="K284" s="604">
        <v>70.967926361341583</v>
      </c>
      <c r="L284" s="604">
        <v>68.43087687041988</v>
      </c>
      <c r="M284" s="604">
        <v>0</v>
      </c>
      <c r="N284" s="604">
        <v>0</v>
      </c>
      <c r="O284" s="605">
        <v>539.2726395946728</v>
      </c>
    </row>
    <row r="285" spans="1:15" s="296" customFormat="1" ht="15.6">
      <c r="A285" s="371"/>
      <c r="B285" s="613" t="s">
        <v>107</v>
      </c>
      <c r="C285" s="614">
        <v>46.734795000248866</v>
      </c>
      <c r="D285" s="614">
        <v>46.734795000206582</v>
      </c>
      <c r="E285" s="614">
        <v>46.734794999999998</v>
      </c>
      <c r="F285" s="614">
        <v>62.734794999999998</v>
      </c>
      <c r="G285" s="614">
        <v>46.734794999999998</v>
      </c>
      <c r="H285" s="614">
        <v>44.449080999931681</v>
      </c>
      <c r="I285" s="614">
        <v>61.449081000065163</v>
      </c>
      <c r="J285" s="614">
        <v>60.249080999999997</v>
      </c>
      <c r="K285" s="614">
        <v>75</v>
      </c>
      <c r="L285" s="614">
        <v>82</v>
      </c>
      <c r="M285" s="614">
        <v>0</v>
      </c>
      <c r="N285" s="614">
        <v>0</v>
      </c>
      <c r="O285" s="615">
        <v>572.82121800045229</v>
      </c>
    </row>
    <row r="286" spans="1:15" s="468" customFormat="1" ht="15.6">
      <c r="A286" s="53"/>
      <c r="B286" s="574" t="s">
        <v>108</v>
      </c>
      <c r="C286" s="600">
        <v>46.734795000248866</v>
      </c>
      <c r="D286" s="600">
        <v>46.734795000206582</v>
      </c>
      <c r="E286" s="600">
        <v>46.734794999999998</v>
      </c>
      <c r="F286" s="600">
        <v>62.734794999999998</v>
      </c>
      <c r="G286" s="600">
        <v>46.734794999999998</v>
      </c>
      <c r="H286" s="600">
        <v>44.449080999931681</v>
      </c>
      <c r="I286" s="600">
        <v>61.449081000065163</v>
      </c>
      <c r="J286" s="600">
        <v>60.249080999999997</v>
      </c>
      <c r="K286" s="600">
        <v>75</v>
      </c>
      <c r="L286" s="600">
        <v>82</v>
      </c>
      <c r="M286" s="600">
        <v>0</v>
      </c>
      <c r="N286" s="600">
        <v>0</v>
      </c>
      <c r="O286" s="601">
        <v>572.82121800045229</v>
      </c>
    </row>
    <row r="287" spans="1:15" s="468" customFormat="1" ht="15.6">
      <c r="A287" s="53"/>
      <c r="B287" s="571" t="s">
        <v>202</v>
      </c>
      <c r="C287" s="600">
        <v>0</v>
      </c>
      <c r="D287" s="600">
        <v>0</v>
      </c>
      <c r="E287" s="600">
        <v>0</v>
      </c>
      <c r="F287" s="600">
        <v>0</v>
      </c>
      <c r="G287" s="600">
        <v>0</v>
      </c>
      <c r="H287" s="600">
        <v>0</v>
      </c>
      <c r="I287" s="600">
        <v>0</v>
      </c>
      <c r="J287" s="600">
        <v>0</v>
      </c>
      <c r="K287" s="600">
        <v>0</v>
      </c>
      <c r="L287" s="600">
        <v>0</v>
      </c>
      <c r="M287" s="600">
        <v>0</v>
      </c>
      <c r="N287" s="600">
        <v>0</v>
      </c>
      <c r="O287" s="601">
        <v>0</v>
      </c>
    </row>
    <row r="288" spans="1:15" s="296" customFormat="1" ht="15.6">
      <c r="A288" s="371"/>
      <c r="B288" s="617" t="s">
        <v>109</v>
      </c>
      <c r="C288" s="614">
        <v>0</v>
      </c>
      <c r="D288" s="614">
        <v>0</v>
      </c>
      <c r="E288" s="614">
        <v>0</v>
      </c>
      <c r="F288" s="614">
        <v>0</v>
      </c>
      <c r="G288" s="614">
        <v>0</v>
      </c>
      <c r="H288" s="614">
        <v>0</v>
      </c>
      <c r="I288" s="614">
        <v>0</v>
      </c>
      <c r="J288" s="614">
        <v>0</v>
      </c>
      <c r="K288" s="614">
        <v>0</v>
      </c>
      <c r="L288" s="614">
        <v>0</v>
      </c>
      <c r="M288" s="614">
        <v>0</v>
      </c>
      <c r="N288" s="614">
        <v>0</v>
      </c>
      <c r="O288" s="615">
        <v>0</v>
      </c>
    </row>
    <row r="289" spans="1:17" s="468" customFormat="1" ht="15.6">
      <c r="A289" s="53"/>
      <c r="B289" s="616" t="s">
        <v>110</v>
      </c>
      <c r="C289" s="600">
        <v>0</v>
      </c>
      <c r="D289" s="600">
        <v>0</v>
      </c>
      <c r="E289" s="600">
        <v>0</v>
      </c>
      <c r="F289" s="600">
        <v>0</v>
      </c>
      <c r="G289" s="600">
        <v>0</v>
      </c>
      <c r="H289" s="600">
        <v>0</v>
      </c>
      <c r="I289" s="600">
        <v>0</v>
      </c>
      <c r="J289" s="600">
        <v>0</v>
      </c>
      <c r="K289" s="600">
        <v>0</v>
      </c>
      <c r="L289" s="600">
        <v>0</v>
      </c>
      <c r="M289" s="600">
        <v>0</v>
      </c>
      <c r="N289" s="600">
        <v>0</v>
      </c>
      <c r="O289" s="601">
        <v>0</v>
      </c>
    </row>
    <row r="290" spans="1:17" s="468" customFormat="1" ht="15.6">
      <c r="A290" s="53"/>
      <c r="B290" s="628" t="s">
        <v>111</v>
      </c>
      <c r="C290" s="600">
        <v>0</v>
      </c>
      <c r="D290" s="600">
        <v>0</v>
      </c>
      <c r="E290" s="600">
        <v>0</v>
      </c>
      <c r="F290" s="600">
        <v>0</v>
      </c>
      <c r="G290" s="600">
        <v>0</v>
      </c>
      <c r="H290" s="600">
        <v>0</v>
      </c>
      <c r="I290" s="600">
        <v>0</v>
      </c>
      <c r="J290" s="600">
        <v>0</v>
      </c>
      <c r="K290" s="600">
        <v>0</v>
      </c>
      <c r="L290" s="600">
        <v>0</v>
      </c>
      <c r="M290" s="600">
        <v>0</v>
      </c>
      <c r="N290" s="600">
        <v>0</v>
      </c>
      <c r="O290" s="601">
        <v>0</v>
      </c>
    </row>
    <row r="291" spans="1:17" s="296" customFormat="1" ht="15.6">
      <c r="A291" s="371"/>
      <c r="B291" s="629" t="s">
        <v>112</v>
      </c>
      <c r="C291" s="614">
        <v>15.841356607385002</v>
      </c>
      <c r="D291" s="614">
        <v>5.9626040699271812</v>
      </c>
      <c r="E291" s="614">
        <v>-14.006029081709997</v>
      </c>
      <c r="F291" s="614">
        <v>-28.603141989042701</v>
      </c>
      <c r="G291" s="614">
        <v>6.7833797470181061</v>
      </c>
      <c r="H291" s="614">
        <v>-5.3064352973299691</v>
      </c>
      <c r="I291" s="614">
        <v>-3.7892375461614449</v>
      </c>
      <c r="J291" s="614">
        <v>6.2885582299730132</v>
      </c>
      <c r="K291" s="614">
        <v>-3.0034720198946694</v>
      </c>
      <c r="L291" s="614">
        <v>-0.46944585580212461</v>
      </c>
      <c r="M291" s="614">
        <v>0</v>
      </c>
      <c r="N291" s="614">
        <v>0</v>
      </c>
      <c r="O291" s="615">
        <v>-20.301863135637603</v>
      </c>
    </row>
    <row r="292" spans="1:17" s="468" customFormat="1" ht="15.6">
      <c r="A292" s="53"/>
      <c r="B292" s="620" t="s">
        <v>113</v>
      </c>
      <c r="C292" s="600">
        <v>0</v>
      </c>
      <c r="D292" s="600">
        <v>0</v>
      </c>
      <c r="E292" s="600">
        <v>0</v>
      </c>
      <c r="F292" s="600">
        <v>0</v>
      </c>
      <c r="G292" s="600">
        <v>0</v>
      </c>
      <c r="H292" s="600">
        <v>0</v>
      </c>
      <c r="I292" s="600">
        <v>0</v>
      </c>
      <c r="J292" s="600">
        <v>0</v>
      </c>
      <c r="K292" s="600">
        <v>0</v>
      </c>
      <c r="L292" s="600">
        <v>0</v>
      </c>
      <c r="M292" s="600">
        <v>0</v>
      </c>
      <c r="N292" s="600">
        <v>0</v>
      </c>
      <c r="O292" s="601">
        <v>0</v>
      </c>
    </row>
    <row r="293" spans="1:17" s="468" customFormat="1" ht="15.6">
      <c r="A293" s="53"/>
      <c r="B293" s="628" t="s">
        <v>114</v>
      </c>
      <c r="C293" s="600">
        <v>15.841356607385002</v>
      </c>
      <c r="D293" s="600">
        <v>5.9626040699271812</v>
      </c>
      <c r="E293" s="600">
        <v>-14.006029081709997</v>
      </c>
      <c r="F293" s="600">
        <v>-28.603141989042701</v>
      </c>
      <c r="G293" s="600">
        <v>6.7833797470181061</v>
      </c>
      <c r="H293" s="600">
        <v>-5.3064352973299691</v>
      </c>
      <c r="I293" s="600">
        <v>-3.7892375461614449</v>
      </c>
      <c r="J293" s="600">
        <v>6.2885582299730132</v>
      </c>
      <c r="K293" s="600">
        <v>-3.0034720198946694</v>
      </c>
      <c r="L293" s="600">
        <v>-0.46944585580212461</v>
      </c>
      <c r="M293" s="600">
        <v>0</v>
      </c>
      <c r="N293" s="600">
        <v>0</v>
      </c>
      <c r="O293" s="601">
        <v>-20.301863135637603</v>
      </c>
    </row>
    <row r="294" spans="1:17" s="296" customFormat="1" ht="15.6">
      <c r="A294" s="371"/>
      <c r="B294" s="629" t="s">
        <v>115</v>
      </c>
      <c r="C294" s="614">
        <v>-47.759791927631582</v>
      </c>
      <c r="D294" s="614">
        <v>17.857381507273356</v>
      </c>
      <c r="E294" s="614">
        <v>-14.923988751396731</v>
      </c>
      <c r="F294" s="614">
        <v>1.3952075109892483</v>
      </c>
      <c r="G294" s="614">
        <v>15.467932956510655</v>
      </c>
      <c r="H294" s="614">
        <v>15.164956274930162</v>
      </c>
      <c r="I294" s="614">
        <v>-3.2747986738118762</v>
      </c>
      <c r="J294" s="614">
        <v>13.17661579553657</v>
      </c>
      <c r="K294" s="614">
        <v>-1.0519054354304096</v>
      </c>
      <c r="L294" s="614">
        <v>-13.231910060444658</v>
      </c>
      <c r="M294" s="614">
        <v>0</v>
      </c>
      <c r="N294" s="614">
        <v>0</v>
      </c>
      <c r="O294" s="615">
        <v>-17.180300803475262</v>
      </c>
    </row>
    <row r="295" spans="1:17" s="468" customFormat="1" ht="15.6">
      <c r="A295" s="53"/>
      <c r="B295" s="620" t="s">
        <v>116</v>
      </c>
      <c r="C295" s="600">
        <v>-36.242760163724071</v>
      </c>
      <c r="D295" s="600">
        <v>-1.5180197627926617</v>
      </c>
      <c r="E295" s="600">
        <v>-4.5649213634020427</v>
      </c>
      <c r="F295" s="600">
        <v>8.0209706645862582</v>
      </c>
      <c r="G295" s="600">
        <v>2.2178201818014713</v>
      </c>
      <c r="H295" s="600">
        <v>0.83409179686381663</v>
      </c>
      <c r="I295" s="600">
        <v>1.2343755706149864</v>
      </c>
      <c r="J295" s="600">
        <v>7.7327497047481586</v>
      </c>
      <c r="K295" s="600">
        <v>1.6359961293423808</v>
      </c>
      <c r="L295" s="600">
        <v>-4.9809370086019698</v>
      </c>
      <c r="M295" s="600">
        <v>0</v>
      </c>
      <c r="N295" s="600">
        <v>0</v>
      </c>
      <c r="O295" s="601">
        <v>-25.630634250563674</v>
      </c>
      <c r="P295" s="530"/>
    </row>
    <row r="296" spans="1:17" s="468" customFormat="1" ht="15.6">
      <c r="A296" s="53"/>
      <c r="B296" s="620" t="s">
        <v>202</v>
      </c>
      <c r="C296" s="600">
        <v>0</v>
      </c>
      <c r="D296" s="600">
        <v>0</v>
      </c>
      <c r="E296" s="600">
        <v>0</v>
      </c>
      <c r="F296" s="600">
        <v>0</v>
      </c>
      <c r="G296" s="600">
        <v>0</v>
      </c>
      <c r="H296" s="600">
        <v>0</v>
      </c>
      <c r="I296" s="600">
        <v>0</v>
      </c>
      <c r="J296" s="600">
        <v>0</v>
      </c>
      <c r="K296" s="600">
        <v>0</v>
      </c>
      <c r="L296" s="600">
        <v>0</v>
      </c>
      <c r="M296" s="600">
        <v>0</v>
      </c>
      <c r="N296" s="600">
        <v>0</v>
      </c>
      <c r="O296" s="601">
        <v>0</v>
      </c>
      <c r="P296" s="530"/>
    </row>
    <row r="297" spans="1:17" s="468" customFormat="1" ht="15.6">
      <c r="A297" s="53"/>
      <c r="B297" s="620" t="s">
        <v>199</v>
      </c>
      <c r="C297" s="600">
        <v>0</v>
      </c>
      <c r="D297" s="600">
        <v>0</v>
      </c>
      <c r="E297" s="600">
        <v>0</v>
      </c>
      <c r="F297" s="600">
        <v>0</v>
      </c>
      <c r="G297" s="600">
        <v>0</v>
      </c>
      <c r="H297" s="600">
        <v>0</v>
      </c>
      <c r="I297" s="600">
        <v>0</v>
      </c>
      <c r="J297" s="600">
        <v>0</v>
      </c>
      <c r="K297" s="600">
        <v>0</v>
      </c>
      <c r="L297" s="600">
        <v>0</v>
      </c>
      <c r="M297" s="600">
        <v>0</v>
      </c>
      <c r="N297" s="600">
        <v>0</v>
      </c>
      <c r="O297" s="601">
        <v>0</v>
      </c>
    </row>
    <row r="298" spans="1:17" s="468" customFormat="1" ht="15.6">
      <c r="A298" s="53"/>
      <c r="B298" s="620" t="s">
        <v>117</v>
      </c>
      <c r="C298" s="600">
        <v>-11.517031763907507</v>
      </c>
      <c r="D298" s="600">
        <v>19.375401270066018</v>
      </c>
      <c r="E298" s="600">
        <v>-10.359067387994688</v>
      </c>
      <c r="F298" s="600">
        <v>-6.6257631535970098</v>
      </c>
      <c r="G298" s="600">
        <v>13.250112774709184</v>
      </c>
      <c r="H298" s="600">
        <v>14.330864478066346</v>
      </c>
      <c r="I298" s="600">
        <v>-4.5091742444268625</v>
      </c>
      <c r="J298" s="600">
        <v>5.4438660907884113</v>
      </c>
      <c r="K298" s="600">
        <v>-2.6879015647727904</v>
      </c>
      <c r="L298" s="600">
        <v>-8.2509730518426885</v>
      </c>
      <c r="M298" s="600">
        <v>0</v>
      </c>
      <c r="N298" s="600">
        <v>0</v>
      </c>
      <c r="O298" s="601">
        <v>8.4503334470884113</v>
      </c>
    </row>
    <row r="299" spans="1:17" s="468" customFormat="1" ht="15.6">
      <c r="A299" s="53"/>
      <c r="B299" s="620" t="s">
        <v>118</v>
      </c>
      <c r="C299" s="600">
        <v>0</v>
      </c>
      <c r="D299" s="600">
        <v>0</v>
      </c>
      <c r="E299" s="600">
        <v>0</v>
      </c>
      <c r="F299" s="600">
        <v>0</v>
      </c>
      <c r="G299" s="600">
        <v>0</v>
      </c>
      <c r="H299" s="600">
        <v>0</v>
      </c>
      <c r="I299" s="600">
        <v>0</v>
      </c>
      <c r="J299" s="600">
        <v>0</v>
      </c>
      <c r="K299" s="600">
        <v>0</v>
      </c>
      <c r="L299" s="600">
        <v>0</v>
      </c>
      <c r="M299" s="600">
        <v>0</v>
      </c>
      <c r="N299" s="600">
        <v>0</v>
      </c>
      <c r="O299" s="601">
        <v>0</v>
      </c>
    </row>
    <row r="300" spans="1:17" s="296" customFormat="1" ht="15.6">
      <c r="A300" s="371"/>
      <c r="B300" s="621" t="s">
        <v>119</v>
      </c>
      <c r="C300" s="614">
        <v>9.7415533333333349E-3</v>
      </c>
      <c r="D300" s="614">
        <v>3.139604E-2</v>
      </c>
      <c r="E300" s="614">
        <v>1.9226433333333331E-2</v>
      </c>
      <c r="F300" s="614">
        <v>0.40026815333333338</v>
      </c>
      <c r="G300" s="614">
        <v>6.5326460000000017E-2</v>
      </c>
      <c r="H300" s="614">
        <v>2.5396296666666665E-2</v>
      </c>
      <c r="I300" s="614">
        <v>1.5837210200000003</v>
      </c>
      <c r="J300" s="614">
        <v>1.6429729733333334</v>
      </c>
      <c r="K300" s="614">
        <v>2.3303816666666664E-2</v>
      </c>
      <c r="L300" s="614">
        <v>0.13223278666666666</v>
      </c>
      <c r="M300" s="614">
        <v>0</v>
      </c>
      <c r="N300" s="614">
        <v>0</v>
      </c>
      <c r="O300" s="615">
        <v>3.9335855333333334</v>
      </c>
    </row>
    <row r="301" spans="1:17" s="468" customFormat="1" ht="15.6">
      <c r="A301" s="53"/>
      <c r="B301" s="583" t="s">
        <v>120</v>
      </c>
      <c r="C301" s="622">
        <v>-41.588839288616875</v>
      </c>
      <c r="D301" s="622">
        <v>10.095127370139132</v>
      </c>
      <c r="E301" s="622">
        <v>-34.844697629660764</v>
      </c>
      <c r="F301" s="622">
        <v>-41.795906269106986</v>
      </c>
      <c r="G301" s="622">
        <v>14.533243328864657</v>
      </c>
      <c r="H301" s="622">
        <v>-10.945341191128328</v>
      </c>
      <c r="I301" s="622">
        <v>-4.9752506382763357</v>
      </c>
      <c r="J301" s="622">
        <v>9.6305548514468171</v>
      </c>
      <c r="K301" s="622">
        <v>-5.6400994506637971</v>
      </c>
      <c r="L301" s="622">
        <v>0.4855521185988465</v>
      </c>
      <c r="M301" s="622">
        <v>0</v>
      </c>
      <c r="N301" s="622">
        <v>0</v>
      </c>
      <c r="O301" s="623">
        <v>-105.04565679840334</v>
      </c>
      <c r="Q301" s="530"/>
    </row>
    <row r="302" spans="1:17" s="468" customFormat="1" ht="14.25" customHeight="1">
      <c r="A302" s="53"/>
      <c r="C302" s="630"/>
      <c r="D302" s="630"/>
      <c r="E302" s="630"/>
      <c r="F302" s="630"/>
      <c r="G302" s="630"/>
      <c r="H302" s="630"/>
      <c r="I302" s="630"/>
      <c r="J302" s="630"/>
      <c r="K302" s="630"/>
      <c r="L302" s="630"/>
      <c r="M302" s="630"/>
      <c r="N302" s="630"/>
      <c r="O302" s="631"/>
    </row>
    <row r="303" spans="1:17" s="468" customFormat="1">
      <c r="A303" s="53"/>
      <c r="C303" s="630"/>
      <c r="D303" s="630"/>
      <c r="E303" s="630"/>
      <c r="F303" s="630"/>
      <c r="G303" s="630"/>
      <c r="H303" s="630"/>
      <c r="I303" s="630"/>
      <c r="J303" s="630"/>
      <c r="K303" s="630"/>
      <c r="L303" s="630"/>
      <c r="M303" s="630"/>
      <c r="N303" s="630"/>
      <c r="O303" s="631"/>
    </row>
    <row r="304" spans="1:17" s="468" customFormat="1" ht="18">
      <c r="A304" s="53"/>
      <c r="B304" s="451" t="s">
        <v>368</v>
      </c>
      <c r="C304" s="452"/>
      <c r="D304" s="452"/>
      <c r="E304" s="452"/>
      <c r="F304" s="452"/>
      <c r="G304" s="452"/>
      <c r="H304" s="452"/>
      <c r="I304" s="452"/>
      <c r="J304" s="452"/>
      <c r="K304" s="452"/>
      <c r="L304" s="452"/>
      <c r="M304" s="452"/>
      <c r="N304" s="452"/>
      <c r="O304" s="453"/>
    </row>
    <row r="305" spans="1:29" s="468" customFormat="1" ht="15.6">
      <c r="A305" s="53"/>
      <c r="B305" s="454" t="s">
        <v>362</v>
      </c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6"/>
    </row>
    <row r="306" spans="1:29" s="468" customFormat="1" ht="15.6">
      <c r="A306" s="53"/>
      <c r="B306" s="454" t="s">
        <v>422</v>
      </c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6"/>
    </row>
    <row r="307" spans="1:29" s="468" customFormat="1">
      <c r="A307" s="53"/>
      <c r="B307" s="460"/>
      <c r="C307" s="461"/>
      <c r="D307" s="461"/>
      <c r="E307" s="461"/>
      <c r="F307" s="461"/>
      <c r="G307" s="461"/>
      <c r="H307" s="461"/>
      <c r="I307" s="461"/>
      <c r="J307" s="461"/>
      <c r="K307" s="461"/>
      <c r="L307" s="461"/>
      <c r="M307" s="461"/>
      <c r="N307" s="461"/>
      <c r="O307" s="462"/>
    </row>
    <row r="308" spans="1:29" s="468" customFormat="1" ht="24.6" customHeight="1">
      <c r="A308" s="53"/>
      <c r="B308" s="566" t="s">
        <v>424</v>
      </c>
      <c r="C308" s="567" t="s">
        <v>363</v>
      </c>
      <c r="D308" s="568"/>
      <c r="E308" s="568"/>
      <c r="F308" s="568"/>
      <c r="G308" s="568"/>
      <c r="H308" s="568"/>
      <c r="I308" s="568"/>
      <c r="J308" s="568"/>
      <c r="K308" s="568"/>
      <c r="L308" s="568"/>
      <c r="M308" s="568"/>
      <c r="N308" s="569"/>
      <c r="O308" s="624" t="s">
        <v>364</v>
      </c>
    </row>
    <row r="309" spans="1:29" s="468" customFormat="1" ht="21.6" customHeight="1">
      <c r="A309" s="53"/>
      <c r="B309" s="469"/>
      <c r="C309" s="470" t="s">
        <v>5</v>
      </c>
      <c r="D309" s="470" t="s">
        <v>6</v>
      </c>
      <c r="E309" s="470" t="s">
        <v>7</v>
      </c>
      <c r="F309" s="470" t="s">
        <v>8</v>
      </c>
      <c r="G309" s="470" t="s">
        <v>9</v>
      </c>
      <c r="H309" s="470" t="s">
        <v>10</v>
      </c>
      <c r="I309" s="470" t="s">
        <v>11</v>
      </c>
      <c r="J309" s="470" t="s">
        <v>12</v>
      </c>
      <c r="K309" s="470" t="s">
        <v>13</v>
      </c>
      <c r="L309" s="470" t="s">
        <v>14</v>
      </c>
      <c r="M309" s="470" t="s">
        <v>15</v>
      </c>
      <c r="N309" s="470" t="s">
        <v>16</v>
      </c>
      <c r="O309" s="625"/>
    </row>
    <row r="310" spans="1:29" s="468" customFormat="1" ht="22.8" customHeight="1">
      <c r="A310" s="53"/>
      <c r="B310" s="472"/>
      <c r="C310" s="473" t="s">
        <v>425</v>
      </c>
      <c r="D310" s="473" t="s">
        <v>425</v>
      </c>
      <c r="E310" s="473" t="s">
        <v>425</v>
      </c>
      <c r="F310" s="473" t="s">
        <v>425</v>
      </c>
      <c r="G310" s="473" t="s">
        <v>425</v>
      </c>
      <c r="H310" s="473" t="s">
        <v>425</v>
      </c>
      <c r="I310" s="473" t="s">
        <v>425</v>
      </c>
      <c r="J310" s="473" t="s">
        <v>425</v>
      </c>
      <c r="K310" s="473" t="s">
        <v>425</v>
      </c>
      <c r="L310" s="473" t="s">
        <v>425</v>
      </c>
      <c r="M310" s="473" t="s">
        <v>425</v>
      </c>
      <c r="N310" s="473" t="s">
        <v>425</v>
      </c>
      <c r="O310" s="474" t="s">
        <v>425</v>
      </c>
    </row>
    <row r="311" spans="1:29" s="468" customFormat="1" ht="15.6">
      <c r="A311" s="53"/>
      <c r="B311" s="612" t="s">
        <v>121</v>
      </c>
      <c r="C311" s="626">
        <v>16.202250754369409</v>
      </c>
      <c r="D311" s="626">
        <v>9.1722153283804442</v>
      </c>
      <c r="E311" s="626">
        <v>22.23767170116378</v>
      </c>
      <c r="F311" s="626">
        <v>27.413058044117964</v>
      </c>
      <c r="G311" s="626">
        <v>21.238267566100891</v>
      </c>
      <c r="H311" s="626">
        <v>16.131537456624692</v>
      </c>
      <c r="I311" s="626">
        <v>21.247415238752936</v>
      </c>
      <c r="J311" s="626">
        <v>18.606194230969887</v>
      </c>
      <c r="K311" s="626">
        <v>18.938636161279771</v>
      </c>
      <c r="L311" s="626">
        <v>27.104833919092474</v>
      </c>
      <c r="M311" s="626">
        <v>0</v>
      </c>
      <c r="N311" s="626">
        <v>0</v>
      </c>
      <c r="O311" s="627">
        <v>198.29208040085223</v>
      </c>
    </row>
    <row r="312" spans="1:29" s="468" customFormat="1" ht="15.6">
      <c r="A312" s="53"/>
      <c r="B312" s="577" t="s">
        <v>122</v>
      </c>
      <c r="C312" s="578">
        <v>16.202250754369409</v>
      </c>
      <c r="D312" s="578">
        <v>9.1722153283804442</v>
      </c>
      <c r="E312" s="578">
        <v>22.23767170116378</v>
      </c>
      <c r="F312" s="578">
        <v>27.413058044117964</v>
      </c>
      <c r="G312" s="578">
        <v>21.238267566100891</v>
      </c>
      <c r="H312" s="578">
        <v>16.131537456624692</v>
      </c>
      <c r="I312" s="578">
        <v>21.247415238752936</v>
      </c>
      <c r="J312" s="578">
        <v>18.606194230969887</v>
      </c>
      <c r="K312" s="578">
        <v>18.938636161279771</v>
      </c>
      <c r="L312" s="578">
        <v>27.104833919092474</v>
      </c>
      <c r="M312" s="578">
        <v>0</v>
      </c>
      <c r="N312" s="578">
        <v>0</v>
      </c>
      <c r="O312" s="579">
        <v>198.29208040085223</v>
      </c>
    </row>
    <row r="313" spans="1:29" s="468" customFormat="1" ht="15.6">
      <c r="A313" s="53"/>
      <c r="B313" s="628" t="s">
        <v>130</v>
      </c>
      <c r="C313" s="635">
        <v>11.941084631426005</v>
      </c>
      <c r="D313" s="635">
        <v>5.7222913989559121</v>
      </c>
      <c r="E313" s="635">
        <v>18.091997336076616</v>
      </c>
      <c r="F313" s="635">
        <v>22.523501326578426</v>
      </c>
      <c r="G313" s="635">
        <v>16.399543224743034</v>
      </c>
      <c r="H313" s="635">
        <v>12.703040211995507</v>
      </c>
      <c r="I313" s="635">
        <v>15.495167540248147</v>
      </c>
      <c r="J313" s="635">
        <v>13.546296654932119</v>
      </c>
      <c r="K313" s="635">
        <v>14.324049923172895</v>
      </c>
      <c r="L313" s="635">
        <v>22.996795681137101</v>
      </c>
      <c r="M313" s="635">
        <v>0</v>
      </c>
      <c r="N313" s="635">
        <v>0</v>
      </c>
      <c r="O313" s="636">
        <v>153.74376792926574</v>
      </c>
    </row>
    <row r="314" spans="1:29" s="468" customFormat="1" ht="15.6">
      <c r="A314" s="53"/>
      <c r="B314" s="628" t="s">
        <v>86</v>
      </c>
      <c r="C314" s="635">
        <v>0.34292259962313959</v>
      </c>
      <c r="D314" s="635">
        <v>0.67477831783682429</v>
      </c>
      <c r="E314" s="635">
        <v>1.7195454681917468</v>
      </c>
      <c r="F314" s="635">
        <v>2.606126933596407</v>
      </c>
      <c r="G314" s="635">
        <v>1.4995050436164459</v>
      </c>
      <c r="H314" s="635">
        <v>2.119329581330696</v>
      </c>
      <c r="I314" s="635">
        <v>2.3094716428562014</v>
      </c>
      <c r="J314" s="635">
        <v>2.6489348623558659</v>
      </c>
      <c r="K314" s="635">
        <v>2.4727541973948628</v>
      </c>
      <c r="L314" s="635">
        <v>2.3421247834766366</v>
      </c>
      <c r="M314" s="635">
        <v>0</v>
      </c>
      <c r="N314" s="635">
        <v>0</v>
      </c>
      <c r="O314" s="636">
        <v>18.735493430278829</v>
      </c>
    </row>
    <row r="315" spans="1:29" s="468" customFormat="1" ht="15.6">
      <c r="A315" s="53"/>
      <c r="B315" s="628" t="s">
        <v>85</v>
      </c>
      <c r="C315" s="635">
        <v>0.13804165572085092</v>
      </c>
      <c r="D315" s="635">
        <v>0.13060515044884224</v>
      </c>
      <c r="E315" s="635">
        <v>0.17456225807371994</v>
      </c>
      <c r="F315" s="635">
        <v>4.4242817389090361E-2</v>
      </c>
      <c r="G315" s="635">
        <v>0.10790089937787395</v>
      </c>
      <c r="H315" s="635">
        <v>0.18506808265608818</v>
      </c>
      <c r="I315" s="635">
        <v>0.13790894227472902</v>
      </c>
      <c r="J315" s="635">
        <v>0.12415605179894919</v>
      </c>
      <c r="K315" s="635">
        <v>3.7376306775071193E-2</v>
      </c>
      <c r="L315" s="635">
        <v>0.12576666441897405</v>
      </c>
      <c r="M315" s="635">
        <v>0</v>
      </c>
      <c r="N315" s="635">
        <v>0</v>
      </c>
      <c r="O315" s="636">
        <v>1.2056288289341892</v>
      </c>
    </row>
    <row r="316" spans="1:29" s="53" customFormat="1" ht="15.6">
      <c r="B316" s="628" t="s">
        <v>131</v>
      </c>
      <c r="C316" s="635">
        <v>3.7802018675994127</v>
      </c>
      <c r="D316" s="635">
        <v>2.6445404611388654</v>
      </c>
      <c r="E316" s="635">
        <v>2.2515666388216977</v>
      </c>
      <c r="F316" s="635">
        <v>2.2391869665540391</v>
      </c>
      <c r="G316" s="635">
        <v>3.2313183983635372</v>
      </c>
      <c r="H316" s="635">
        <v>1.1240995806423995</v>
      </c>
      <c r="I316" s="635">
        <v>3.3048671133738559</v>
      </c>
      <c r="J316" s="635">
        <v>2.2868066618829523</v>
      </c>
      <c r="K316" s="635">
        <v>2.1044557339369443</v>
      </c>
      <c r="L316" s="635">
        <v>1.6401467900597626</v>
      </c>
      <c r="M316" s="635">
        <v>0</v>
      </c>
      <c r="N316" s="635">
        <v>0</v>
      </c>
      <c r="O316" s="636">
        <v>24.607190212373467</v>
      </c>
      <c r="P316" s="468"/>
      <c r="Q316" s="468"/>
      <c r="R316" s="468"/>
      <c r="S316" s="468"/>
      <c r="T316" s="468"/>
      <c r="U316" s="468"/>
      <c r="V316" s="468"/>
      <c r="W316" s="468"/>
      <c r="X316" s="468"/>
      <c r="Y316" s="468"/>
      <c r="Z316" s="468"/>
      <c r="AA316" s="468"/>
      <c r="AB316" s="468"/>
      <c r="AC316" s="468"/>
    </row>
    <row r="317" spans="1:29" s="53" customFormat="1" ht="9" customHeight="1">
      <c r="B317" s="637"/>
      <c r="C317" s="638"/>
      <c r="D317" s="638"/>
      <c r="E317" s="638"/>
      <c r="F317" s="638"/>
      <c r="G317" s="638"/>
      <c r="H317" s="638"/>
      <c r="I317" s="638"/>
      <c r="J317" s="638"/>
      <c r="K317" s="638"/>
      <c r="L317" s="638"/>
      <c r="M317" s="638"/>
      <c r="N317" s="638"/>
      <c r="O317" s="639"/>
      <c r="P317" s="468"/>
      <c r="Q317" s="468"/>
      <c r="R317" s="468"/>
      <c r="S317" s="468"/>
      <c r="T317" s="468"/>
      <c r="U317" s="468"/>
      <c r="V317" s="468"/>
      <c r="W317" s="468"/>
      <c r="X317" s="468"/>
      <c r="Y317" s="468"/>
      <c r="Z317" s="468"/>
      <c r="AA317" s="468"/>
      <c r="AB317" s="468"/>
      <c r="AC317" s="468"/>
    </row>
    <row r="318" spans="1:29" s="53" customFormat="1" ht="15.6">
      <c r="B318" s="577" t="s">
        <v>124</v>
      </c>
      <c r="C318" s="578">
        <v>0</v>
      </c>
      <c r="D318" s="578">
        <v>0</v>
      </c>
      <c r="E318" s="578">
        <v>0</v>
      </c>
      <c r="F318" s="578">
        <v>0</v>
      </c>
      <c r="G318" s="578">
        <v>0</v>
      </c>
      <c r="H318" s="578">
        <v>0</v>
      </c>
      <c r="I318" s="578">
        <v>0</v>
      </c>
      <c r="J318" s="578">
        <v>0</v>
      </c>
      <c r="K318" s="578">
        <v>0</v>
      </c>
      <c r="L318" s="578">
        <v>0</v>
      </c>
      <c r="M318" s="578">
        <v>0</v>
      </c>
      <c r="N318" s="578">
        <v>0</v>
      </c>
      <c r="O318" s="579">
        <v>0</v>
      </c>
      <c r="P318" s="468"/>
      <c r="Q318" s="468"/>
      <c r="R318" s="468"/>
      <c r="S318" s="468"/>
      <c r="T318" s="468"/>
      <c r="U318" s="468"/>
      <c r="V318" s="468"/>
      <c r="W318" s="468"/>
      <c r="X318" s="468"/>
      <c r="Y318" s="468"/>
      <c r="Z318" s="468"/>
      <c r="AA318" s="468"/>
      <c r="AB318" s="468"/>
      <c r="AC318" s="468"/>
    </row>
    <row r="319" spans="1:29" s="53" customFormat="1" ht="15.6">
      <c r="B319" s="640" t="s">
        <v>82</v>
      </c>
      <c r="C319" s="635">
        <v>0</v>
      </c>
      <c r="D319" s="635">
        <v>0</v>
      </c>
      <c r="E319" s="635">
        <v>0</v>
      </c>
      <c r="F319" s="635">
        <v>0</v>
      </c>
      <c r="G319" s="635">
        <v>0</v>
      </c>
      <c r="H319" s="635">
        <v>0</v>
      </c>
      <c r="I319" s="635">
        <v>0</v>
      </c>
      <c r="J319" s="635">
        <v>0</v>
      </c>
      <c r="K319" s="635">
        <v>0</v>
      </c>
      <c r="L319" s="635">
        <v>0</v>
      </c>
      <c r="M319" s="635">
        <v>0</v>
      </c>
      <c r="N319" s="635">
        <v>0</v>
      </c>
      <c r="O319" s="636">
        <v>0</v>
      </c>
      <c r="P319" s="468"/>
      <c r="Q319" s="468"/>
      <c r="R319" s="468"/>
      <c r="S319" s="468"/>
      <c r="T319" s="468"/>
      <c r="U319" s="468"/>
      <c r="V319" s="468"/>
      <c r="W319" s="468"/>
      <c r="X319" s="468"/>
      <c r="Y319" s="468"/>
      <c r="Z319" s="468"/>
      <c r="AA319" s="468"/>
      <c r="AB319" s="468"/>
      <c r="AC319" s="468"/>
    </row>
    <row r="320" spans="1:29" s="53" customFormat="1" ht="9" customHeight="1">
      <c r="B320" s="637"/>
      <c r="C320" s="638"/>
      <c r="D320" s="638"/>
      <c r="E320" s="638"/>
      <c r="F320" s="638"/>
      <c r="G320" s="638"/>
      <c r="H320" s="638"/>
      <c r="I320" s="638"/>
      <c r="J320" s="638"/>
      <c r="K320" s="638"/>
      <c r="L320" s="638"/>
      <c r="M320" s="638"/>
      <c r="N320" s="638"/>
      <c r="O320" s="639"/>
      <c r="P320" s="468"/>
      <c r="Q320" s="468"/>
      <c r="R320" s="468"/>
      <c r="S320" s="468"/>
      <c r="T320" s="468"/>
      <c r="U320" s="468"/>
      <c r="V320" s="468"/>
      <c r="W320" s="468"/>
      <c r="X320" s="468"/>
      <c r="Y320" s="468"/>
      <c r="Z320" s="468"/>
      <c r="AA320" s="468"/>
      <c r="AB320" s="468"/>
      <c r="AC320" s="468"/>
    </row>
    <row r="321" spans="2:29" s="53" customFormat="1" ht="15.6">
      <c r="B321" s="641" t="s">
        <v>125</v>
      </c>
      <c r="C321" s="642">
        <v>6.6183138149167959</v>
      </c>
      <c r="D321" s="642">
        <v>5.5597012593589064</v>
      </c>
      <c r="E321" s="642">
        <v>6.6249768207280688</v>
      </c>
      <c r="F321" s="642">
        <v>4.3823357555115381</v>
      </c>
      <c r="G321" s="642">
        <v>7.2682624180078452</v>
      </c>
      <c r="H321" s="642">
        <v>5.2336652898486244</v>
      </c>
      <c r="I321" s="642">
        <v>5.8996253657274336</v>
      </c>
      <c r="J321" s="642">
        <v>6.8902673360246949</v>
      </c>
      <c r="K321" s="642">
        <v>6.1358205739492613</v>
      </c>
      <c r="L321" s="642">
        <v>7.101526592189634</v>
      </c>
      <c r="M321" s="642">
        <v>0</v>
      </c>
      <c r="N321" s="642">
        <v>0</v>
      </c>
      <c r="O321" s="643">
        <v>61.714495226262805</v>
      </c>
      <c r="P321" s="468"/>
      <c r="Q321" s="468"/>
      <c r="R321" s="468"/>
      <c r="S321" s="468"/>
      <c r="T321" s="468"/>
      <c r="U321" s="468"/>
      <c r="V321" s="468"/>
      <c r="W321" s="468"/>
      <c r="X321" s="468"/>
      <c r="Y321" s="468"/>
      <c r="Z321" s="468"/>
      <c r="AA321" s="468"/>
      <c r="AB321" s="468"/>
      <c r="AC321" s="468"/>
    </row>
    <row r="322" spans="2:29" s="53" customFormat="1" ht="15.6">
      <c r="B322" s="644" t="s">
        <v>132</v>
      </c>
      <c r="C322" s="645">
        <v>0</v>
      </c>
      <c r="D322" s="645">
        <v>0</v>
      </c>
      <c r="E322" s="645">
        <v>0</v>
      </c>
      <c r="F322" s="645">
        <v>0</v>
      </c>
      <c r="G322" s="645">
        <v>0</v>
      </c>
      <c r="H322" s="645">
        <v>0</v>
      </c>
      <c r="I322" s="645">
        <v>0</v>
      </c>
      <c r="J322" s="645">
        <v>0</v>
      </c>
      <c r="K322" s="645">
        <v>0</v>
      </c>
      <c r="L322" s="645">
        <v>0</v>
      </c>
      <c r="M322" s="645">
        <v>0</v>
      </c>
      <c r="N322" s="645">
        <v>0</v>
      </c>
      <c r="O322" s="646">
        <v>0</v>
      </c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  <c r="AA322" s="468"/>
      <c r="AB322" s="468"/>
      <c r="AC322" s="468"/>
    </row>
    <row r="323" spans="2:29" s="53" customFormat="1" ht="15.6">
      <c r="B323" s="628" t="s">
        <v>133</v>
      </c>
      <c r="C323" s="635">
        <v>0</v>
      </c>
      <c r="D323" s="635">
        <v>0</v>
      </c>
      <c r="E323" s="635">
        <v>0</v>
      </c>
      <c r="F323" s="635">
        <v>0</v>
      </c>
      <c r="G323" s="635">
        <v>0</v>
      </c>
      <c r="H323" s="635">
        <v>0</v>
      </c>
      <c r="I323" s="635">
        <v>0</v>
      </c>
      <c r="J323" s="635">
        <v>0</v>
      </c>
      <c r="K323" s="635">
        <v>0</v>
      </c>
      <c r="L323" s="635">
        <v>0</v>
      </c>
      <c r="M323" s="635">
        <v>0</v>
      </c>
      <c r="N323" s="635">
        <v>0</v>
      </c>
      <c r="O323" s="636">
        <v>0</v>
      </c>
      <c r="P323" s="468"/>
      <c r="Q323" s="468"/>
      <c r="R323" s="468"/>
      <c r="S323" s="468"/>
      <c r="T323" s="468"/>
      <c r="U323" s="468"/>
      <c r="V323" s="468"/>
      <c r="W323" s="468"/>
      <c r="X323" s="468"/>
      <c r="Y323" s="468"/>
      <c r="Z323" s="468"/>
      <c r="AA323" s="468"/>
      <c r="AB323" s="468"/>
      <c r="AC323" s="468"/>
    </row>
    <row r="324" spans="2:29" s="53" customFormat="1" ht="9" customHeight="1">
      <c r="B324" s="647"/>
      <c r="C324" s="648"/>
      <c r="D324" s="648"/>
      <c r="E324" s="648"/>
      <c r="F324" s="648"/>
      <c r="G324" s="648"/>
      <c r="H324" s="648"/>
      <c r="I324" s="648"/>
      <c r="J324" s="648"/>
      <c r="K324" s="648"/>
      <c r="L324" s="648"/>
      <c r="M324" s="648"/>
      <c r="N324" s="648"/>
      <c r="O324" s="649"/>
      <c r="P324" s="468"/>
      <c r="Q324" s="468"/>
      <c r="R324" s="468"/>
      <c r="S324" s="468"/>
      <c r="T324" s="468"/>
      <c r="U324" s="468"/>
      <c r="V324" s="468"/>
      <c r="W324" s="468"/>
      <c r="X324" s="468"/>
      <c r="Y324" s="468"/>
      <c r="Z324" s="468"/>
      <c r="AA324" s="468"/>
      <c r="AB324" s="468"/>
      <c r="AC324" s="468"/>
    </row>
    <row r="325" spans="2:29" s="53" customFormat="1" ht="15.6">
      <c r="B325" s="650" t="s">
        <v>126</v>
      </c>
      <c r="C325" s="645">
        <v>6.6183138149167959</v>
      </c>
      <c r="D325" s="645">
        <v>5.5597012593589064</v>
      </c>
      <c r="E325" s="645">
        <v>6.6249768207280688</v>
      </c>
      <c r="F325" s="645">
        <v>4.3823357555115381</v>
      </c>
      <c r="G325" s="645">
        <v>7.2682624180078452</v>
      </c>
      <c r="H325" s="645">
        <v>5.2336652898486244</v>
      </c>
      <c r="I325" s="645">
        <v>5.8996253657274336</v>
      </c>
      <c r="J325" s="645">
        <v>6.8902673360246949</v>
      </c>
      <c r="K325" s="645">
        <v>6.1358205739492613</v>
      </c>
      <c r="L325" s="645">
        <v>7.101526592189634</v>
      </c>
      <c r="M325" s="645">
        <v>0</v>
      </c>
      <c r="N325" s="645">
        <v>0</v>
      </c>
      <c r="O325" s="646">
        <v>61.714495226262805</v>
      </c>
      <c r="P325" s="468"/>
      <c r="Q325" s="468"/>
      <c r="R325" s="468"/>
      <c r="S325" s="468"/>
      <c r="T325" s="468"/>
      <c r="U325" s="468"/>
      <c r="V325" s="468"/>
      <c r="W325" s="468"/>
      <c r="X325" s="468"/>
      <c r="Y325" s="468"/>
      <c r="Z325" s="468"/>
      <c r="AA325" s="468"/>
      <c r="AB325" s="468"/>
      <c r="AC325" s="468"/>
    </row>
    <row r="326" spans="2:29" s="53" customFormat="1" ht="15.6">
      <c r="B326" s="651" t="s">
        <v>90</v>
      </c>
      <c r="C326" s="635">
        <v>3.4971771791903019</v>
      </c>
      <c r="D326" s="635">
        <v>3.4240695339489116</v>
      </c>
      <c r="E326" s="635">
        <v>3.1204406566128893</v>
      </c>
      <c r="F326" s="635">
        <v>3.1020780626148965</v>
      </c>
      <c r="G326" s="635">
        <v>3.4491781339599679</v>
      </c>
      <c r="H326" s="635">
        <v>3.0284960701592984</v>
      </c>
      <c r="I326" s="635">
        <v>3.2182196372062974</v>
      </c>
      <c r="J326" s="635">
        <v>4.8372140241465162</v>
      </c>
      <c r="K326" s="635">
        <v>3.3785440212957112</v>
      </c>
      <c r="L326" s="635">
        <v>4.6384889647180216</v>
      </c>
      <c r="M326" s="635">
        <v>0</v>
      </c>
      <c r="N326" s="635">
        <v>0</v>
      </c>
      <c r="O326" s="636">
        <v>35.693906283852812</v>
      </c>
      <c r="P326" s="468"/>
      <c r="Q326" s="468"/>
      <c r="R326" s="468"/>
      <c r="S326" s="468"/>
      <c r="T326" s="468"/>
      <c r="U326" s="468"/>
      <c r="V326" s="468"/>
      <c r="W326" s="468"/>
      <c r="X326" s="468"/>
      <c r="Y326" s="468"/>
      <c r="Z326" s="468"/>
      <c r="AA326" s="468"/>
      <c r="AB326" s="468"/>
      <c r="AC326" s="468"/>
    </row>
    <row r="327" spans="2:29" s="53" customFormat="1" ht="15.6">
      <c r="B327" s="651" t="s">
        <v>49</v>
      </c>
      <c r="C327" s="635">
        <v>2.8068082951445983</v>
      </c>
      <c r="D327" s="635">
        <v>1.5375293097525273</v>
      </c>
      <c r="E327" s="635">
        <v>3.342905326895703</v>
      </c>
      <c r="F327" s="635">
        <v>0.95544100809105104</v>
      </c>
      <c r="G327" s="635">
        <v>3.1005623402420883</v>
      </c>
      <c r="H327" s="635">
        <v>1.8987926892775062</v>
      </c>
      <c r="I327" s="635">
        <v>2.0614905258629785</v>
      </c>
      <c r="J327" s="635">
        <v>1.8607297758878361</v>
      </c>
      <c r="K327" s="635">
        <v>2.3461547524865631</v>
      </c>
      <c r="L327" s="635">
        <v>2.3138353158504663</v>
      </c>
      <c r="M327" s="635">
        <v>0</v>
      </c>
      <c r="N327" s="635">
        <v>0</v>
      </c>
      <c r="O327" s="636">
        <v>22.224249339491319</v>
      </c>
      <c r="P327" s="468"/>
      <c r="Q327" s="468"/>
      <c r="R327" s="468"/>
      <c r="S327" s="468"/>
      <c r="T327" s="468"/>
      <c r="U327" s="468"/>
      <c r="V327" s="468"/>
      <c r="W327" s="468"/>
      <c r="X327" s="468"/>
      <c r="Y327" s="468"/>
      <c r="Z327" s="468"/>
      <c r="AA327" s="468"/>
      <c r="AB327" s="468"/>
      <c r="AC327" s="468"/>
    </row>
    <row r="328" spans="2:29" s="53" customFormat="1" ht="15.6">
      <c r="B328" s="651" t="s">
        <v>50</v>
      </c>
      <c r="C328" s="635">
        <v>0.19281964814472477</v>
      </c>
      <c r="D328" s="635">
        <v>0.39725789551414586</v>
      </c>
      <c r="E328" s="635">
        <v>7.4606561849117264E-2</v>
      </c>
      <c r="F328" s="635">
        <v>0.19760877244085334</v>
      </c>
      <c r="G328" s="635">
        <v>0.4863434784960779</v>
      </c>
      <c r="H328" s="635">
        <v>0.20601681963090482</v>
      </c>
      <c r="I328" s="635">
        <v>0.32844617757970512</v>
      </c>
      <c r="J328" s="635">
        <v>0.15033912383328962</v>
      </c>
      <c r="K328" s="635">
        <v>0.30340548059798167</v>
      </c>
      <c r="L328" s="635">
        <v>5.1941576406127725E-2</v>
      </c>
      <c r="M328" s="635">
        <v>0</v>
      </c>
      <c r="N328" s="635">
        <v>0</v>
      </c>
      <c r="O328" s="636">
        <v>2.3887855344929276</v>
      </c>
      <c r="P328" s="468"/>
      <c r="Q328" s="468"/>
      <c r="R328" s="468"/>
      <c r="S328" s="468"/>
      <c r="T328" s="468"/>
      <c r="U328" s="468"/>
      <c r="V328" s="468"/>
      <c r="W328" s="468"/>
      <c r="X328" s="468"/>
      <c r="Y328" s="468"/>
      <c r="Z328" s="468"/>
      <c r="AA328" s="468"/>
      <c r="AB328" s="468"/>
      <c r="AC328" s="468"/>
    </row>
    <row r="329" spans="2:29" s="53" customFormat="1" ht="15.6">
      <c r="B329" s="651" t="s">
        <v>67</v>
      </c>
      <c r="C329" s="635">
        <v>0.12150869243717102</v>
      </c>
      <c r="D329" s="635">
        <v>0.20084452014332133</v>
      </c>
      <c r="E329" s="635">
        <v>8.7024275370359228E-2</v>
      </c>
      <c r="F329" s="635">
        <v>0.12720791236473727</v>
      </c>
      <c r="G329" s="635">
        <v>0.23217846530971059</v>
      </c>
      <c r="H329" s="635">
        <v>0.10035971078091502</v>
      </c>
      <c r="I329" s="635">
        <v>0.29146902507845257</v>
      </c>
      <c r="J329" s="635">
        <v>4.1984412157053487E-2</v>
      </c>
      <c r="K329" s="635">
        <v>0.10771631956900628</v>
      </c>
      <c r="L329" s="635">
        <v>9.7260735215017935E-2</v>
      </c>
      <c r="M329" s="635">
        <v>0</v>
      </c>
      <c r="N329" s="635">
        <v>0</v>
      </c>
      <c r="O329" s="636">
        <v>1.4075540684257444</v>
      </c>
      <c r="P329" s="468"/>
      <c r="Q329" s="468"/>
      <c r="R329" s="468"/>
      <c r="S329" s="468"/>
      <c r="T329" s="468"/>
      <c r="U329" s="468"/>
      <c r="V329" s="468"/>
      <c r="W329" s="468"/>
      <c r="X329" s="468"/>
      <c r="Y329" s="468"/>
      <c r="Z329" s="468"/>
      <c r="AA329" s="468"/>
      <c r="AB329" s="468"/>
      <c r="AC329" s="468"/>
    </row>
    <row r="330" spans="2:29" s="53" customFormat="1" ht="9" customHeight="1">
      <c r="B330" s="651"/>
      <c r="C330" s="638"/>
      <c r="D330" s="638"/>
      <c r="E330" s="638"/>
      <c r="F330" s="638"/>
      <c r="G330" s="638"/>
      <c r="H330" s="638"/>
      <c r="I330" s="638"/>
      <c r="J330" s="638"/>
      <c r="K330" s="638"/>
      <c r="L330" s="638"/>
      <c r="M330" s="638"/>
      <c r="N330" s="638"/>
      <c r="O330" s="639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  <c r="Z330" s="468"/>
      <c r="AA330" s="468"/>
      <c r="AB330" s="468"/>
      <c r="AC330" s="468"/>
    </row>
    <row r="331" spans="2:29" s="53" customFormat="1" ht="15.6">
      <c r="B331" s="595" t="s">
        <v>96</v>
      </c>
      <c r="C331" s="596">
        <v>0</v>
      </c>
      <c r="D331" s="596">
        <v>0</v>
      </c>
      <c r="E331" s="596">
        <v>0</v>
      </c>
      <c r="F331" s="596">
        <v>0</v>
      </c>
      <c r="G331" s="596">
        <v>0</v>
      </c>
      <c r="H331" s="596">
        <v>0</v>
      </c>
      <c r="I331" s="596">
        <v>0</v>
      </c>
      <c r="J331" s="596">
        <v>0</v>
      </c>
      <c r="K331" s="596">
        <v>0</v>
      </c>
      <c r="L331" s="596">
        <v>0</v>
      </c>
      <c r="M331" s="596">
        <v>0</v>
      </c>
      <c r="N331" s="596">
        <v>0</v>
      </c>
      <c r="O331" s="597">
        <v>0</v>
      </c>
      <c r="P331" s="468"/>
      <c r="Q331" s="468"/>
      <c r="R331" s="468"/>
      <c r="S331" s="468"/>
      <c r="T331" s="468"/>
      <c r="U331" s="468"/>
      <c r="V331" s="468"/>
      <c r="W331" s="468"/>
      <c r="X331" s="468"/>
      <c r="Y331" s="468"/>
      <c r="Z331" s="468"/>
      <c r="AA331" s="468"/>
      <c r="AB331" s="468"/>
      <c r="AC331" s="468"/>
    </row>
    <row r="332" spans="2:29" s="53" customFormat="1" ht="15.6">
      <c r="B332" s="628" t="s">
        <v>53</v>
      </c>
      <c r="C332" s="635">
        <v>0</v>
      </c>
      <c r="D332" s="635">
        <v>0</v>
      </c>
      <c r="E332" s="635">
        <v>0</v>
      </c>
      <c r="F332" s="635">
        <v>0</v>
      </c>
      <c r="G332" s="635">
        <v>0</v>
      </c>
      <c r="H332" s="635">
        <v>0</v>
      </c>
      <c r="I332" s="635">
        <v>0</v>
      </c>
      <c r="J332" s="635">
        <v>0</v>
      </c>
      <c r="K332" s="635">
        <v>0</v>
      </c>
      <c r="L332" s="635">
        <v>0</v>
      </c>
      <c r="M332" s="635">
        <v>0</v>
      </c>
      <c r="N332" s="635">
        <v>0</v>
      </c>
      <c r="O332" s="636">
        <v>0</v>
      </c>
      <c r="P332" s="468"/>
      <c r="Q332" s="468"/>
      <c r="R332" s="468"/>
      <c r="S332" s="468"/>
      <c r="T332" s="468"/>
      <c r="U332" s="468"/>
      <c r="V332" s="468"/>
      <c r="W332" s="468"/>
      <c r="X332" s="468"/>
      <c r="Y332" s="468"/>
      <c r="Z332" s="468"/>
      <c r="AA332" s="468"/>
      <c r="AB332" s="468"/>
      <c r="AC332" s="468"/>
    </row>
    <row r="333" spans="2:29" s="53" customFormat="1" ht="7.5" customHeight="1">
      <c r="B333" s="628"/>
      <c r="C333" s="638"/>
      <c r="D333" s="638"/>
      <c r="E333" s="638"/>
      <c r="F333" s="638"/>
      <c r="G333" s="638"/>
      <c r="H333" s="638"/>
      <c r="I333" s="638"/>
      <c r="J333" s="638"/>
      <c r="K333" s="638"/>
      <c r="L333" s="638"/>
      <c r="M333" s="638"/>
      <c r="N333" s="638"/>
      <c r="O333" s="639"/>
      <c r="P333" s="468"/>
      <c r="Q333" s="468"/>
      <c r="R333" s="468"/>
      <c r="S333" s="468"/>
      <c r="T333" s="468"/>
      <c r="U333" s="468"/>
      <c r="V333" s="468"/>
      <c r="W333" s="468"/>
      <c r="X333" s="468"/>
      <c r="Y333" s="468"/>
      <c r="Z333" s="468"/>
      <c r="AA333" s="468"/>
      <c r="AB333" s="468"/>
      <c r="AC333" s="468"/>
    </row>
    <row r="334" spans="2:29" s="53" customFormat="1" ht="15.6">
      <c r="B334" s="652" t="s">
        <v>134</v>
      </c>
      <c r="C334" s="642">
        <v>9.583936939452613</v>
      </c>
      <c r="D334" s="642">
        <v>3.6125140690215378</v>
      </c>
      <c r="E334" s="642">
        <v>15.612694880435711</v>
      </c>
      <c r="F334" s="642">
        <v>23.030722288606427</v>
      </c>
      <c r="G334" s="642">
        <v>13.970005148093046</v>
      </c>
      <c r="H334" s="642">
        <v>10.897872166776068</v>
      </c>
      <c r="I334" s="642">
        <v>15.347789873025501</v>
      </c>
      <c r="J334" s="642">
        <v>11.715926894945191</v>
      </c>
      <c r="K334" s="642">
        <v>12.80281558733051</v>
      </c>
      <c r="L334" s="642">
        <v>20.003307326902842</v>
      </c>
      <c r="M334" s="642">
        <v>0</v>
      </c>
      <c r="N334" s="642">
        <v>0</v>
      </c>
      <c r="O334" s="643">
        <v>136.57758517458942</v>
      </c>
      <c r="P334" s="468"/>
      <c r="Q334" s="468"/>
      <c r="R334" s="468"/>
      <c r="S334" s="468"/>
      <c r="T334" s="468"/>
      <c r="U334" s="468"/>
      <c r="V334" s="468"/>
      <c r="W334" s="468"/>
      <c r="X334" s="468"/>
      <c r="Y334" s="468"/>
      <c r="Z334" s="468"/>
      <c r="AA334" s="468"/>
      <c r="AB334" s="468"/>
      <c r="AC334" s="468"/>
    </row>
    <row r="335" spans="2:29" s="53" customFormat="1" ht="15.6">
      <c r="B335" s="652" t="s">
        <v>135</v>
      </c>
      <c r="C335" s="642">
        <v>8.8874282270697318</v>
      </c>
      <c r="D335" s="642">
        <v>7.638297761407272</v>
      </c>
      <c r="E335" s="642">
        <v>12.560357115366935</v>
      </c>
      <c r="F335" s="642">
        <v>13.615394426610713</v>
      </c>
      <c r="G335" s="642">
        <v>4.7395134659859339</v>
      </c>
      <c r="H335" s="642">
        <v>18.016370313074454</v>
      </c>
      <c r="I335" s="642">
        <v>16.64585552283036</v>
      </c>
      <c r="J335" s="642">
        <v>8.014683338838875</v>
      </c>
      <c r="K335" s="642">
        <v>23.624209693866216</v>
      </c>
      <c r="L335" s="642">
        <v>27.012335856394401</v>
      </c>
      <c r="M335" s="642">
        <v>0</v>
      </c>
      <c r="N335" s="642">
        <v>0</v>
      </c>
      <c r="O335" s="643">
        <v>140.75444572144491</v>
      </c>
      <c r="P335" s="468"/>
      <c r="Q335" s="468"/>
      <c r="R335" s="468"/>
      <c r="S335" s="468"/>
      <c r="T335" s="468"/>
      <c r="U335" s="468"/>
      <c r="V335" s="468"/>
      <c r="W335" s="468"/>
      <c r="X335" s="468"/>
      <c r="Y335" s="468"/>
      <c r="Z335" s="468"/>
      <c r="AA335" s="468"/>
      <c r="AB335" s="468"/>
      <c r="AC335" s="468"/>
    </row>
    <row r="336" spans="2:29" s="53" customFormat="1" ht="15.6">
      <c r="B336" s="653" t="s">
        <v>136</v>
      </c>
      <c r="C336" s="635">
        <v>8.8874282270697318</v>
      </c>
      <c r="D336" s="635">
        <v>7.638297761407272</v>
      </c>
      <c r="E336" s="635">
        <v>12.560357115366935</v>
      </c>
      <c r="F336" s="635">
        <v>13.615394426610713</v>
      </c>
      <c r="G336" s="635">
        <v>4.7395134659859339</v>
      </c>
      <c r="H336" s="635">
        <v>18.016370313074454</v>
      </c>
      <c r="I336" s="635">
        <v>16.64585552283036</v>
      </c>
      <c r="J336" s="635">
        <v>8.014683338838875</v>
      </c>
      <c r="K336" s="635">
        <v>23.624209693866216</v>
      </c>
      <c r="L336" s="635">
        <v>27.012335856394401</v>
      </c>
      <c r="M336" s="635">
        <v>0</v>
      </c>
      <c r="N336" s="635">
        <v>0</v>
      </c>
      <c r="O336" s="636">
        <v>140.75444572144491</v>
      </c>
      <c r="P336" s="468"/>
      <c r="Q336" s="468"/>
      <c r="R336" s="468"/>
      <c r="S336" s="468"/>
      <c r="T336" s="468"/>
      <c r="U336" s="468"/>
      <c r="V336" s="468"/>
      <c r="W336" s="468"/>
      <c r="X336" s="468"/>
      <c r="Y336" s="468"/>
      <c r="Z336" s="468"/>
      <c r="AA336" s="468"/>
      <c r="AB336" s="468"/>
      <c r="AC336" s="468"/>
    </row>
    <row r="337" spans="2:29" s="53" customFormat="1" ht="10.5" customHeight="1">
      <c r="B337" s="654"/>
      <c r="C337" s="638"/>
      <c r="D337" s="638"/>
      <c r="E337" s="638"/>
      <c r="F337" s="638"/>
      <c r="G337" s="638"/>
      <c r="H337" s="638"/>
      <c r="I337" s="638"/>
      <c r="J337" s="638"/>
      <c r="K337" s="638"/>
      <c r="L337" s="638"/>
      <c r="M337" s="638"/>
      <c r="N337" s="638"/>
      <c r="O337" s="639"/>
      <c r="P337" s="468"/>
      <c r="Q337" s="468"/>
      <c r="R337" s="468"/>
      <c r="S337" s="468"/>
      <c r="T337" s="468"/>
      <c r="U337" s="468"/>
      <c r="V337" s="468"/>
      <c r="W337" s="468"/>
      <c r="X337" s="468"/>
      <c r="Y337" s="468"/>
      <c r="Z337" s="468"/>
      <c r="AA337" s="468"/>
      <c r="AB337" s="468"/>
      <c r="AC337" s="468"/>
    </row>
    <row r="338" spans="2:29" s="53" customFormat="1" ht="15.6">
      <c r="B338" s="583" t="s">
        <v>204</v>
      </c>
      <c r="C338" s="655">
        <v>0.69650871238288126</v>
      </c>
      <c r="D338" s="655">
        <v>-4.0257836923857342</v>
      </c>
      <c r="E338" s="655">
        <v>3.052337765068776</v>
      </c>
      <c r="F338" s="655">
        <v>9.4153278619957135</v>
      </c>
      <c r="G338" s="655">
        <v>9.230491682107111</v>
      </c>
      <c r="H338" s="655">
        <v>-7.1184981462983856</v>
      </c>
      <c r="I338" s="655">
        <v>-1.2980656498048582</v>
      </c>
      <c r="J338" s="655">
        <v>3.7012435561063164</v>
      </c>
      <c r="K338" s="655">
        <v>-10.821394106535706</v>
      </c>
      <c r="L338" s="655">
        <v>-7.0090285294915589</v>
      </c>
      <c r="M338" s="655">
        <v>0</v>
      </c>
      <c r="N338" s="655">
        <v>0</v>
      </c>
      <c r="O338" s="656">
        <v>-4.1768605468554938</v>
      </c>
      <c r="P338" s="468"/>
      <c r="Q338" s="468"/>
      <c r="R338" s="468"/>
      <c r="S338" s="468"/>
      <c r="T338" s="468"/>
      <c r="U338" s="468"/>
      <c r="V338" s="468"/>
      <c r="W338" s="468"/>
      <c r="X338" s="468"/>
      <c r="Y338" s="468"/>
      <c r="Z338" s="468"/>
      <c r="AA338" s="468"/>
      <c r="AB338" s="468"/>
      <c r="AC338" s="468"/>
    </row>
    <row r="339" spans="2:29" s="53" customFormat="1" ht="4.5" customHeight="1">
      <c r="B339" s="654"/>
      <c r="C339" s="638"/>
      <c r="D339" s="638"/>
      <c r="E339" s="638"/>
      <c r="F339" s="638"/>
      <c r="G339" s="638"/>
      <c r="H339" s="638"/>
      <c r="I339" s="638"/>
      <c r="J339" s="638"/>
      <c r="K339" s="638"/>
      <c r="L339" s="638"/>
      <c r="M339" s="638"/>
      <c r="N339" s="638"/>
      <c r="O339" s="639"/>
      <c r="P339" s="468"/>
      <c r="Q339" s="468"/>
      <c r="R339" s="468"/>
      <c r="S339" s="468"/>
      <c r="T339" s="468"/>
      <c r="U339" s="468"/>
      <c r="V339" s="468"/>
      <c r="W339" s="468"/>
      <c r="X339" s="468"/>
      <c r="Y339" s="468"/>
      <c r="Z339" s="468"/>
      <c r="AA339" s="468"/>
      <c r="AB339" s="468"/>
      <c r="AC339" s="468"/>
    </row>
    <row r="340" spans="2:29" s="53" customFormat="1" ht="15.6">
      <c r="B340" s="612" t="s">
        <v>137</v>
      </c>
      <c r="C340" s="604">
        <v>-0.69650871238287781</v>
      </c>
      <c r="D340" s="604">
        <v>4.0257836923857306</v>
      </c>
      <c r="E340" s="604">
        <v>-3.0523377650687684</v>
      </c>
      <c r="F340" s="604">
        <v>-9.4153278619957153</v>
      </c>
      <c r="G340" s="604">
        <v>-9.2304916821071092</v>
      </c>
      <c r="H340" s="604">
        <v>7.1184981462983901</v>
      </c>
      <c r="I340" s="604">
        <v>1.2980656498048693</v>
      </c>
      <c r="J340" s="604">
        <v>-3.7012435561063137</v>
      </c>
      <c r="K340" s="604">
        <v>10.821394106535701</v>
      </c>
      <c r="L340" s="604">
        <v>7.0090285294915535</v>
      </c>
      <c r="M340" s="604">
        <v>0</v>
      </c>
      <c r="N340" s="604">
        <v>0</v>
      </c>
      <c r="O340" s="605">
        <v>4.17686054685546</v>
      </c>
      <c r="P340" s="468"/>
      <c r="Q340" s="468"/>
      <c r="R340" s="468"/>
      <c r="S340" s="468"/>
      <c r="T340" s="468"/>
      <c r="U340" s="468"/>
      <c r="V340" s="468"/>
      <c r="W340" s="468"/>
      <c r="X340" s="468"/>
      <c r="Y340" s="468"/>
      <c r="Z340" s="468"/>
      <c r="AA340" s="468"/>
      <c r="AB340" s="468"/>
      <c r="AC340" s="468"/>
    </row>
    <row r="341" spans="2:29" s="371" customFormat="1" ht="15.6">
      <c r="B341" s="621" t="s">
        <v>112</v>
      </c>
      <c r="C341" s="657">
        <v>0.34251493690345514</v>
      </c>
      <c r="D341" s="657">
        <v>4.0257836923857306</v>
      </c>
      <c r="E341" s="657">
        <v>-0.85344156535218474</v>
      </c>
      <c r="F341" s="657">
        <v>-9.4153278619957153</v>
      </c>
      <c r="G341" s="657">
        <v>-7.022763644678113</v>
      </c>
      <c r="H341" s="657">
        <v>8.2267759310897102</v>
      </c>
      <c r="I341" s="657">
        <v>2.3285998501819689</v>
      </c>
      <c r="J341" s="657">
        <v>-2.85601192323867</v>
      </c>
      <c r="K341" s="657">
        <v>11.686901030975292</v>
      </c>
      <c r="L341" s="657">
        <v>7.8589939359344863</v>
      </c>
      <c r="M341" s="657">
        <v>0</v>
      </c>
      <c r="N341" s="657">
        <v>0</v>
      </c>
      <c r="O341" s="658">
        <v>14.32202438220596</v>
      </c>
      <c r="P341" s="296"/>
      <c r="Q341" s="296"/>
      <c r="R341" s="296"/>
      <c r="S341" s="296"/>
      <c r="T341" s="296"/>
      <c r="U341" s="296"/>
      <c r="V341" s="296"/>
      <c r="W341" s="296"/>
      <c r="X341" s="296"/>
      <c r="Y341" s="296"/>
      <c r="Z341" s="296"/>
      <c r="AA341" s="296"/>
      <c r="AB341" s="296"/>
      <c r="AC341" s="296"/>
    </row>
    <row r="342" spans="2:29" s="53" customFormat="1" ht="15.6">
      <c r="B342" s="659" t="s">
        <v>113</v>
      </c>
      <c r="C342" s="638">
        <v>0</v>
      </c>
      <c r="D342" s="638">
        <v>0</v>
      </c>
      <c r="E342" s="638">
        <v>0</v>
      </c>
      <c r="F342" s="638">
        <v>0</v>
      </c>
      <c r="G342" s="638">
        <v>0</v>
      </c>
      <c r="H342" s="638">
        <v>0</v>
      </c>
      <c r="I342" s="638">
        <v>0</v>
      </c>
      <c r="J342" s="638">
        <v>0</v>
      </c>
      <c r="K342" s="638">
        <v>0</v>
      </c>
      <c r="L342" s="638">
        <v>0</v>
      </c>
      <c r="M342" s="638">
        <v>0</v>
      </c>
      <c r="N342" s="638">
        <v>0</v>
      </c>
      <c r="O342" s="639">
        <v>0</v>
      </c>
      <c r="P342" s="468"/>
      <c r="Q342" s="468"/>
      <c r="R342" s="468"/>
      <c r="S342" s="468"/>
      <c r="T342" s="468"/>
      <c r="U342" s="468"/>
      <c r="V342" s="468"/>
      <c r="W342" s="468"/>
      <c r="X342" s="468"/>
      <c r="Y342" s="468"/>
      <c r="Z342" s="468"/>
      <c r="AA342" s="468"/>
      <c r="AB342" s="468"/>
      <c r="AC342" s="468"/>
    </row>
    <row r="343" spans="2:29" s="53" customFormat="1" ht="15.6">
      <c r="B343" s="659" t="s">
        <v>114</v>
      </c>
      <c r="C343" s="638">
        <v>0.34251493690345514</v>
      </c>
      <c r="D343" s="638">
        <v>4.0257836923857306</v>
      </c>
      <c r="E343" s="638">
        <v>-0.85344156535218474</v>
      </c>
      <c r="F343" s="638">
        <v>-9.4153278619957153</v>
      </c>
      <c r="G343" s="638">
        <v>-7.022763644678113</v>
      </c>
      <c r="H343" s="638">
        <v>8.2267759310897102</v>
      </c>
      <c r="I343" s="638">
        <v>2.3285998501819689</v>
      </c>
      <c r="J343" s="638">
        <v>-2.85601192323867</v>
      </c>
      <c r="K343" s="638">
        <v>11.686901030975292</v>
      </c>
      <c r="L343" s="638">
        <v>7.8589939359344863</v>
      </c>
      <c r="M343" s="638">
        <v>0</v>
      </c>
      <c r="N343" s="638">
        <v>0</v>
      </c>
      <c r="O343" s="639">
        <v>14.32202438220596</v>
      </c>
      <c r="P343" s="468"/>
      <c r="Q343" s="468"/>
      <c r="R343" s="468"/>
      <c r="S343" s="468"/>
      <c r="T343" s="468"/>
      <c r="U343" s="468"/>
      <c r="V343" s="468"/>
      <c r="W343" s="468"/>
      <c r="X343" s="468"/>
      <c r="Y343" s="468"/>
      <c r="Z343" s="468"/>
      <c r="AA343" s="468"/>
      <c r="AB343" s="468"/>
      <c r="AC343" s="468"/>
    </row>
    <row r="344" spans="2:29" s="371" customFormat="1" ht="15.6">
      <c r="B344" s="621" t="s">
        <v>127</v>
      </c>
      <c r="C344" s="657">
        <v>-1.039023649286333</v>
      </c>
      <c r="D344" s="657">
        <v>0</v>
      </c>
      <c r="E344" s="657">
        <v>-2.1988961997165837</v>
      </c>
      <c r="F344" s="657">
        <v>0</v>
      </c>
      <c r="G344" s="657">
        <v>-2.2077280374289967</v>
      </c>
      <c r="H344" s="657">
        <v>-1.1082777847913199</v>
      </c>
      <c r="I344" s="657">
        <v>-1.0305342003770996</v>
      </c>
      <c r="J344" s="657">
        <v>-0.84523163286764358</v>
      </c>
      <c r="K344" s="657">
        <v>-0.86550692443959065</v>
      </c>
      <c r="L344" s="657">
        <v>-0.84996540644293239</v>
      </c>
      <c r="M344" s="657">
        <v>0</v>
      </c>
      <c r="N344" s="657">
        <v>0</v>
      </c>
      <c r="O344" s="658">
        <v>-10.1451638353505</v>
      </c>
      <c r="P344" s="296"/>
      <c r="Q344" s="296"/>
      <c r="R344" s="296"/>
      <c r="S344" s="296"/>
      <c r="T344" s="296"/>
      <c r="U344" s="296"/>
      <c r="V344" s="296"/>
      <c r="W344" s="296"/>
      <c r="X344" s="296"/>
      <c r="Y344" s="296"/>
      <c r="Z344" s="296"/>
      <c r="AA344" s="296"/>
      <c r="AB344" s="296"/>
      <c r="AC344" s="296"/>
    </row>
    <row r="345" spans="2:29" s="53" customFormat="1" ht="15" customHeight="1">
      <c r="B345" s="659" t="s">
        <v>123</v>
      </c>
      <c r="C345" s="638">
        <v>0</v>
      </c>
      <c r="D345" s="638">
        <v>0</v>
      </c>
      <c r="E345" s="638">
        <v>0</v>
      </c>
      <c r="F345" s="638">
        <v>0</v>
      </c>
      <c r="G345" s="638">
        <v>0</v>
      </c>
      <c r="H345" s="638">
        <v>0</v>
      </c>
      <c r="I345" s="638">
        <v>0</v>
      </c>
      <c r="J345" s="638">
        <v>0</v>
      </c>
      <c r="K345" s="638">
        <v>0</v>
      </c>
      <c r="L345" s="638">
        <v>0</v>
      </c>
      <c r="M345" s="638">
        <v>0</v>
      </c>
      <c r="N345" s="638">
        <v>0</v>
      </c>
      <c r="O345" s="639">
        <v>0</v>
      </c>
      <c r="P345" s="468"/>
      <c r="Q345" s="468"/>
      <c r="R345" s="468"/>
      <c r="S345" s="468"/>
      <c r="T345" s="468"/>
      <c r="U345" s="468"/>
      <c r="V345" s="468"/>
      <c r="W345" s="468"/>
      <c r="X345" s="468"/>
      <c r="Y345" s="468"/>
      <c r="Z345" s="468"/>
      <c r="AA345" s="468"/>
      <c r="AB345" s="468"/>
      <c r="AC345" s="468"/>
    </row>
    <row r="346" spans="2:29" s="53" customFormat="1" ht="15" customHeight="1">
      <c r="B346" s="659" t="s">
        <v>86</v>
      </c>
      <c r="C346" s="638">
        <v>0</v>
      </c>
      <c r="D346" s="638">
        <v>0</v>
      </c>
      <c r="E346" s="638">
        <v>0</v>
      </c>
      <c r="F346" s="638">
        <v>0</v>
      </c>
      <c r="G346" s="638">
        <v>0</v>
      </c>
      <c r="H346" s="638">
        <v>0</v>
      </c>
      <c r="I346" s="638">
        <v>0</v>
      </c>
      <c r="J346" s="638">
        <v>0</v>
      </c>
      <c r="K346" s="638">
        <v>0</v>
      </c>
      <c r="L346" s="638">
        <v>0</v>
      </c>
      <c r="M346" s="638">
        <v>0</v>
      </c>
      <c r="N346" s="638">
        <v>0</v>
      </c>
      <c r="O346" s="639">
        <v>0</v>
      </c>
      <c r="P346" s="468"/>
      <c r="Q346" s="468"/>
      <c r="R346" s="468"/>
      <c r="S346" s="468"/>
      <c r="T346" s="468"/>
      <c r="U346" s="468"/>
      <c r="V346" s="468"/>
      <c r="W346" s="468"/>
      <c r="X346" s="468"/>
      <c r="Y346" s="468"/>
      <c r="Z346" s="468"/>
      <c r="AA346" s="468"/>
      <c r="AB346" s="468"/>
      <c r="AC346" s="468"/>
    </row>
    <row r="347" spans="2:29" s="53" customFormat="1" ht="15" customHeight="1">
      <c r="B347" s="659" t="s">
        <v>88</v>
      </c>
      <c r="C347" s="638">
        <v>-1.039023649286333</v>
      </c>
      <c r="D347" s="638">
        <v>0</v>
      </c>
      <c r="E347" s="638">
        <v>-2.1988961997165837</v>
      </c>
      <c r="F347" s="638">
        <v>0</v>
      </c>
      <c r="G347" s="638">
        <v>-2.2077280374289967</v>
      </c>
      <c r="H347" s="638">
        <v>-1.1082777847913199</v>
      </c>
      <c r="I347" s="638">
        <v>-1.0305342003770996</v>
      </c>
      <c r="J347" s="638">
        <v>-0.84523163286764358</v>
      </c>
      <c r="K347" s="638">
        <v>-0.86550692443959065</v>
      </c>
      <c r="L347" s="638">
        <v>-0.84996540644293239</v>
      </c>
      <c r="M347" s="638">
        <v>0</v>
      </c>
      <c r="N347" s="638">
        <v>0</v>
      </c>
      <c r="O347" s="639">
        <v>-10.1451638353505</v>
      </c>
      <c r="P347" s="468"/>
      <c r="Q347" s="468"/>
      <c r="R347" s="468"/>
      <c r="S347" s="468"/>
      <c r="T347" s="468"/>
      <c r="U347" s="468"/>
      <c r="V347" s="468"/>
      <c r="W347" s="468"/>
      <c r="X347" s="468"/>
      <c r="Y347" s="468"/>
      <c r="Z347" s="468"/>
      <c r="AA347" s="468"/>
      <c r="AB347" s="468"/>
      <c r="AC347" s="468"/>
    </row>
    <row r="348" spans="2:29" s="371" customFormat="1" ht="15" customHeight="1">
      <c r="B348" s="660" t="s">
        <v>115</v>
      </c>
      <c r="C348" s="657">
        <v>0</v>
      </c>
      <c r="D348" s="657">
        <v>0</v>
      </c>
      <c r="E348" s="657">
        <v>0</v>
      </c>
      <c r="F348" s="657">
        <v>0</v>
      </c>
      <c r="G348" s="657">
        <v>0</v>
      </c>
      <c r="H348" s="657">
        <v>0</v>
      </c>
      <c r="I348" s="657">
        <v>0</v>
      </c>
      <c r="J348" s="657">
        <v>0</v>
      </c>
      <c r="K348" s="657">
        <v>0</v>
      </c>
      <c r="L348" s="657">
        <v>0</v>
      </c>
      <c r="M348" s="657">
        <v>0</v>
      </c>
      <c r="N348" s="657">
        <v>0</v>
      </c>
      <c r="O348" s="658">
        <v>0</v>
      </c>
      <c r="P348" s="296"/>
      <c r="Q348" s="296"/>
      <c r="R348" s="296"/>
      <c r="S348" s="296"/>
      <c r="T348" s="296"/>
      <c r="U348" s="296"/>
      <c r="V348" s="296"/>
      <c r="W348" s="296"/>
      <c r="X348" s="296"/>
      <c r="Y348" s="296"/>
      <c r="Z348" s="296"/>
      <c r="AA348" s="296"/>
      <c r="AB348" s="296"/>
      <c r="AC348" s="296"/>
    </row>
    <row r="349" spans="2:29" s="53" customFormat="1" ht="15" customHeight="1">
      <c r="B349" s="659" t="s">
        <v>199</v>
      </c>
      <c r="C349" s="638">
        <v>0</v>
      </c>
      <c r="D349" s="638">
        <v>0</v>
      </c>
      <c r="E349" s="638">
        <v>0</v>
      </c>
      <c r="F349" s="638">
        <v>0</v>
      </c>
      <c r="G349" s="638">
        <v>0</v>
      </c>
      <c r="H349" s="638">
        <v>0</v>
      </c>
      <c r="I349" s="638">
        <v>0</v>
      </c>
      <c r="J349" s="638">
        <v>0</v>
      </c>
      <c r="K349" s="638">
        <v>0</v>
      </c>
      <c r="L349" s="638">
        <v>0</v>
      </c>
      <c r="M349" s="638">
        <v>0</v>
      </c>
      <c r="N349" s="638">
        <v>0</v>
      </c>
      <c r="O349" s="639">
        <v>0</v>
      </c>
      <c r="P349" s="468"/>
      <c r="Q349" s="468"/>
      <c r="R349" s="468"/>
      <c r="S349" s="468"/>
      <c r="T349" s="468"/>
      <c r="U349" s="468"/>
      <c r="V349" s="468"/>
      <c r="W349" s="468"/>
      <c r="X349" s="468"/>
      <c r="Y349" s="468"/>
      <c r="Z349" s="468"/>
      <c r="AA349" s="468"/>
      <c r="AB349" s="468"/>
      <c r="AC349" s="468"/>
    </row>
    <row r="350" spans="2:29" s="371" customFormat="1" ht="15.6">
      <c r="B350" s="621" t="s">
        <v>128</v>
      </c>
      <c r="C350" s="657">
        <v>0</v>
      </c>
      <c r="D350" s="657">
        <v>0</v>
      </c>
      <c r="E350" s="657">
        <v>0</v>
      </c>
      <c r="F350" s="657">
        <v>0</v>
      </c>
      <c r="G350" s="657">
        <v>0</v>
      </c>
      <c r="H350" s="657">
        <v>0</v>
      </c>
      <c r="I350" s="657">
        <v>0</v>
      </c>
      <c r="J350" s="657">
        <v>0</v>
      </c>
      <c r="K350" s="657">
        <v>0</v>
      </c>
      <c r="L350" s="657">
        <v>0</v>
      </c>
      <c r="M350" s="657">
        <v>0</v>
      </c>
      <c r="N350" s="657">
        <v>0</v>
      </c>
      <c r="O350" s="658">
        <v>0</v>
      </c>
      <c r="P350" s="296"/>
      <c r="Q350" s="296"/>
      <c r="R350" s="296"/>
      <c r="S350" s="296"/>
      <c r="T350" s="296"/>
      <c r="U350" s="296"/>
      <c r="V350" s="296"/>
      <c r="W350" s="296"/>
      <c r="X350" s="296"/>
      <c r="Y350" s="296"/>
      <c r="Z350" s="296"/>
      <c r="AA350" s="296"/>
      <c r="AB350" s="296"/>
      <c r="AC350" s="296"/>
    </row>
    <row r="351" spans="2:29" s="371" customFormat="1" ht="15.6">
      <c r="B351" s="621" t="s">
        <v>129</v>
      </c>
      <c r="C351" s="657">
        <v>0</v>
      </c>
      <c r="D351" s="657">
        <v>0</v>
      </c>
      <c r="E351" s="657">
        <v>0</v>
      </c>
      <c r="F351" s="657">
        <v>0</v>
      </c>
      <c r="G351" s="657">
        <v>0</v>
      </c>
      <c r="H351" s="657">
        <v>0</v>
      </c>
      <c r="I351" s="657">
        <v>0</v>
      </c>
      <c r="J351" s="657">
        <v>0</v>
      </c>
      <c r="K351" s="657">
        <v>0</v>
      </c>
      <c r="L351" s="657">
        <v>0</v>
      </c>
      <c r="M351" s="657">
        <v>0</v>
      </c>
      <c r="N351" s="657">
        <v>0</v>
      </c>
      <c r="O351" s="658">
        <v>0</v>
      </c>
      <c r="P351" s="296"/>
      <c r="Q351" s="296"/>
      <c r="R351" s="296"/>
      <c r="S351" s="296"/>
      <c r="T351" s="296"/>
      <c r="U351" s="296"/>
      <c r="V351" s="296"/>
      <c r="W351" s="296"/>
      <c r="X351" s="296"/>
      <c r="Y351" s="296"/>
      <c r="Z351" s="296"/>
      <c r="AA351" s="296"/>
      <c r="AB351" s="296"/>
      <c r="AC351" s="296"/>
    </row>
    <row r="352" spans="2:29" s="53" customFormat="1" ht="18.600000000000001" customHeight="1">
      <c r="B352" s="583" t="s">
        <v>285</v>
      </c>
      <c r="C352" s="642">
        <v>3.4416913763379853E-15</v>
      </c>
      <c r="D352" s="642">
        <v>0</v>
      </c>
      <c r="E352" s="642">
        <v>7.5495165674510645E-15</v>
      </c>
      <c r="F352" s="642">
        <v>0</v>
      </c>
      <c r="G352" s="642">
        <v>0</v>
      </c>
      <c r="H352" s="642">
        <v>0</v>
      </c>
      <c r="I352" s="642">
        <v>1.1102230246251565E-14</v>
      </c>
      <c r="J352" s="642">
        <v>0</v>
      </c>
      <c r="K352" s="642">
        <v>0</v>
      </c>
      <c r="L352" s="642">
        <v>0</v>
      </c>
      <c r="M352" s="642">
        <v>0</v>
      </c>
      <c r="N352" s="642">
        <v>0</v>
      </c>
      <c r="O352" s="643">
        <v>-3.3750779948604759E-14</v>
      </c>
      <c r="P352" s="468"/>
      <c r="Q352" s="468"/>
      <c r="R352" s="468"/>
      <c r="S352" s="468"/>
      <c r="T352" s="468"/>
      <c r="U352" s="468"/>
      <c r="V352" s="468"/>
      <c r="W352" s="468"/>
      <c r="X352" s="468"/>
      <c r="Y352" s="468"/>
      <c r="Z352" s="468"/>
      <c r="AA352" s="468"/>
      <c r="AB352" s="468"/>
      <c r="AC352" s="468"/>
    </row>
    <row r="353" spans="1:29" s="53" customFormat="1">
      <c r="B353" s="468"/>
      <c r="C353" s="661"/>
      <c r="D353" s="661"/>
      <c r="E353" s="661"/>
      <c r="F353" s="661"/>
      <c r="G353" s="661"/>
      <c r="H353" s="661"/>
      <c r="I353" s="661"/>
      <c r="J353" s="661"/>
      <c r="K353" s="661"/>
      <c r="L353" s="661"/>
      <c r="M353" s="661"/>
      <c r="N353" s="661"/>
      <c r="O353" s="448"/>
      <c r="P353" s="468"/>
      <c r="Q353" s="468"/>
      <c r="R353" s="468"/>
      <c r="S353" s="468"/>
    </row>
    <row r="354" spans="1:29" s="53" customFormat="1" ht="18">
      <c r="B354" s="451" t="s">
        <v>369</v>
      </c>
      <c r="C354" s="452"/>
      <c r="D354" s="452"/>
      <c r="E354" s="452"/>
      <c r="F354" s="452"/>
      <c r="G354" s="452"/>
      <c r="H354" s="452"/>
      <c r="I354" s="452"/>
      <c r="J354" s="452"/>
      <c r="K354" s="452"/>
      <c r="L354" s="452"/>
      <c r="M354" s="452"/>
      <c r="N354" s="452"/>
      <c r="O354" s="453"/>
      <c r="P354" s="468"/>
      <c r="Q354" s="468"/>
      <c r="R354" s="468"/>
      <c r="S354" s="468"/>
    </row>
    <row r="355" spans="1:29" s="53" customFormat="1" ht="15.6">
      <c r="B355" s="454" t="s">
        <v>362</v>
      </c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6"/>
      <c r="P355" s="468"/>
      <c r="Q355" s="468"/>
      <c r="R355" s="468"/>
      <c r="S355" s="468"/>
    </row>
    <row r="356" spans="1:29" s="53" customFormat="1" ht="15.6">
      <c r="B356" s="454" t="s">
        <v>422</v>
      </c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6"/>
      <c r="P356" s="468"/>
      <c r="Q356" s="468"/>
      <c r="R356" s="468"/>
      <c r="S356" s="468"/>
    </row>
    <row r="357" spans="1:29" s="53" customFormat="1">
      <c r="B357" s="460"/>
      <c r="C357" s="461"/>
      <c r="D357" s="461"/>
      <c r="E357" s="461"/>
      <c r="F357" s="461"/>
      <c r="G357" s="461"/>
      <c r="H357" s="461"/>
      <c r="I357" s="461"/>
      <c r="J357" s="461"/>
      <c r="K357" s="461"/>
      <c r="L357" s="461"/>
      <c r="M357" s="461"/>
      <c r="N357" s="461"/>
      <c r="O357" s="462"/>
      <c r="P357" s="468"/>
      <c r="Q357" s="468"/>
      <c r="R357" s="468"/>
      <c r="S357" s="468"/>
    </row>
    <row r="358" spans="1:29" s="53" customFormat="1" ht="24" customHeight="1">
      <c r="B358" s="566" t="s">
        <v>424</v>
      </c>
      <c r="C358" s="567" t="s">
        <v>363</v>
      </c>
      <c r="D358" s="568"/>
      <c r="E358" s="568"/>
      <c r="F358" s="568"/>
      <c r="G358" s="568"/>
      <c r="H358" s="568"/>
      <c r="I358" s="568"/>
      <c r="J358" s="568"/>
      <c r="K358" s="568"/>
      <c r="L358" s="568"/>
      <c r="M358" s="568"/>
      <c r="N358" s="569"/>
      <c r="O358" s="570" t="s">
        <v>364</v>
      </c>
      <c r="P358" s="468"/>
      <c r="Q358" s="468"/>
      <c r="R358" s="468"/>
      <c r="S358" s="468"/>
    </row>
    <row r="359" spans="1:29" s="53" customFormat="1" ht="24.6" customHeight="1">
      <c r="B359" s="469"/>
      <c r="C359" s="470" t="s">
        <v>5</v>
      </c>
      <c r="D359" s="470" t="s">
        <v>6</v>
      </c>
      <c r="E359" s="470" t="s">
        <v>7</v>
      </c>
      <c r="F359" s="470" t="s">
        <v>8</v>
      </c>
      <c r="G359" s="470" t="s">
        <v>9</v>
      </c>
      <c r="H359" s="470" t="s">
        <v>10</v>
      </c>
      <c r="I359" s="470" t="s">
        <v>11</v>
      </c>
      <c r="J359" s="470" t="s">
        <v>12</v>
      </c>
      <c r="K359" s="470" t="s">
        <v>13</v>
      </c>
      <c r="L359" s="470" t="s">
        <v>14</v>
      </c>
      <c r="M359" s="470" t="s">
        <v>15</v>
      </c>
      <c r="N359" s="470" t="s">
        <v>16</v>
      </c>
      <c r="O359" s="471"/>
      <c r="P359" s="468"/>
      <c r="Q359" s="468"/>
      <c r="R359" s="468"/>
      <c r="S359" s="468"/>
    </row>
    <row r="360" spans="1:29" s="53" customFormat="1" ht="22.8" customHeight="1">
      <c r="B360" s="472"/>
      <c r="C360" s="473" t="s">
        <v>425</v>
      </c>
      <c r="D360" s="473" t="s">
        <v>425</v>
      </c>
      <c r="E360" s="473" t="s">
        <v>425</v>
      </c>
      <c r="F360" s="473" t="s">
        <v>425</v>
      </c>
      <c r="G360" s="473" t="s">
        <v>425</v>
      </c>
      <c r="H360" s="473" t="s">
        <v>425</v>
      </c>
      <c r="I360" s="473" t="s">
        <v>425</v>
      </c>
      <c r="J360" s="473" t="s">
        <v>425</v>
      </c>
      <c r="K360" s="473" t="s">
        <v>425</v>
      </c>
      <c r="L360" s="473" t="s">
        <v>425</v>
      </c>
      <c r="M360" s="473" t="s">
        <v>425</v>
      </c>
      <c r="N360" s="473" t="s">
        <v>425</v>
      </c>
      <c r="O360" s="474" t="s">
        <v>425</v>
      </c>
      <c r="P360" s="468"/>
      <c r="Q360" s="468"/>
      <c r="R360" s="468"/>
      <c r="S360" s="468"/>
    </row>
    <row r="361" spans="1:29" s="53" customFormat="1" ht="15.6">
      <c r="B361" s="612" t="s">
        <v>121</v>
      </c>
      <c r="C361" s="626">
        <v>11.125753006450735</v>
      </c>
      <c r="D361" s="626">
        <v>33.946009830062799</v>
      </c>
      <c r="E361" s="626">
        <v>10.464166688435407</v>
      </c>
      <c r="F361" s="626">
        <v>11.960378564413686</v>
      </c>
      <c r="G361" s="626">
        <v>10.698698168954557</v>
      </c>
      <c r="H361" s="626">
        <v>10.32550960080447</v>
      </c>
      <c r="I361" s="626">
        <v>10.609478414829516</v>
      </c>
      <c r="J361" s="626">
        <v>10.234060445431153</v>
      </c>
      <c r="K361" s="626">
        <v>10.324065809716407</v>
      </c>
      <c r="L361" s="626">
        <v>10.465654750811915</v>
      </c>
      <c r="M361" s="626">
        <v>0</v>
      </c>
      <c r="N361" s="626">
        <v>0</v>
      </c>
      <c r="O361" s="627">
        <v>130.15377527991066</v>
      </c>
      <c r="P361" s="468"/>
      <c r="Q361" s="468"/>
      <c r="R361" s="468"/>
      <c r="S361" s="468"/>
      <c r="T361" s="468"/>
      <c r="U361" s="468"/>
      <c r="V361" s="468"/>
      <c r="W361" s="468"/>
      <c r="X361" s="468"/>
      <c r="Y361" s="468"/>
      <c r="Z361" s="468"/>
      <c r="AA361" s="468"/>
      <c r="AB361" s="468"/>
      <c r="AC361" s="468"/>
    </row>
    <row r="362" spans="1:29" s="468" customFormat="1" ht="15.6">
      <c r="A362" s="53"/>
      <c r="B362" s="577" t="s">
        <v>138</v>
      </c>
      <c r="C362" s="578">
        <v>10.739248951796249</v>
      </c>
      <c r="D362" s="578">
        <v>9.830407920556846</v>
      </c>
      <c r="E362" s="578">
        <v>10.454297950145353</v>
      </c>
      <c r="F362" s="578">
        <v>11.923228350439077</v>
      </c>
      <c r="G362" s="578">
        <v>10.653116853360833</v>
      </c>
      <c r="H362" s="578">
        <v>10.284510867875497</v>
      </c>
      <c r="I362" s="578">
        <v>10.561410643508875</v>
      </c>
      <c r="J362" s="578">
        <v>10.191463442636373</v>
      </c>
      <c r="K362" s="578">
        <v>10.278362690282007</v>
      </c>
      <c r="L362" s="578">
        <v>10.423992039718296</v>
      </c>
      <c r="M362" s="578">
        <v>0</v>
      </c>
      <c r="N362" s="578">
        <v>0</v>
      </c>
      <c r="O362" s="579">
        <v>105.34003971031942</v>
      </c>
    </row>
    <row r="363" spans="1:29" s="468" customFormat="1" ht="15.6">
      <c r="A363" s="53"/>
      <c r="B363" s="651" t="s">
        <v>123</v>
      </c>
      <c r="C363" s="635">
        <v>0</v>
      </c>
      <c r="D363" s="635">
        <v>0</v>
      </c>
      <c r="E363" s="635">
        <v>0</v>
      </c>
      <c r="F363" s="635">
        <v>0</v>
      </c>
      <c r="G363" s="635">
        <v>0</v>
      </c>
      <c r="H363" s="635">
        <v>0</v>
      </c>
      <c r="I363" s="635">
        <v>0</v>
      </c>
      <c r="J363" s="635">
        <v>0</v>
      </c>
      <c r="K363" s="635">
        <v>0</v>
      </c>
      <c r="L363" s="635">
        <v>0</v>
      </c>
      <c r="M363" s="635">
        <v>0</v>
      </c>
      <c r="N363" s="635">
        <v>0</v>
      </c>
      <c r="O363" s="636">
        <v>0</v>
      </c>
    </row>
    <row r="364" spans="1:29" s="468" customFormat="1" ht="15.6">
      <c r="A364" s="53"/>
      <c r="B364" s="651" t="s">
        <v>86</v>
      </c>
      <c r="C364" s="635">
        <v>0</v>
      </c>
      <c r="D364" s="635">
        <v>0</v>
      </c>
      <c r="E364" s="635">
        <v>0</v>
      </c>
      <c r="F364" s="635">
        <v>0</v>
      </c>
      <c r="G364" s="635">
        <v>0</v>
      </c>
      <c r="H364" s="635">
        <v>0</v>
      </c>
      <c r="I364" s="635">
        <v>0</v>
      </c>
      <c r="J364" s="635">
        <v>0</v>
      </c>
      <c r="K364" s="635">
        <v>0</v>
      </c>
      <c r="L364" s="635">
        <v>0</v>
      </c>
      <c r="M364" s="635">
        <v>0</v>
      </c>
      <c r="N364" s="635">
        <v>0</v>
      </c>
      <c r="O364" s="636">
        <v>0</v>
      </c>
    </row>
    <row r="365" spans="1:29" s="468" customFormat="1" ht="15.6">
      <c r="A365" s="53"/>
      <c r="B365" s="651" t="s">
        <v>87</v>
      </c>
      <c r="C365" s="635">
        <v>0</v>
      </c>
      <c r="D365" s="635">
        <v>0</v>
      </c>
      <c r="E365" s="635">
        <v>0</v>
      </c>
      <c r="F365" s="635">
        <v>0</v>
      </c>
      <c r="G365" s="635">
        <v>0</v>
      </c>
      <c r="H365" s="635">
        <v>0</v>
      </c>
      <c r="I365" s="635">
        <v>0</v>
      </c>
      <c r="J365" s="635">
        <v>0</v>
      </c>
      <c r="K365" s="635">
        <v>0</v>
      </c>
      <c r="L365" s="635">
        <v>0</v>
      </c>
      <c r="M365" s="635">
        <v>0</v>
      </c>
      <c r="N365" s="635">
        <v>0</v>
      </c>
      <c r="O365" s="636">
        <v>0</v>
      </c>
    </row>
    <row r="366" spans="1:29" s="468" customFormat="1" ht="15.6">
      <c r="A366" s="53"/>
      <c r="B366" s="651" t="s">
        <v>85</v>
      </c>
      <c r="C366" s="635">
        <v>10.739248951796249</v>
      </c>
      <c r="D366" s="635">
        <v>9.830407920556846</v>
      </c>
      <c r="E366" s="635">
        <v>10.454297950145353</v>
      </c>
      <c r="F366" s="635">
        <v>11.923228350439077</v>
      </c>
      <c r="G366" s="635">
        <v>10.653116853360833</v>
      </c>
      <c r="H366" s="635">
        <v>10.284510867875497</v>
      </c>
      <c r="I366" s="635">
        <v>10.561410643508875</v>
      </c>
      <c r="J366" s="635">
        <v>10.191463442636373</v>
      </c>
      <c r="K366" s="635">
        <v>10.278362690282007</v>
      </c>
      <c r="L366" s="635">
        <v>10.423992039718296</v>
      </c>
      <c r="M366" s="635">
        <v>0</v>
      </c>
      <c r="N366" s="635">
        <v>0</v>
      </c>
      <c r="O366" s="636">
        <v>105.34003971031942</v>
      </c>
    </row>
    <row r="367" spans="1:29" s="468" customFormat="1" ht="15.6">
      <c r="A367" s="53"/>
      <c r="B367" s="651" t="s">
        <v>131</v>
      </c>
      <c r="C367" s="635">
        <v>0</v>
      </c>
      <c r="D367" s="635">
        <v>0</v>
      </c>
      <c r="E367" s="635">
        <v>0</v>
      </c>
      <c r="F367" s="635">
        <v>0</v>
      </c>
      <c r="G367" s="635">
        <v>0</v>
      </c>
      <c r="H367" s="635">
        <v>0</v>
      </c>
      <c r="I367" s="635">
        <v>0</v>
      </c>
      <c r="J367" s="635">
        <v>0</v>
      </c>
      <c r="K367" s="635">
        <v>0</v>
      </c>
      <c r="L367" s="635">
        <v>0</v>
      </c>
      <c r="M367" s="635">
        <v>0</v>
      </c>
      <c r="N367" s="635">
        <v>0</v>
      </c>
      <c r="O367" s="636">
        <v>0</v>
      </c>
    </row>
    <row r="368" spans="1:29" s="468" customFormat="1" ht="15.6">
      <c r="A368" s="53"/>
      <c r="B368" s="640" t="s">
        <v>198</v>
      </c>
      <c r="C368" s="635">
        <v>0</v>
      </c>
      <c r="D368" s="635">
        <v>0</v>
      </c>
      <c r="E368" s="635">
        <v>0</v>
      </c>
      <c r="F368" s="635">
        <v>0</v>
      </c>
      <c r="G368" s="635">
        <v>0</v>
      </c>
      <c r="H368" s="635">
        <v>0</v>
      </c>
      <c r="I368" s="635">
        <v>0</v>
      </c>
      <c r="J368" s="635">
        <v>0</v>
      </c>
      <c r="K368" s="635">
        <v>0</v>
      </c>
      <c r="L368" s="635">
        <v>0</v>
      </c>
      <c r="M368" s="635">
        <v>0</v>
      </c>
      <c r="N368" s="635">
        <v>0</v>
      </c>
      <c r="O368" s="636">
        <v>0</v>
      </c>
    </row>
    <row r="369" spans="1:29" s="468" customFormat="1" ht="4.5" customHeight="1">
      <c r="A369" s="53"/>
      <c r="B369" s="662"/>
      <c r="C369" s="663"/>
      <c r="D369" s="663"/>
      <c r="E369" s="663"/>
      <c r="F369" s="663"/>
      <c r="G369" s="663"/>
      <c r="H369" s="663"/>
      <c r="I369" s="663"/>
      <c r="J369" s="663"/>
      <c r="K369" s="663"/>
      <c r="L369" s="663"/>
      <c r="M369" s="663"/>
      <c r="N369" s="663"/>
      <c r="O369" s="664"/>
    </row>
    <row r="370" spans="1:29" s="468" customFormat="1" ht="15.6">
      <c r="A370" s="53"/>
      <c r="B370" s="577" t="s">
        <v>124</v>
      </c>
      <c r="C370" s="578">
        <v>0.38650405465448512</v>
      </c>
      <c r="D370" s="578">
        <v>24.115601909505955</v>
      </c>
      <c r="E370" s="578">
        <v>9.8687382900547495E-3</v>
      </c>
      <c r="F370" s="578">
        <v>3.7150213974608569E-2</v>
      </c>
      <c r="G370" s="578">
        <v>4.5581315593724643E-2</v>
      </c>
      <c r="H370" s="578">
        <v>4.099873292897277E-2</v>
      </c>
      <c r="I370" s="578">
        <v>4.8067771320640273E-2</v>
      </c>
      <c r="J370" s="578">
        <v>4.2597002794780299E-2</v>
      </c>
      <c r="K370" s="578">
        <v>4.5703119434400134E-2</v>
      </c>
      <c r="L370" s="578">
        <v>4.1662711093617438E-2</v>
      </c>
      <c r="M370" s="578">
        <v>0</v>
      </c>
      <c r="N370" s="578">
        <v>0</v>
      </c>
      <c r="O370" s="579">
        <v>24.813735569591241</v>
      </c>
    </row>
    <row r="371" spans="1:29" s="468" customFormat="1" ht="15.6">
      <c r="A371" s="53"/>
      <c r="B371" s="640" t="s">
        <v>82</v>
      </c>
      <c r="C371" s="635">
        <v>0.38650405465448512</v>
      </c>
      <c r="D371" s="635">
        <v>24.115601909505955</v>
      </c>
      <c r="E371" s="635">
        <v>9.8687382900547495E-3</v>
      </c>
      <c r="F371" s="635">
        <v>3.7150213974608569E-2</v>
      </c>
      <c r="G371" s="635">
        <v>4.5581315593724643E-2</v>
      </c>
      <c r="H371" s="635">
        <v>4.099873292897277E-2</v>
      </c>
      <c r="I371" s="635">
        <v>4.8067771320640273E-2</v>
      </c>
      <c r="J371" s="635">
        <v>4.2597002794780299E-2</v>
      </c>
      <c r="K371" s="635">
        <v>4.5703119434400134E-2</v>
      </c>
      <c r="L371" s="635">
        <v>4.1662711093617438E-2</v>
      </c>
      <c r="M371" s="635">
        <v>0</v>
      </c>
      <c r="N371" s="635">
        <v>0</v>
      </c>
      <c r="O371" s="636">
        <v>24.813735569591241</v>
      </c>
    </row>
    <row r="372" spans="1:29" s="468" customFormat="1" ht="4.5" customHeight="1">
      <c r="A372" s="53"/>
      <c r="B372" s="665"/>
      <c r="C372" s="666"/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7"/>
    </row>
    <row r="373" spans="1:29" s="468" customFormat="1" ht="15.6">
      <c r="A373" s="53"/>
      <c r="B373" s="641" t="s">
        <v>125</v>
      </c>
      <c r="C373" s="642">
        <v>4.1785775069161337</v>
      </c>
      <c r="D373" s="642">
        <v>3.2392001359690243</v>
      </c>
      <c r="E373" s="642">
        <v>4.3164042281378876</v>
      </c>
      <c r="F373" s="642">
        <v>3.6898756749315575</v>
      </c>
      <c r="G373" s="642">
        <v>5.8840743203725179</v>
      </c>
      <c r="H373" s="642">
        <v>3.938276608348021</v>
      </c>
      <c r="I373" s="642">
        <v>6.5749079303065967</v>
      </c>
      <c r="J373" s="642">
        <v>4.7770332583594914</v>
      </c>
      <c r="K373" s="642">
        <v>3.7129555484592895</v>
      </c>
      <c r="L373" s="642">
        <v>5.7727984932392689</v>
      </c>
      <c r="M373" s="642">
        <v>0</v>
      </c>
      <c r="N373" s="642">
        <v>0</v>
      </c>
      <c r="O373" s="643">
        <v>46.084103705039787</v>
      </c>
    </row>
    <row r="374" spans="1:29" s="468" customFormat="1" ht="15.6">
      <c r="A374" s="53"/>
      <c r="B374" s="650" t="s">
        <v>139</v>
      </c>
      <c r="C374" s="645">
        <v>3.7741853133097876</v>
      </c>
      <c r="D374" s="645">
        <v>3.2392001359690243</v>
      </c>
      <c r="E374" s="645">
        <v>4.3164042281378876</v>
      </c>
      <c r="F374" s="645">
        <v>3.6898756749315575</v>
      </c>
      <c r="G374" s="645">
        <v>3.8525939842892072</v>
      </c>
      <c r="H374" s="645">
        <v>3.938276608348021</v>
      </c>
      <c r="I374" s="645">
        <v>6.1219394964973617</v>
      </c>
      <c r="J374" s="645">
        <v>4.7770332583594914</v>
      </c>
      <c r="K374" s="645">
        <v>3.7129555484592895</v>
      </c>
      <c r="L374" s="645">
        <v>3.7816964411797294</v>
      </c>
      <c r="M374" s="645">
        <v>0</v>
      </c>
      <c r="N374" s="645">
        <v>0</v>
      </c>
      <c r="O374" s="646">
        <v>41.204160689481355</v>
      </c>
    </row>
    <row r="375" spans="1:29" s="468" customFormat="1" ht="15.6">
      <c r="A375" s="53"/>
      <c r="B375" s="651" t="s">
        <v>90</v>
      </c>
      <c r="C375" s="635">
        <v>1.7186543640562113</v>
      </c>
      <c r="D375" s="635">
        <v>1.7462912172357996</v>
      </c>
      <c r="E375" s="635">
        <v>1.7976611865244407</v>
      </c>
      <c r="F375" s="635">
        <v>1.7765015152320083</v>
      </c>
      <c r="G375" s="635">
        <v>1.8836809564327335</v>
      </c>
      <c r="H375" s="635">
        <v>1.7831813728134076</v>
      </c>
      <c r="I375" s="635">
        <v>3.2710175374946195</v>
      </c>
      <c r="J375" s="635">
        <v>1.844261620890691</v>
      </c>
      <c r="K375" s="635">
        <v>1.8098733982840971</v>
      </c>
      <c r="L375" s="635">
        <v>1.9048630973482361</v>
      </c>
      <c r="M375" s="635">
        <v>0</v>
      </c>
      <c r="N375" s="635">
        <v>0</v>
      </c>
      <c r="O375" s="636">
        <v>19.535986266312246</v>
      </c>
    </row>
    <row r="376" spans="1:29" s="468" customFormat="1" ht="15.6">
      <c r="A376" s="53"/>
      <c r="B376" s="651" t="s">
        <v>49</v>
      </c>
      <c r="C376" s="635">
        <v>1.5853366712395851</v>
      </c>
      <c r="D376" s="635">
        <v>1.0093772570536943</v>
      </c>
      <c r="E376" s="635">
        <v>1.3768781387959268</v>
      </c>
      <c r="F376" s="635">
        <v>0.99543213475918391</v>
      </c>
      <c r="G376" s="635">
        <v>0.9703034751786267</v>
      </c>
      <c r="H376" s="635">
        <v>1.340356272347716</v>
      </c>
      <c r="I376" s="635">
        <v>1.0689348683939299</v>
      </c>
      <c r="J376" s="635">
        <v>1.7007515053413413</v>
      </c>
      <c r="K376" s="635">
        <v>0.96798429493907534</v>
      </c>
      <c r="L376" s="635">
        <v>1.2458624221158774</v>
      </c>
      <c r="M376" s="635">
        <v>0</v>
      </c>
      <c r="N376" s="635">
        <v>0</v>
      </c>
      <c r="O376" s="636">
        <v>12.261217040164956</v>
      </c>
    </row>
    <row r="377" spans="1:29" s="468" customFormat="1" ht="15.6">
      <c r="A377" s="53"/>
      <c r="B377" s="651" t="s">
        <v>50</v>
      </c>
      <c r="C377" s="635">
        <v>0.29202797782945278</v>
      </c>
      <c r="D377" s="635">
        <v>0.2845690989122478</v>
      </c>
      <c r="E377" s="635">
        <v>0.90993304986415668</v>
      </c>
      <c r="F377" s="635">
        <v>0.35158227163576139</v>
      </c>
      <c r="G377" s="635">
        <v>0.68153474151338933</v>
      </c>
      <c r="H377" s="635">
        <v>0.54880483581802242</v>
      </c>
      <c r="I377" s="635">
        <v>1.2758014552185437</v>
      </c>
      <c r="J377" s="635">
        <v>0.45047759514084501</v>
      </c>
      <c r="K377" s="635">
        <v>0.70300833151398701</v>
      </c>
      <c r="L377" s="635">
        <v>0.43270397105054453</v>
      </c>
      <c r="M377" s="635">
        <v>0</v>
      </c>
      <c r="N377" s="635">
        <v>0</v>
      </c>
      <c r="O377" s="636">
        <v>5.9304433284969509</v>
      </c>
    </row>
    <row r="378" spans="1:29" s="53" customFormat="1" ht="15.6">
      <c r="B378" s="651" t="s">
        <v>67</v>
      </c>
      <c r="C378" s="635">
        <v>0.17816630018453836</v>
      </c>
      <c r="D378" s="635">
        <v>0.19896256276728272</v>
      </c>
      <c r="E378" s="635">
        <v>0.2319318529533631</v>
      </c>
      <c r="F378" s="635">
        <v>0.56635975330460386</v>
      </c>
      <c r="G378" s="635">
        <v>0.31707481116445763</v>
      </c>
      <c r="H378" s="635">
        <v>0.26593412736887517</v>
      </c>
      <c r="I378" s="635">
        <v>0.50618563539026862</v>
      </c>
      <c r="J378" s="635">
        <v>0.7815425369866138</v>
      </c>
      <c r="K378" s="635">
        <v>0.23208952372213029</v>
      </c>
      <c r="L378" s="635">
        <v>0.19826695066507136</v>
      </c>
      <c r="M378" s="635">
        <v>0</v>
      </c>
      <c r="N378" s="635">
        <v>0</v>
      </c>
      <c r="O378" s="636">
        <v>3.4765140545072049</v>
      </c>
      <c r="P378" s="468"/>
      <c r="Q378" s="468"/>
      <c r="R378" s="468"/>
      <c r="S378" s="468"/>
      <c r="T378" s="468"/>
      <c r="U378" s="468"/>
      <c r="V378" s="468"/>
      <c r="W378" s="468"/>
      <c r="X378" s="468"/>
      <c r="Y378" s="468"/>
      <c r="Z378" s="468"/>
      <c r="AA378" s="468"/>
      <c r="AB378" s="468"/>
      <c r="AC378" s="468"/>
    </row>
    <row r="379" spans="1:29" s="53" customFormat="1" ht="4.5" customHeight="1">
      <c r="B379" s="651"/>
      <c r="C379" s="638"/>
      <c r="D379" s="638"/>
      <c r="E379" s="638"/>
      <c r="F379" s="638"/>
      <c r="G379" s="638"/>
      <c r="H379" s="638"/>
      <c r="I379" s="638"/>
      <c r="J379" s="638"/>
      <c r="K379" s="638"/>
      <c r="L379" s="638"/>
      <c r="M379" s="638"/>
      <c r="N379" s="638"/>
      <c r="O379" s="639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  <c r="AA379" s="468"/>
      <c r="AB379" s="468"/>
      <c r="AC379" s="468"/>
    </row>
    <row r="380" spans="1:29" s="53" customFormat="1" ht="15.6">
      <c r="B380" s="595" t="s">
        <v>140</v>
      </c>
      <c r="C380" s="596">
        <v>0.40439219360634632</v>
      </c>
      <c r="D380" s="596">
        <v>0</v>
      </c>
      <c r="E380" s="596">
        <v>0</v>
      </c>
      <c r="F380" s="596">
        <v>0</v>
      </c>
      <c r="G380" s="596">
        <v>2.0314803360833107</v>
      </c>
      <c r="H380" s="596">
        <v>0</v>
      </c>
      <c r="I380" s="596">
        <v>0.45296843380923496</v>
      </c>
      <c r="J380" s="596">
        <v>0</v>
      </c>
      <c r="K380" s="596">
        <v>0</v>
      </c>
      <c r="L380" s="596">
        <v>1.9911020520595395</v>
      </c>
      <c r="M380" s="596">
        <v>0</v>
      </c>
      <c r="N380" s="596">
        <v>0</v>
      </c>
      <c r="O380" s="597">
        <v>4.8799430155584318</v>
      </c>
      <c r="P380" s="468"/>
      <c r="Q380" s="468"/>
      <c r="R380" s="468"/>
      <c r="S380" s="468"/>
      <c r="T380" s="468"/>
      <c r="U380" s="468"/>
      <c r="V380" s="468"/>
      <c r="W380" s="468"/>
      <c r="X380" s="468"/>
      <c r="Y380" s="468"/>
      <c r="Z380" s="468"/>
      <c r="AA380" s="468"/>
      <c r="AB380" s="468"/>
      <c r="AC380" s="468"/>
    </row>
    <row r="381" spans="1:29" s="53" customFormat="1" ht="15.6">
      <c r="B381" s="628" t="s">
        <v>53</v>
      </c>
      <c r="C381" s="635">
        <v>0.40439219360634632</v>
      </c>
      <c r="D381" s="635">
        <v>0</v>
      </c>
      <c r="E381" s="635">
        <v>0</v>
      </c>
      <c r="F381" s="635">
        <v>0</v>
      </c>
      <c r="G381" s="635">
        <v>2.0314803360833107</v>
      </c>
      <c r="H381" s="635">
        <v>0</v>
      </c>
      <c r="I381" s="635">
        <v>0.45296843380923496</v>
      </c>
      <c r="J381" s="635">
        <v>0</v>
      </c>
      <c r="K381" s="635">
        <v>0</v>
      </c>
      <c r="L381" s="635">
        <v>1.9911020520595395</v>
      </c>
      <c r="M381" s="635">
        <v>0</v>
      </c>
      <c r="N381" s="635">
        <v>0</v>
      </c>
      <c r="O381" s="636">
        <v>4.8799430155584318</v>
      </c>
      <c r="P381" s="468"/>
      <c r="Q381" s="468"/>
      <c r="R381" s="468"/>
      <c r="S381" s="468"/>
      <c r="T381" s="468"/>
      <c r="U381" s="468"/>
      <c r="V381" s="468"/>
      <c r="W381" s="468"/>
      <c r="X381" s="468"/>
      <c r="Y381" s="468"/>
      <c r="Z381" s="468"/>
      <c r="AA381" s="468"/>
      <c r="AB381" s="468"/>
      <c r="AC381" s="468"/>
    </row>
    <row r="382" spans="1:29" s="53" customFormat="1" ht="4.5" customHeight="1">
      <c r="B382" s="668"/>
      <c r="C382" s="669"/>
      <c r="D382" s="669"/>
      <c r="E382" s="669"/>
      <c r="F382" s="669"/>
      <c r="G382" s="669"/>
      <c r="H382" s="669"/>
      <c r="I382" s="669"/>
      <c r="J382" s="669"/>
      <c r="K382" s="669"/>
      <c r="L382" s="669"/>
      <c r="M382" s="669"/>
      <c r="N382" s="669"/>
      <c r="O382" s="670"/>
      <c r="P382" s="468"/>
      <c r="Q382" s="468"/>
      <c r="R382" s="468"/>
      <c r="S382" s="468"/>
      <c r="T382" s="468"/>
      <c r="U382" s="468"/>
      <c r="V382" s="468"/>
      <c r="W382" s="468"/>
      <c r="X382" s="468"/>
      <c r="Y382" s="468"/>
      <c r="Z382" s="468"/>
      <c r="AA382" s="468"/>
      <c r="AB382" s="468"/>
      <c r="AC382" s="468"/>
    </row>
    <row r="383" spans="1:29" s="53" customFormat="1" ht="15.6">
      <c r="B383" s="652" t="s">
        <v>134</v>
      </c>
      <c r="C383" s="642">
        <v>6.9471754995346009</v>
      </c>
      <c r="D383" s="642">
        <v>30.706809694093774</v>
      </c>
      <c r="E383" s="642">
        <v>6.1477624602975194</v>
      </c>
      <c r="F383" s="642">
        <v>8.2705028894821275</v>
      </c>
      <c r="G383" s="642">
        <v>4.8146238485820394</v>
      </c>
      <c r="H383" s="642">
        <v>6.3872329924564486</v>
      </c>
      <c r="I383" s="642">
        <v>4.0345704845229191</v>
      </c>
      <c r="J383" s="642">
        <v>5.4570271870716613</v>
      </c>
      <c r="K383" s="642">
        <v>6.6111102612571173</v>
      </c>
      <c r="L383" s="642">
        <v>4.6928562575726458</v>
      </c>
      <c r="M383" s="642">
        <v>0</v>
      </c>
      <c r="N383" s="642">
        <v>0</v>
      </c>
      <c r="O383" s="643">
        <v>84.069671574870881</v>
      </c>
      <c r="P383" s="468"/>
      <c r="Q383" s="468"/>
      <c r="R383" s="468"/>
      <c r="S383" s="468"/>
      <c r="T383" s="468"/>
      <c r="U383" s="468"/>
      <c r="V383" s="468"/>
      <c r="W383" s="468"/>
      <c r="X383" s="468"/>
      <c r="Y383" s="468"/>
      <c r="Z383" s="468"/>
      <c r="AA383" s="468"/>
      <c r="AB383" s="468"/>
      <c r="AC383" s="468"/>
    </row>
    <row r="384" spans="1:29" s="53" customFormat="1" ht="4.5" customHeight="1">
      <c r="B384" s="671"/>
      <c r="C384" s="672"/>
      <c r="D384" s="672"/>
      <c r="E384" s="672"/>
      <c r="F384" s="672"/>
      <c r="G384" s="672"/>
      <c r="H384" s="672"/>
      <c r="I384" s="672"/>
      <c r="J384" s="672"/>
      <c r="K384" s="672"/>
      <c r="L384" s="672"/>
      <c r="M384" s="672"/>
      <c r="N384" s="672"/>
      <c r="O384" s="673"/>
      <c r="P384" s="468"/>
      <c r="Q384" s="468"/>
      <c r="R384" s="468"/>
      <c r="S384" s="468"/>
      <c r="T384" s="468"/>
      <c r="U384" s="468"/>
      <c r="V384" s="468"/>
      <c r="W384" s="468"/>
      <c r="X384" s="468"/>
      <c r="Y384" s="468"/>
      <c r="Z384" s="468"/>
      <c r="AA384" s="468"/>
      <c r="AB384" s="468"/>
      <c r="AC384" s="468"/>
    </row>
    <row r="385" spans="2:29" s="53" customFormat="1" ht="15.6">
      <c r="B385" s="652" t="s">
        <v>135</v>
      </c>
      <c r="C385" s="642">
        <v>2.2797644630845904</v>
      </c>
      <c r="D385" s="642">
        <v>28.021315140078602</v>
      </c>
      <c r="E385" s="642">
        <v>7.4334344170151239</v>
      </c>
      <c r="F385" s="642">
        <v>5.9858689215363929</v>
      </c>
      <c r="G385" s="642">
        <v>11.242755521622012</v>
      </c>
      <c r="H385" s="642">
        <v>6.0412972261648568</v>
      </c>
      <c r="I385" s="642">
        <v>5.8526754038515456</v>
      </c>
      <c r="J385" s="642">
        <v>12.037014737348578</v>
      </c>
      <c r="K385" s="642">
        <v>4.166299061861884</v>
      </c>
      <c r="L385" s="642">
        <v>2.405310655452424</v>
      </c>
      <c r="M385" s="642">
        <v>0</v>
      </c>
      <c r="N385" s="642">
        <v>0</v>
      </c>
      <c r="O385" s="643">
        <v>85.465735548016013</v>
      </c>
      <c r="P385" s="468"/>
      <c r="Q385" s="468"/>
      <c r="R385" s="468"/>
      <c r="S385" s="468"/>
      <c r="T385" s="468"/>
      <c r="U385" s="468"/>
      <c r="V385" s="468"/>
      <c r="W385" s="468"/>
      <c r="X385" s="468"/>
      <c r="Y385" s="468"/>
      <c r="Z385" s="468"/>
      <c r="AA385" s="468"/>
      <c r="AB385" s="468"/>
      <c r="AC385" s="468"/>
    </row>
    <row r="386" spans="2:29" s="53" customFormat="1" ht="15.6">
      <c r="B386" s="653" t="s">
        <v>141</v>
      </c>
      <c r="C386" s="635">
        <v>2.2797644630845904</v>
      </c>
      <c r="D386" s="635">
        <v>28.021315140078602</v>
      </c>
      <c r="E386" s="635">
        <v>7.4334344170151239</v>
      </c>
      <c r="F386" s="635">
        <v>5.9858689215363929</v>
      </c>
      <c r="G386" s="635">
        <v>11.242755521622012</v>
      </c>
      <c r="H386" s="635">
        <v>6.0412972261648568</v>
      </c>
      <c r="I386" s="635">
        <v>5.8526754038515456</v>
      </c>
      <c r="J386" s="635">
        <v>12.037014737348578</v>
      </c>
      <c r="K386" s="635">
        <v>4.166299061861884</v>
      </c>
      <c r="L386" s="635">
        <v>2.405310655452424</v>
      </c>
      <c r="M386" s="635">
        <v>0</v>
      </c>
      <c r="N386" s="635">
        <v>0</v>
      </c>
      <c r="O386" s="636">
        <v>85.465735548016013</v>
      </c>
      <c r="P386" s="468"/>
      <c r="Q386" s="468"/>
      <c r="R386" s="468"/>
      <c r="S386" s="468"/>
      <c r="T386" s="468"/>
      <c r="U386" s="468"/>
      <c r="V386" s="468"/>
      <c r="W386" s="468"/>
      <c r="X386" s="468"/>
      <c r="Y386" s="468"/>
      <c r="Z386" s="468"/>
      <c r="AA386" s="468"/>
      <c r="AB386" s="468"/>
      <c r="AC386" s="468"/>
    </row>
    <row r="387" spans="2:29" s="53" customFormat="1" ht="4.5" customHeight="1">
      <c r="B387" s="654"/>
      <c r="C387" s="638"/>
      <c r="D387" s="638"/>
      <c r="E387" s="638"/>
      <c r="F387" s="638"/>
      <c r="G387" s="638"/>
      <c r="H387" s="638"/>
      <c r="I387" s="638"/>
      <c r="J387" s="638"/>
      <c r="K387" s="638"/>
      <c r="L387" s="638"/>
      <c r="M387" s="638"/>
      <c r="N387" s="638"/>
      <c r="O387" s="639"/>
      <c r="P387" s="468"/>
      <c r="Q387" s="468"/>
      <c r="R387" s="468"/>
      <c r="S387" s="468"/>
      <c r="T387" s="468"/>
      <c r="U387" s="468"/>
      <c r="V387" s="468"/>
      <c r="W387" s="468"/>
      <c r="X387" s="468"/>
      <c r="Y387" s="468"/>
      <c r="Z387" s="468"/>
      <c r="AA387" s="468"/>
      <c r="AB387" s="468"/>
      <c r="AC387" s="468"/>
    </row>
    <row r="388" spans="2:29" s="53" customFormat="1" ht="15.6">
      <c r="B388" s="583" t="s">
        <v>142</v>
      </c>
      <c r="C388" s="655">
        <v>4.6674110364500105</v>
      </c>
      <c r="D388" s="655">
        <v>2.6854945540151718</v>
      </c>
      <c r="E388" s="655">
        <v>-1.2856719567176045</v>
      </c>
      <c r="F388" s="655">
        <v>2.2846339679457346</v>
      </c>
      <c r="G388" s="655">
        <v>-6.4281316730399727</v>
      </c>
      <c r="H388" s="655">
        <v>0.34593576629159184</v>
      </c>
      <c r="I388" s="655">
        <v>-1.8181049193286265</v>
      </c>
      <c r="J388" s="655">
        <v>-6.5799875502769165</v>
      </c>
      <c r="K388" s="655">
        <v>2.4448111993952333</v>
      </c>
      <c r="L388" s="655">
        <v>2.2875456021202218</v>
      </c>
      <c r="M388" s="655">
        <v>0</v>
      </c>
      <c r="N388" s="655">
        <v>0</v>
      </c>
      <c r="O388" s="656">
        <v>-1.3960639731451323</v>
      </c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  <c r="AA388" s="468"/>
      <c r="AB388" s="468"/>
      <c r="AC388" s="468"/>
    </row>
    <row r="389" spans="2:29" s="53" customFormat="1" ht="4.5" customHeight="1">
      <c r="B389" s="668"/>
      <c r="C389" s="638"/>
      <c r="D389" s="638"/>
      <c r="E389" s="638"/>
      <c r="F389" s="638"/>
      <c r="G389" s="638"/>
      <c r="H389" s="638"/>
      <c r="I389" s="638"/>
      <c r="J389" s="638"/>
      <c r="K389" s="638"/>
      <c r="L389" s="638"/>
      <c r="M389" s="638"/>
      <c r="N389" s="638"/>
      <c r="O389" s="639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</row>
    <row r="390" spans="2:29" s="53" customFormat="1" ht="15.6">
      <c r="B390" s="612" t="s">
        <v>137</v>
      </c>
      <c r="C390" s="604">
        <v>-4.6674110364500088</v>
      </c>
      <c r="D390" s="604">
        <v>-2.6854945540151718</v>
      </c>
      <c r="E390" s="604">
        <v>1.2856719567176036</v>
      </c>
      <c r="F390" s="604">
        <v>-2.2846339679457337</v>
      </c>
      <c r="G390" s="604">
        <v>6.4281316730399709</v>
      </c>
      <c r="H390" s="604">
        <v>-0.34593576629159184</v>
      </c>
      <c r="I390" s="604">
        <v>1.8181049193286267</v>
      </c>
      <c r="J390" s="604">
        <v>6.5799875502769174</v>
      </c>
      <c r="K390" s="604">
        <v>-2.4448111993952333</v>
      </c>
      <c r="L390" s="604">
        <v>-2.287545602120221</v>
      </c>
      <c r="M390" s="604">
        <v>0</v>
      </c>
      <c r="N390" s="604">
        <v>0</v>
      </c>
      <c r="O390" s="605">
        <v>1.3960639731451572</v>
      </c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</row>
    <row r="391" spans="2:29" s="371" customFormat="1" ht="15.6">
      <c r="B391" s="621" t="s">
        <v>112</v>
      </c>
      <c r="C391" s="657">
        <v>-5.7064346857363422</v>
      </c>
      <c r="D391" s="657">
        <v>-2.6854945540151718</v>
      </c>
      <c r="E391" s="657">
        <v>-0.9132242429989802</v>
      </c>
      <c r="F391" s="657">
        <v>-2.2846339679457337</v>
      </c>
      <c r="G391" s="657">
        <v>4.2204036356109746</v>
      </c>
      <c r="H391" s="657">
        <v>-1.4542135510829117</v>
      </c>
      <c r="I391" s="657">
        <v>0.78757071895152708</v>
      </c>
      <c r="J391" s="657">
        <v>5.7347559174092737</v>
      </c>
      <c r="K391" s="657">
        <v>-3.3103181238348238</v>
      </c>
      <c r="L391" s="657">
        <v>-3.1375110085631532</v>
      </c>
      <c r="M391" s="657">
        <v>0</v>
      </c>
      <c r="N391" s="657">
        <v>0</v>
      </c>
      <c r="O391" s="658">
        <v>-8.7490998622053429</v>
      </c>
      <c r="P391" s="296"/>
      <c r="Q391" s="296"/>
      <c r="R391" s="296"/>
      <c r="S391" s="296"/>
      <c r="T391" s="296"/>
      <c r="U391" s="296"/>
      <c r="V391" s="296"/>
      <c r="W391" s="296"/>
      <c r="X391" s="296"/>
      <c r="Y391" s="296"/>
      <c r="Z391" s="296"/>
      <c r="AA391" s="296"/>
      <c r="AB391" s="296"/>
      <c r="AC391" s="296"/>
    </row>
    <row r="392" spans="2:29" s="53" customFormat="1" ht="15.6">
      <c r="B392" s="659" t="s">
        <v>113</v>
      </c>
      <c r="C392" s="638">
        <v>0</v>
      </c>
      <c r="D392" s="638">
        <v>0</v>
      </c>
      <c r="E392" s="638">
        <v>0</v>
      </c>
      <c r="F392" s="638">
        <v>0</v>
      </c>
      <c r="G392" s="638">
        <v>0</v>
      </c>
      <c r="H392" s="638">
        <v>0</v>
      </c>
      <c r="I392" s="638">
        <v>0</v>
      </c>
      <c r="J392" s="638">
        <v>0</v>
      </c>
      <c r="K392" s="638">
        <v>0</v>
      </c>
      <c r="L392" s="638">
        <v>0</v>
      </c>
      <c r="M392" s="638">
        <v>0</v>
      </c>
      <c r="N392" s="638">
        <v>0</v>
      </c>
      <c r="O392" s="639">
        <v>0</v>
      </c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Z392" s="468"/>
      <c r="AA392" s="468"/>
      <c r="AB392" s="468"/>
      <c r="AC392" s="468"/>
    </row>
    <row r="393" spans="2:29" s="53" customFormat="1" ht="15.6">
      <c r="B393" s="659" t="s">
        <v>114</v>
      </c>
      <c r="C393" s="638">
        <v>-5.7064346857363422</v>
      </c>
      <c r="D393" s="638">
        <v>-2.6854945540151718</v>
      </c>
      <c r="E393" s="638">
        <v>-0.9132242429989802</v>
      </c>
      <c r="F393" s="638">
        <v>-2.2846339679457337</v>
      </c>
      <c r="G393" s="638">
        <v>4.2204036356109746</v>
      </c>
      <c r="H393" s="638">
        <v>-1.4542135510829117</v>
      </c>
      <c r="I393" s="638">
        <v>0.78757071895152708</v>
      </c>
      <c r="J393" s="638">
        <v>5.7347559174092737</v>
      </c>
      <c r="K393" s="638">
        <v>-3.3103181238348238</v>
      </c>
      <c r="L393" s="638">
        <v>-3.1375110085631532</v>
      </c>
      <c r="M393" s="638">
        <v>0</v>
      </c>
      <c r="N393" s="638">
        <v>0</v>
      </c>
      <c r="O393" s="639">
        <v>-8.7490998622053429</v>
      </c>
      <c r="P393" s="468"/>
      <c r="Q393" s="468"/>
      <c r="R393" s="468"/>
      <c r="S393" s="468"/>
      <c r="T393" s="468"/>
      <c r="U393" s="468"/>
      <c r="V393" s="468"/>
      <c r="W393" s="468"/>
      <c r="X393" s="468"/>
      <c r="Y393" s="468"/>
      <c r="Z393" s="468"/>
      <c r="AA393" s="468"/>
      <c r="AB393" s="468"/>
      <c r="AC393" s="468"/>
    </row>
    <row r="394" spans="2:29" s="371" customFormat="1" ht="15.6">
      <c r="B394" s="621" t="s">
        <v>127</v>
      </c>
      <c r="C394" s="657">
        <v>1.039023649286333</v>
      </c>
      <c r="D394" s="657">
        <v>0</v>
      </c>
      <c r="E394" s="657">
        <v>2.1988961997165837</v>
      </c>
      <c r="F394" s="657">
        <v>0</v>
      </c>
      <c r="G394" s="657">
        <v>2.2077280374289967</v>
      </c>
      <c r="H394" s="657">
        <v>1.1082777847913199</v>
      </c>
      <c r="I394" s="657">
        <v>1.0305342003770996</v>
      </c>
      <c r="J394" s="657">
        <v>0.84523163286764358</v>
      </c>
      <c r="K394" s="657">
        <v>0.86550692443959065</v>
      </c>
      <c r="L394" s="657">
        <v>0.84996540644293239</v>
      </c>
      <c r="M394" s="657">
        <v>0</v>
      </c>
      <c r="N394" s="657">
        <v>0</v>
      </c>
      <c r="O394" s="658">
        <v>10.1451638353505</v>
      </c>
      <c r="P394" s="296"/>
      <c r="Q394" s="296"/>
      <c r="R394" s="296"/>
      <c r="S394" s="296"/>
      <c r="T394" s="296"/>
      <c r="U394" s="296"/>
      <c r="V394" s="296"/>
      <c r="W394" s="296"/>
      <c r="X394" s="296"/>
      <c r="Y394" s="296"/>
      <c r="Z394" s="296"/>
      <c r="AA394" s="296"/>
      <c r="AB394" s="296"/>
      <c r="AC394" s="296"/>
    </row>
    <row r="395" spans="2:29" s="53" customFormat="1" ht="15.6">
      <c r="B395" s="659" t="s">
        <v>123</v>
      </c>
      <c r="C395" s="638">
        <v>0</v>
      </c>
      <c r="D395" s="638">
        <v>0</v>
      </c>
      <c r="E395" s="638">
        <v>0</v>
      </c>
      <c r="F395" s="638">
        <v>0</v>
      </c>
      <c r="G395" s="638">
        <v>0</v>
      </c>
      <c r="H395" s="638">
        <v>0</v>
      </c>
      <c r="I395" s="638">
        <v>0</v>
      </c>
      <c r="J395" s="638">
        <v>0</v>
      </c>
      <c r="K395" s="638">
        <v>0</v>
      </c>
      <c r="L395" s="638">
        <v>0</v>
      </c>
      <c r="M395" s="638">
        <v>0</v>
      </c>
      <c r="N395" s="638">
        <v>0</v>
      </c>
      <c r="O395" s="639">
        <v>0</v>
      </c>
      <c r="P395" s="468"/>
      <c r="Q395" s="468"/>
      <c r="R395" s="468"/>
      <c r="S395" s="468"/>
      <c r="T395" s="468"/>
      <c r="U395" s="468"/>
      <c r="V395" s="468"/>
      <c r="W395" s="468"/>
      <c r="X395" s="468"/>
      <c r="Y395" s="468"/>
      <c r="Z395" s="468"/>
      <c r="AA395" s="468"/>
      <c r="AB395" s="468"/>
      <c r="AC395" s="468"/>
    </row>
    <row r="396" spans="2:29" s="53" customFormat="1" ht="15.6">
      <c r="B396" s="659" t="s">
        <v>86</v>
      </c>
      <c r="C396" s="638">
        <v>0</v>
      </c>
      <c r="D396" s="638">
        <v>0</v>
      </c>
      <c r="E396" s="638">
        <v>0</v>
      </c>
      <c r="F396" s="638">
        <v>0</v>
      </c>
      <c r="G396" s="638">
        <v>0</v>
      </c>
      <c r="H396" s="638">
        <v>0</v>
      </c>
      <c r="I396" s="638">
        <v>0</v>
      </c>
      <c r="J396" s="638">
        <v>0</v>
      </c>
      <c r="K396" s="638">
        <v>0</v>
      </c>
      <c r="L396" s="638">
        <v>0</v>
      </c>
      <c r="M396" s="638">
        <v>0</v>
      </c>
      <c r="N396" s="638">
        <v>0</v>
      </c>
      <c r="O396" s="639">
        <v>0</v>
      </c>
      <c r="P396" s="468"/>
      <c r="Q396" s="468"/>
      <c r="R396" s="468"/>
      <c r="S396" s="468"/>
      <c r="T396" s="468"/>
      <c r="U396" s="468"/>
      <c r="V396" s="468"/>
      <c r="W396" s="468"/>
      <c r="X396" s="468"/>
      <c r="Y396" s="468"/>
      <c r="Z396" s="468"/>
      <c r="AA396" s="468"/>
      <c r="AB396" s="468"/>
      <c r="AC396" s="468"/>
    </row>
    <row r="397" spans="2:29" s="53" customFormat="1" ht="15.6">
      <c r="B397" s="659" t="s">
        <v>87</v>
      </c>
      <c r="C397" s="638">
        <v>1.039023649286333</v>
      </c>
      <c r="D397" s="638">
        <v>0</v>
      </c>
      <c r="E397" s="638">
        <v>2.1988961997165837</v>
      </c>
      <c r="F397" s="638">
        <v>0</v>
      </c>
      <c r="G397" s="638">
        <v>2.2077280374289967</v>
      </c>
      <c r="H397" s="638">
        <v>1.1082777847913199</v>
      </c>
      <c r="I397" s="638">
        <v>1.0305342003770996</v>
      </c>
      <c r="J397" s="638">
        <v>0.84523163286764358</v>
      </c>
      <c r="K397" s="638">
        <v>0.86550692443959065</v>
      </c>
      <c r="L397" s="638">
        <v>0.84996540644293239</v>
      </c>
      <c r="M397" s="638">
        <v>0</v>
      </c>
      <c r="N397" s="638">
        <v>0</v>
      </c>
      <c r="O397" s="639">
        <v>10.1451638353505</v>
      </c>
      <c r="P397" s="468"/>
      <c r="Q397" s="468"/>
      <c r="R397" s="468"/>
      <c r="S397" s="468"/>
      <c r="T397" s="468"/>
      <c r="U397" s="468"/>
      <c r="V397" s="468"/>
      <c r="W397" s="468"/>
      <c r="X397" s="468"/>
      <c r="Y397" s="468"/>
      <c r="Z397" s="468"/>
      <c r="AA397" s="468"/>
      <c r="AB397" s="468"/>
      <c r="AC397" s="468"/>
    </row>
    <row r="398" spans="2:29" s="53" customFormat="1" ht="15.6">
      <c r="B398" s="621" t="s">
        <v>128</v>
      </c>
      <c r="C398" s="657">
        <v>0</v>
      </c>
      <c r="D398" s="657">
        <v>0</v>
      </c>
      <c r="E398" s="657">
        <v>0</v>
      </c>
      <c r="F398" s="657">
        <v>0</v>
      </c>
      <c r="G398" s="657">
        <v>0</v>
      </c>
      <c r="H398" s="657">
        <v>0</v>
      </c>
      <c r="I398" s="657">
        <v>0</v>
      </c>
      <c r="J398" s="657">
        <v>0</v>
      </c>
      <c r="K398" s="657">
        <v>0</v>
      </c>
      <c r="L398" s="657">
        <v>0</v>
      </c>
      <c r="M398" s="657">
        <v>0</v>
      </c>
      <c r="N398" s="657">
        <v>0</v>
      </c>
      <c r="O398" s="658">
        <v>0</v>
      </c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  <c r="Z398" s="468"/>
      <c r="AA398" s="468"/>
      <c r="AB398" s="468"/>
      <c r="AC398" s="468"/>
    </row>
    <row r="399" spans="2:29" s="53" customFormat="1" ht="4.5" customHeight="1">
      <c r="B399" s="674"/>
      <c r="C399" s="669"/>
      <c r="D399" s="669"/>
      <c r="E399" s="669"/>
      <c r="F399" s="669"/>
      <c r="G399" s="669"/>
      <c r="H399" s="669"/>
      <c r="I399" s="669"/>
      <c r="J399" s="669"/>
      <c r="K399" s="669"/>
      <c r="L399" s="669"/>
      <c r="M399" s="669"/>
      <c r="N399" s="669"/>
      <c r="O399" s="670"/>
      <c r="P399" s="468"/>
      <c r="Q399" s="468"/>
      <c r="R399" s="468"/>
      <c r="S399" s="468"/>
      <c r="T399" s="468"/>
      <c r="U399" s="468"/>
      <c r="V399" s="468"/>
      <c r="W399" s="468"/>
      <c r="X399" s="468"/>
      <c r="Y399" s="468"/>
      <c r="Z399" s="468"/>
      <c r="AA399" s="468"/>
      <c r="AB399" s="468"/>
      <c r="AC399" s="468"/>
    </row>
    <row r="400" spans="2:29" s="53" customFormat="1" ht="15.6">
      <c r="B400" s="583" t="s">
        <v>285</v>
      </c>
      <c r="C400" s="642">
        <v>0</v>
      </c>
      <c r="D400" s="642">
        <v>0</v>
      </c>
      <c r="E400" s="642">
        <v>0</v>
      </c>
      <c r="F400" s="642">
        <v>0</v>
      </c>
      <c r="G400" s="642">
        <v>0</v>
      </c>
      <c r="H400" s="642">
        <v>0</v>
      </c>
      <c r="I400" s="642">
        <v>0</v>
      </c>
      <c r="J400" s="642">
        <v>0</v>
      </c>
      <c r="K400" s="642">
        <v>0</v>
      </c>
      <c r="L400" s="642">
        <v>0</v>
      </c>
      <c r="M400" s="642">
        <v>0</v>
      </c>
      <c r="N400" s="642">
        <v>0</v>
      </c>
      <c r="O400" s="643">
        <v>2.4868995751603507E-14</v>
      </c>
      <c r="P400" s="468"/>
      <c r="Q400" s="468"/>
      <c r="R400" s="468"/>
      <c r="S400" s="468"/>
      <c r="T400" s="468"/>
      <c r="U400" s="468"/>
      <c r="V400" s="468"/>
      <c r="W400" s="468"/>
      <c r="X400" s="468"/>
      <c r="Y400" s="468"/>
      <c r="Z400" s="468"/>
      <c r="AA400" s="468"/>
      <c r="AB400" s="468"/>
      <c r="AC400" s="468"/>
    </row>
    <row r="401" spans="1:17" s="53" customFormat="1">
      <c r="B401" s="468"/>
      <c r="C401" s="661"/>
      <c r="D401" s="661"/>
      <c r="E401" s="661"/>
      <c r="F401" s="661"/>
      <c r="G401" s="661"/>
      <c r="H401" s="661"/>
      <c r="I401" s="661"/>
      <c r="J401" s="661"/>
      <c r="K401" s="661"/>
      <c r="L401" s="661"/>
      <c r="M401" s="661"/>
      <c r="N401" s="661"/>
      <c r="O401" s="448"/>
      <c r="Q401" s="468"/>
    </row>
    <row r="402" spans="1:17" s="468" customFormat="1" ht="18">
      <c r="A402" s="53"/>
      <c r="B402" s="451" t="s">
        <v>370</v>
      </c>
      <c r="C402" s="452"/>
      <c r="D402" s="452"/>
      <c r="E402" s="452"/>
      <c r="F402" s="452"/>
      <c r="G402" s="452"/>
      <c r="H402" s="452"/>
      <c r="I402" s="452"/>
      <c r="J402" s="452"/>
      <c r="K402" s="452"/>
      <c r="L402" s="452"/>
      <c r="M402" s="452"/>
      <c r="N402" s="452"/>
      <c r="O402" s="453"/>
    </row>
    <row r="403" spans="1:17" s="468" customFormat="1" ht="15.6">
      <c r="A403" s="58"/>
      <c r="B403" s="454" t="s">
        <v>362</v>
      </c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6"/>
    </row>
    <row r="404" spans="1:17" s="468" customFormat="1" ht="15.6">
      <c r="A404" s="58"/>
      <c r="B404" s="454" t="s">
        <v>422</v>
      </c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6"/>
    </row>
    <row r="405" spans="1:17" s="468" customFormat="1" ht="15" thickBot="1">
      <c r="A405" s="58"/>
      <c r="B405" s="675"/>
      <c r="C405" s="661"/>
      <c r="D405" s="661"/>
      <c r="E405" s="661"/>
      <c r="F405" s="661"/>
      <c r="G405" s="661"/>
      <c r="H405" s="661"/>
      <c r="I405" s="661"/>
      <c r="J405" s="661"/>
      <c r="K405" s="661"/>
      <c r="L405" s="661"/>
      <c r="M405" s="661"/>
      <c r="N405" s="661"/>
      <c r="O405" s="676"/>
    </row>
    <row r="406" spans="1:17" s="468" customFormat="1" ht="22.2" customHeight="1">
      <c r="A406" s="58"/>
      <c r="B406" s="677" t="s">
        <v>424</v>
      </c>
      <c r="C406" s="678" t="s">
        <v>363</v>
      </c>
      <c r="D406" s="679"/>
      <c r="E406" s="679"/>
      <c r="F406" s="679"/>
      <c r="G406" s="679"/>
      <c r="H406" s="679"/>
      <c r="I406" s="679"/>
      <c r="J406" s="679"/>
      <c r="K406" s="679"/>
      <c r="L406" s="679"/>
      <c r="M406" s="679"/>
      <c r="N406" s="680"/>
      <c r="O406" s="681" t="s">
        <v>364</v>
      </c>
    </row>
    <row r="407" spans="1:17" s="468" customFormat="1" ht="17.399999999999999" customHeight="1">
      <c r="A407" s="58"/>
      <c r="B407" s="469"/>
      <c r="C407" s="682" t="s">
        <v>5</v>
      </c>
      <c r="D407" s="682" t="s">
        <v>6</v>
      </c>
      <c r="E407" s="682" t="s">
        <v>7</v>
      </c>
      <c r="F407" s="682" t="s">
        <v>8</v>
      </c>
      <c r="G407" s="682" t="s">
        <v>9</v>
      </c>
      <c r="H407" s="682" t="s">
        <v>10</v>
      </c>
      <c r="I407" s="682" t="s">
        <v>11</v>
      </c>
      <c r="J407" s="682" t="s">
        <v>12</v>
      </c>
      <c r="K407" s="682" t="s">
        <v>13</v>
      </c>
      <c r="L407" s="682" t="s">
        <v>14</v>
      </c>
      <c r="M407" s="682" t="s">
        <v>15</v>
      </c>
      <c r="N407" s="682" t="s">
        <v>16</v>
      </c>
      <c r="O407" s="471"/>
    </row>
    <row r="408" spans="1:17" s="468" customFormat="1" ht="32.4" customHeight="1">
      <c r="A408" s="58"/>
      <c r="B408" s="472"/>
      <c r="C408" s="473" t="s">
        <v>425</v>
      </c>
      <c r="D408" s="473" t="s">
        <v>425</v>
      </c>
      <c r="E408" s="473" t="s">
        <v>425</v>
      </c>
      <c r="F408" s="473" t="s">
        <v>425</v>
      </c>
      <c r="G408" s="473" t="s">
        <v>425</v>
      </c>
      <c r="H408" s="473" t="s">
        <v>425</v>
      </c>
      <c r="I408" s="473" t="s">
        <v>425</v>
      </c>
      <c r="J408" s="473" t="s">
        <v>425</v>
      </c>
      <c r="K408" s="473" t="s">
        <v>425</v>
      </c>
      <c r="L408" s="473" t="s">
        <v>425</v>
      </c>
      <c r="M408" s="473" t="s">
        <v>425</v>
      </c>
      <c r="N408" s="473" t="s">
        <v>425</v>
      </c>
      <c r="O408" s="474" t="s">
        <v>425</v>
      </c>
    </row>
    <row r="409" spans="1:17" s="468" customFormat="1" ht="15.6">
      <c r="A409" s="58"/>
      <c r="B409" s="612" t="s">
        <v>427</v>
      </c>
      <c r="C409" s="626">
        <v>62.17738295481319</v>
      </c>
      <c r="D409" s="626">
        <v>59.255350322267979</v>
      </c>
      <c r="E409" s="626">
        <v>47.208272663120425</v>
      </c>
      <c r="F409" s="626">
        <v>43.985027121930536</v>
      </c>
      <c r="G409" s="626">
        <v>43.839752656129662</v>
      </c>
      <c r="H409" s="626">
        <v>56.246261906914036</v>
      </c>
      <c r="I409" s="626">
        <v>60.257923249372119</v>
      </c>
      <c r="J409" s="626">
        <v>64.850582654951211</v>
      </c>
      <c r="K409" s="626">
        <v>50.292758607386588</v>
      </c>
      <c r="L409" s="626">
        <v>65.620719071784521</v>
      </c>
      <c r="M409" s="626">
        <v>0</v>
      </c>
      <c r="N409" s="626">
        <v>0</v>
      </c>
      <c r="O409" s="627">
        <v>553.73403120867033</v>
      </c>
    </row>
    <row r="410" spans="1:17" s="468" customFormat="1" ht="15.6">
      <c r="A410" s="58"/>
      <c r="B410" s="577" t="s">
        <v>74</v>
      </c>
      <c r="C410" s="578">
        <v>52.935035172996997</v>
      </c>
      <c r="D410" s="578">
        <v>55.711388608825807</v>
      </c>
      <c r="E410" s="578">
        <v>41.757285756860234</v>
      </c>
      <c r="F410" s="578">
        <v>51.126836855167738</v>
      </c>
      <c r="G410" s="578">
        <v>43.051411234729969</v>
      </c>
      <c r="H410" s="578">
        <v>52.447742284754597</v>
      </c>
      <c r="I410" s="578">
        <v>54.500759668190987</v>
      </c>
      <c r="J410" s="578">
        <v>53.345555019596112</v>
      </c>
      <c r="K410" s="578">
        <v>50.801536616862087</v>
      </c>
      <c r="L410" s="578">
        <v>53.523136010251839</v>
      </c>
      <c r="M410" s="578">
        <v>0</v>
      </c>
      <c r="N410" s="578">
        <v>0</v>
      </c>
      <c r="O410" s="579">
        <v>509.2006872282364</v>
      </c>
    </row>
    <row r="411" spans="1:17" s="468" customFormat="1" ht="15.6">
      <c r="A411" s="58"/>
      <c r="B411" s="640" t="s">
        <v>123</v>
      </c>
      <c r="C411" s="572">
        <v>52.935035172996997</v>
      </c>
      <c r="D411" s="572">
        <v>55.711314895019001</v>
      </c>
      <c r="E411" s="572">
        <v>41.757285756860234</v>
      </c>
      <c r="F411" s="572">
        <v>51.079509233131169</v>
      </c>
      <c r="G411" s="572">
        <v>43.004365628133399</v>
      </c>
      <c r="H411" s="572">
        <v>52.408149393947483</v>
      </c>
      <c r="I411" s="572">
        <v>54.465764093947101</v>
      </c>
      <c r="J411" s="572">
        <v>53.309322000221243</v>
      </c>
      <c r="K411" s="572">
        <v>50.756095728522503</v>
      </c>
      <c r="L411" s="572">
        <v>53.473828737530205</v>
      </c>
      <c r="M411" s="572">
        <v>0</v>
      </c>
      <c r="N411" s="572">
        <v>0</v>
      </c>
      <c r="O411" s="573">
        <v>508.90067064030933</v>
      </c>
    </row>
    <row r="412" spans="1:17" s="468" customFormat="1" ht="15.6">
      <c r="A412" s="58"/>
      <c r="B412" s="640" t="s">
        <v>88</v>
      </c>
      <c r="C412" s="572">
        <v>0</v>
      </c>
      <c r="D412" s="572">
        <v>0</v>
      </c>
      <c r="E412" s="572">
        <v>0</v>
      </c>
      <c r="F412" s="572">
        <v>0</v>
      </c>
      <c r="G412" s="572">
        <v>0</v>
      </c>
      <c r="H412" s="572">
        <v>0</v>
      </c>
      <c r="I412" s="572">
        <v>0</v>
      </c>
      <c r="J412" s="572">
        <v>0</v>
      </c>
      <c r="K412" s="572">
        <v>0</v>
      </c>
      <c r="L412" s="572">
        <v>0</v>
      </c>
      <c r="M412" s="572">
        <v>0</v>
      </c>
      <c r="N412" s="572">
        <v>0</v>
      </c>
      <c r="O412" s="573">
        <v>0</v>
      </c>
    </row>
    <row r="413" spans="1:17" s="468" customFormat="1" ht="15.6">
      <c r="A413" s="58"/>
      <c r="B413" s="640" t="s">
        <v>87</v>
      </c>
      <c r="C413" s="572">
        <v>0</v>
      </c>
      <c r="D413" s="572">
        <v>0</v>
      </c>
      <c r="E413" s="572">
        <v>0</v>
      </c>
      <c r="F413" s="572">
        <v>0</v>
      </c>
      <c r="G413" s="572">
        <v>0</v>
      </c>
      <c r="H413" s="572">
        <v>0</v>
      </c>
      <c r="I413" s="572">
        <v>0</v>
      </c>
      <c r="J413" s="572">
        <v>0</v>
      </c>
      <c r="K413" s="572">
        <v>0</v>
      </c>
      <c r="L413" s="572">
        <v>0</v>
      </c>
      <c r="M413" s="572">
        <v>0</v>
      </c>
      <c r="N413" s="572">
        <v>0</v>
      </c>
      <c r="O413" s="573">
        <v>0</v>
      </c>
    </row>
    <row r="414" spans="1:17" s="468" customFormat="1" ht="15.6">
      <c r="A414" s="58"/>
      <c r="B414" s="640" t="s">
        <v>85</v>
      </c>
      <c r="C414" s="572">
        <v>0</v>
      </c>
      <c r="D414" s="572">
        <v>7.0467136644094004E-5</v>
      </c>
      <c r="E414" s="572">
        <v>0</v>
      </c>
      <c r="F414" s="572">
        <v>4.7327622036566049E-2</v>
      </c>
      <c r="G414" s="572">
        <v>4.7045606596566703E-2</v>
      </c>
      <c r="H414" s="572">
        <v>3.9592890807115408E-2</v>
      </c>
      <c r="I414" s="572">
        <v>3.4995574243888203E-2</v>
      </c>
      <c r="J414" s="572">
        <v>3.6233019374867427E-2</v>
      </c>
      <c r="K414" s="572">
        <v>4.5440888339584859E-2</v>
      </c>
      <c r="L414" s="572">
        <v>4.9307272721634592E-2</v>
      </c>
      <c r="M414" s="572">
        <v>0</v>
      </c>
      <c r="N414" s="572">
        <v>0</v>
      </c>
      <c r="O414" s="573">
        <v>0.30001334125686735</v>
      </c>
    </row>
    <row r="415" spans="1:17" s="468" customFormat="1" ht="15.6">
      <c r="A415" s="58"/>
      <c r="B415" s="640" t="s">
        <v>257</v>
      </c>
      <c r="C415" s="572">
        <v>0</v>
      </c>
      <c r="D415" s="572">
        <v>3.24667016390087E-6</v>
      </c>
      <c r="E415" s="572">
        <v>0</v>
      </c>
      <c r="F415" s="572">
        <v>0</v>
      </c>
      <c r="G415" s="572">
        <v>0</v>
      </c>
      <c r="H415" s="572">
        <v>0</v>
      </c>
      <c r="I415" s="572">
        <v>0</v>
      </c>
      <c r="J415" s="572">
        <v>0</v>
      </c>
      <c r="K415" s="572">
        <v>0</v>
      </c>
      <c r="L415" s="572">
        <v>0</v>
      </c>
      <c r="M415" s="572">
        <v>0</v>
      </c>
      <c r="N415" s="572">
        <v>0</v>
      </c>
      <c r="O415" s="573">
        <v>3.24667016390087E-6</v>
      </c>
    </row>
    <row r="416" spans="1:17" s="468" customFormat="1" ht="9.6" customHeight="1">
      <c r="A416" s="58"/>
      <c r="B416" s="683"/>
      <c r="C416" s="684"/>
      <c r="D416" s="684"/>
      <c r="E416" s="684"/>
      <c r="F416" s="684"/>
      <c r="G416" s="684"/>
      <c r="H416" s="684"/>
      <c r="I416" s="684"/>
      <c r="J416" s="684"/>
      <c r="K416" s="684"/>
      <c r="L416" s="684"/>
      <c r="M416" s="684"/>
      <c r="N416" s="684"/>
      <c r="O416" s="685"/>
    </row>
    <row r="417" spans="1:15" s="468" customFormat="1" ht="15.6">
      <c r="A417" s="58"/>
      <c r="B417" s="577" t="s">
        <v>428</v>
      </c>
      <c r="C417" s="578">
        <v>9.2423477818161928</v>
      </c>
      <c r="D417" s="578">
        <v>3.543961713442171</v>
      </c>
      <c r="E417" s="578">
        <v>5.4509869062601881</v>
      </c>
      <c r="F417" s="578">
        <v>-7.1418097332372028</v>
      </c>
      <c r="G417" s="578">
        <v>0.78834142139969376</v>
      </c>
      <c r="H417" s="578">
        <v>3.7985196221594411</v>
      </c>
      <c r="I417" s="578">
        <v>5.7571635811811301</v>
      </c>
      <c r="J417" s="578">
        <v>11.505027635355098</v>
      </c>
      <c r="K417" s="578">
        <v>-0.50877800947549656</v>
      </c>
      <c r="L417" s="578">
        <v>12.097583061532688</v>
      </c>
      <c r="M417" s="578">
        <v>0</v>
      </c>
      <c r="N417" s="578">
        <v>0</v>
      </c>
      <c r="O417" s="579">
        <v>44.533343980433905</v>
      </c>
    </row>
    <row r="418" spans="1:15" s="468" customFormat="1" ht="6" customHeight="1">
      <c r="A418" s="58"/>
      <c r="B418" s="683"/>
      <c r="C418" s="684"/>
      <c r="D418" s="684"/>
      <c r="E418" s="684"/>
      <c r="F418" s="684"/>
      <c r="G418" s="684"/>
      <c r="H418" s="684"/>
      <c r="I418" s="684"/>
      <c r="J418" s="684"/>
      <c r="K418" s="684"/>
      <c r="L418" s="684"/>
      <c r="M418" s="684"/>
      <c r="N418" s="684"/>
      <c r="O418" s="685"/>
    </row>
    <row r="419" spans="1:15" s="468" customFormat="1" ht="15.6">
      <c r="A419" s="58"/>
      <c r="B419" s="686" t="s">
        <v>288</v>
      </c>
      <c r="C419" s="604">
        <v>25.289272971049346</v>
      </c>
      <c r="D419" s="604">
        <v>17.806790037680567</v>
      </c>
      <c r="E419" s="604">
        <v>19.628596618272255</v>
      </c>
      <c r="F419" s="604">
        <v>20.261919907375212</v>
      </c>
      <c r="G419" s="604">
        <v>23.481613223604271</v>
      </c>
      <c r="H419" s="604">
        <v>22.581577462150911</v>
      </c>
      <c r="I419" s="604">
        <v>23.53827783620612</v>
      </c>
      <c r="J419" s="604">
        <v>21.083302052530108</v>
      </c>
      <c r="K419" s="604">
        <v>21.880032792173044</v>
      </c>
      <c r="L419" s="604">
        <v>22.138779335243537</v>
      </c>
      <c r="M419" s="604">
        <v>0</v>
      </c>
      <c r="N419" s="604">
        <v>0</v>
      </c>
      <c r="O419" s="605">
        <v>217.69016223628537</v>
      </c>
    </row>
    <row r="420" spans="1:15" s="468" customFormat="1" ht="15.6">
      <c r="A420" s="58"/>
      <c r="B420" s="640" t="s">
        <v>289</v>
      </c>
      <c r="C420" s="572">
        <v>20.384968401048411</v>
      </c>
      <c r="D420" s="572">
        <v>12.501843829087607</v>
      </c>
      <c r="E420" s="572">
        <v>15.285147433972897</v>
      </c>
      <c r="F420" s="572">
        <v>14.287281917129654</v>
      </c>
      <c r="G420" s="572">
        <v>19.315907790516025</v>
      </c>
      <c r="H420" s="572">
        <v>19.769200807013807</v>
      </c>
      <c r="I420" s="572">
        <v>19.713765142221384</v>
      </c>
      <c r="J420" s="572">
        <v>17.853228035810236</v>
      </c>
      <c r="K420" s="572">
        <v>18.614830443099915</v>
      </c>
      <c r="L420" s="572">
        <v>18.784818146452949</v>
      </c>
      <c r="M420" s="572">
        <v>0</v>
      </c>
      <c r="N420" s="572">
        <v>0</v>
      </c>
      <c r="O420" s="573">
        <v>176.5109919463529</v>
      </c>
    </row>
    <row r="421" spans="1:15" s="468" customFormat="1" ht="15.6">
      <c r="A421" s="58"/>
      <c r="B421" s="640" t="s">
        <v>290</v>
      </c>
      <c r="C421" s="572">
        <v>2.8081578863019403</v>
      </c>
      <c r="D421" s="572">
        <v>3.1936598534040459</v>
      </c>
      <c r="E421" s="572">
        <v>2.6071798436803477</v>
      </c>
      <c r="F421" s="572">
        <v>3.1360608767123286</v>
      </c>
      <c r="G421" s="572">
        <v>1.7894078540481055</v>
      </c>
      <c r="H421" s="572">
        <v>1.6427729154228192</v>
      </c>
      <c r="I421" s="572">
        <v>1.5410180057101257</v>
      </c>
      <c r="J421" s="572">
        <v>1.6575406302348366</v>
      </c>
      <c r="K421" s="572">
        <v>1.6712002133343553</v>
      </c>
      <c r="L421" s="572">
        <v>1.7320543198161742</v>
      </c>
      <c r="M421" s="572">
        <v>0</v>
      </c>
      <c r="N421" s="572">
        <v>0</v>
      </c>
      <c r="O421" s="573">
        <v>21.77905239866508</v>
      </c>
    </row>
    <row r="422" spans="1:15" s="468" customFormat="1" ht="15.6">
      <c r="A422" s="58"/>
      <c r="B422" s="640" t="s">
        <v>291</v>
      </c>
      <c r="C422" s="572">
        <v>1.0222310410163877</v>
      </c>
      <c r="D422" s="572">
        <v>1.1759791904435943</v>
      </c>
      <c r="E422" s="572">
        <v>0.99659827912918408</v>
      </c>
      <c r="F422" s="572">
        <v>1.1166140589507614</v>
      </c>
      <c r="G422" s="572">
        <v>1.2395430784579062</v>
      </c>
      <c r="H422" s="572">
        <v>1.0255386617813345</v>
      </c>
      <c r="I422" s="572">
        <v>1.6358219558406071</v>
      </c>
      <c r="J422" s="572">
        <v>1.029286960555011</v>
      </c>
      <c r="K422" s="572">
        <v>1.128034985716498</v>
      </c>
      <c r="L422" s="572">
        <v>0.96372042427568938</v>
      </c>
      <c r="M422" s="572">
        <v>0</v>
      </c>
      <c r="N422" s="572">
        <v>0</v>
      </c>
      <c r="O422" s="573">
        <v>11.333368636166973</v>
      </c>
    </row>
    <row r="423" spans="1:15" s="468" customFormat="1" ht="15.6">
      <c r="A423" s="58"/>
      <c r="B423" s="640" t="s">
        <v>292</v>
      </c>
      <c r="C423" s="572">
        <v>1.073915642682608</v>
      </c>
      <c r="D423" s="572">
        <v>0.93530716474532016</v>
      </c>
      <c r="E423" s="572">
        <v>0.73967106148982509</v>
      </c>
      <c r="F423" s="572">
        <v>1.7219630545824678</v>
      </c>
      <c r="G423" s="572">
        <v>1.1367545005822368</v>
      </c>
      <c r="H423" s="572">
        <v>0.14406507793295056</v>
      </c>
      <c r="I423" s="572">
        <v>0.64767273243400225</v>
      </c>
      <c r="J423" s="572">
        <v>0.54324642593002281</v>
      </c>
      <c r="K423" s="572">
        <v>0.4659671500222759</v>
      </c>
      <c r="L423" s="572">
        <v>0.658186444698725</v>
      </c>
      <c r="M423" s="572">
        <v>0</v>
      </c>
      <c r="N423" s="572">
        <v>0</v>
      </c>
      <c r="O423" s="573">
        <v>8.0667492551004347</v>
      </c>
    </row>
    <row r="424" spans="1:15" s="468" customFormat="1" ht="5.25" customHeight="1">
      <c r="A424" s="58"/>
      <c r="B424" s="640"/>
      <c r="C424" s="684"/>
      <c r="D424" s="684"/>
      <c r="E424" s="684"/>
      <c r="F424" s="684"/>
      <c r="G424" s="684"/>
      <c r="H424" s="684"/>
      <c r="I424" s="684"/>
      <c r="J424" s="684"/>
      <c r="K424" s="684"/>
      <c r="L424" s="684"/>
      <c r="M424" s="684"/>
      <c r="N424" s="684"/>
      <c r="O424" s="685"/>
    </row>
    <row r="425" spans="1:15" s="468" customFormat="1" ht="15.6">
      <c r="A425" s="58"/>
      <c r="B425" s="686" t="s">
        <v>293</v>
      </c>
      <c r="C425" s="604">
        <v>10.656901464963219</v>
      </c>
      <c r="D425" s="604">
        <v>9.774481253118724</v>
      </c>
      <c r="E425" s="604">
        <v>10.428881492565994</v>
      </c>
      <c r="F425" s="604">
        <v>13.316315630179403</v>
      </c>
      <c r="G425" s="604">
        <v>12.487848938239066</v>
      </c>
      <c r="H425" s="604">
        <v>11.460744230493411</v>
      </c>
      <c r="I425" s="604">
        <v>11.604190751069625</v>
      </c>
      <c r="J425" s="604">
        <v>11.512472067543225</v>
      </c>
      <c r="K425" s="604">
        <v>10.285569232443427</v>
      </c>
      <c r="L425" s="604">
        <v>10.938412023263533</v>
      </c>
      <c r="M425" s="604">
        <v>0</v>
      </c>
      <c r="N425" s="604">
        <v>0</v>
      </c>
      <c r="O425" s="605">
        <v>112.46581708387961</v>
      </c>
    </row>
    <row r="426" spans="1:15" s="468" customFormat="1" ht="15.6">
      <c r="A426" s="58"/>
      <c r="B426" s="687" t="s">
        <v>429</v>
      </c>
      <c r="C426" s="688">
        <v>0.91141157445215182</v>
      </c>
      <c r="D426" s="688">
        <v>0.71164858905792183</v>
      </c>
      <c r="E426" s="688">
        <v>0.9554011818483964</v>
      </c>
      <c r="F426" s="688">
        <v>3.679700999872769</v>
      </c>
      <c r="G426" s="688">
        <v>2.9931764496520903</v>
      </c>
      <c r="H426" s="688">
        <v>2.2008940657218434</v>
      </c>
      <c r="I426" s="688">
        <v>2.1631323898264867</v>
      </c>
      <c r="J426" s="688">
        <v>2.6697370950409312</v>
      </c>
      <c r="K426" s="688">
        <v>1.2444630880467291</v>
      </c>
      <c r="L426" s="688">
        <v>2.1708250304671006</v>
      </c>
      <c r="M426" s="688">
        <v>0</v>
      </c>
      <c r="N426" s="688">
        <v>0</v>
      </c>
      <c r="O426" s="689">
        <v>19.70039046398642</v>
      </c>
    </row>
    <row r="427" spans="1:15" s="468" customFormat="1" ht="15.6">
      <c r="A427" s="58"/>
      <c r="B427" s="640" t="s">
        <v>48</v>
      </c>
      <c r="C427" s="572">
        <v>0.39706637540630657</v>
      </c>
      <c r="D427" s="572">
        <v>0.42311997070000129</v>
      </c>
      <c r="E427" s="572">
        <v>0.41546015030251093</v>
      </c>
      <c r="F427" s="572">
        <v>0.41998411145510839</v>
      </c>
      <c r="G427" s="572">
        <v>0.4033803298275534</v>
      </c>
      <c r="H427" s="572">
        <v>0.39950500285181573</v>
      </c>
      <c r="I427" s="572">
        <v>0.7450130673516635</v>
      </c>
      <c r="J427" s="572">
        <v>0.43771853392964372</v>
      </c>
      <c r="K427" s="572">
        <v>0.45733315528856822</v>
      </c>
      <c r="L427" s="572">
        <v>0.42555273909308805</v>
      </c>
      <c r="M427" s="572">
        <v>0</v>
      </c>
      <c r="N427" s="572">
        <v>0</v>
      </c>
      <c r="O427" s="573">
        <v>4.5241334362062595</v>
      </c>
    </row>
    <row r="428" spans="1:15" s="468" customFormat="1" ht="15.6">
      <c r="A428" s="58"/>
      <c r="B428" s="640" t="s">
        <v>49</v>
      </c>
      <c r="C428" s="572">
        <v>0.5143451990458453</v>
      </c>
      <c r="D428" s="572">
        <v>0.2885286183579206</v>
      </c>
      <c r="E428" s="572">
        <v>0.53994103154588546</v>
      </c>
      <c r="F428" s="572">
        <v>3.2597168884176604</v>
      </c>
      <c r="G428" s="572">
        <v>2.5897961198245367</v>
      </c>
      <c r="H428" s="572">
        <v>1.8013890628700275</v>
      </c>
      <c r="I428" s="572">
        <v>1.4181193224748232</v>
      </c>
      <c r="J428" s="572">
        <v>2.2320185611112873</v>
      </c>
      <c r="K428" s="572">
        <v>0.78712993275816079</v>
      </c>
      <c r="L428" s="572">
        <v>1.7452722913740126</v>
      </c>
      <c r="M428" s="572">
        <v>0</v>
      </c>
      <c r="N428" s="572">
        <v>0</v>
      </c>
      <c r="O428" s="573">
        <v>15.17625702778016</v>
      </c>
    </row>
    <row r="429" spans="1:15" s="468" customFormat="1" ht="15.6">
      <c r="A429" s="58"/>
      <c r="B429" s="687" t="s">
        <v>430</v>
      </c>
      <c r="C429" s="688">
        <v>1.202090442151948</v>
      </c>
      <c r="D429" s="688">
        <v>0.59734596453292732</v>
      </c>
      <c r="E429" s="688">
        <v>1.1342760853299898</v>
      </c>
      <c r="F429" s="688">
        <v>0.64902854998091519</v>
      </c>
      <c r="G429" s="688">
        <v>0.67692333160881102</v>
      </c>
      <c r="H429" s="688">
        <v>0.59336479491943184</v>
      </c>
      <c r="I429" s="688">
        <v>0.92561680920164602</v>
      </c>
      <c r="J429" s="688">
        <v>0.62845031638168103</v>
      </c>
      <c r="K429" s="688">
        <v>0.73315045694430458</v>
      </c>
      <c r="L429" s="688">
        <v>0.69875222262534908</v>
      </c>
      <c r="M429" s="688">
        <v>0</v>
      </c>
      <c r="N429" s="688">
        <v>0</v>
      </c>
      <c r="O429" s="689">
        <v>7.838998973677004</v>
      </c>
    </row>
    <row r="430" spans="1:15" s="468" customFormat="1" ht="15.6">
      <c r="A430" s="58"/>
      <c r="B430" s="640" t="s">
        <v>50</v>
      </c>
      <c r="C430" s="572">
        <v>0.83074470324690197</v>
      </c>
      <c r="D430" s="572">
        <v>0.23555301716416954</v>
      </c>
      <c r="E430" s="572">
        <v>0.7573629273233331</v>
      </c>
      <c r="F430" s="572">
        <v>0.34908057423978966</v>
      </c>
      <c r="G430" s="572">
        <v>0.34532251681409371</v>
      </c>
      <c r="H430" s="572">
        <v>0.29764504050912399</v>
      </c>
      <c r="I430" s="572">
        <v>0.57755425944256755</v>
      </c>
      <c r="J430" s="572">
        <v>0.2776713205221405</v>
      </c>
      <c r="K430" s="572">
        <v>0.38117097568531266</v>
      </c>
      <c r="L430" s="572">
        <v>0.372541573094682</v>
      </c>
      <c r="M430" s="572">
        <v>0</v>
      </c>
      <c r="N430" s="572">
        <v>0</v>
      </c>
      <c r="O430" s="573">
        <v>4.4246469080421154</v>
      </c>
    </row>
    <row r="431" spans="1:15" s="468" customFormat="1" ht="15.6">
      <c r="A431" s="58"/>
      <c r="B431" s="640" t="s">
        <v>294</v>
      </c>
      <c r="C431" s="572">
        <v>0.37134573890504607</v>
      </c>
      <c r="D431" s="572">
        <v>0.36179294736875778</v>
      </c>
      <c r="E431" s="572">
        <v>0.37691315800665665</v>
      </c>
      <c r="F431" s="572">
        <v>0.29994797574112553</v>
      </c>
      <c r="G431" s="572">
        <v>0.33160081479471726</v>
      </c>
      <c r="H431" s="572">
        <v>0.29571975441030784</v>
      </c>
      <c r="I431" s="572">
        <v>0.34806254975907847</v>
      </c>
      <c r="J431" s="572">
        <v>0.35077899585954053</v>
      </c>
      <c r="K431" s="572">
        <v>0.35197948125899192</v>
      </c>
      <c r="L431" s="572">
        <v>0.32621064953066714</v>
      </c>
      <c r="M431" s="572">
        <v>0</v>
      </c>
      <c r="N431" s="572">
        <v>0</v>
      </c>
      <c r="O431" s="573">
        <v>3.4143520656348891</v>
      </c>
    </row>
    <row r="432" spans="1:15" s="468" customFormat="1" ht="15.6">
      <c r="A432" s="58"/>
      <c r="B432" s="687" t="s">
        <v>431</v>
      </c>
      <c r="C432" s="688">
        <v>8.5433994483591196</v>
      </c>
      <c r="D432" s="688">
        <v>8.4654866995278741</v>
      </c>
      <c r="E432" s="688">
        <v>8.3392042253876077</v>
      </c>
      <c r="F432" s="688">
        <v>8.9875860803257179</v>
      </c>
      <c r="G432" s="688">
        <v>8.8177491569781647</v>
      </c>
      <c r="H432" s="688">
        <v>8.6664853698521362</v>
      </c>
      <c r="I432" s="688">
        <v>8.5154415520414926</v>
      </c>
      <c r="J432" s="688">
        <v>8.2142846561206131</v>
      </c>
      <c r="K432" s="688">
        <v>8.3079556874523934</v>
      </c>
      <c r="L432" s="688">
        <v>8.0688347701710832</v>
      </c>
      <c r="M432" s="688">
        <v>0</v>
      </c>
      <c r="N432" s="688">
        <v>0</v>
      </c>
      <c r="O432" s="689">
        <v>84.926427646216197</v>
      </c>
    </row>
    <row r="433" spans="1:15" s="468" customFormat="1" ht="8.25" customHeight="1">
      <c r="A433" s="58"/>
      <c r="B433" s="690"/>
      <c r="C433" s="691"/>
      <c r="D433" s="691"/>
      <c r="E433" s="691"/>
      <c r="F433" s="691"/>
      <c r="G433" s="691"/>
      <c r="H433" s="691"/>
      <c r="I433" s="691"/>
      <c r="J433" s="691"/>
      <c r="K433" s="691"/>
      <c r="L433" s="691"/>
      <c r="M433" s="691"/>
      <c r="N433" s="691"/>
      <c r="O433" s="692"/>
    </row>
    <row r="434" spans="1:15" s="468" customFormat="1" ht="15.6">
      <c r="A434" s="58"/>
      <c r="B434" s="693" t="s">
        <v>432</v>
      </c>
      <c r="C434" s="655">
        <v>13.118205996552646</v>
      </c>
      <c r="D434" s="655">
        <v>10.626138352610774</v>
      </c>
      <c r="E434" s="655">
        <v>8.5343937506792873</v>
      </c>
      <c r="F434" s="655">
        <v>-9.8490451530599241</v>
      </c>
      <c r="G434" s="655">
        <v>1.1618051673320418</v>
      </c>
      <c r="H434" s="655">
        <v>7.4011893525544581</v>
      </c>
      <c r="I434" s="655">
        <v>10.168743517371706</v>
      </c>
      <c r="J434" s="655">
        <v>15.785371181453272</v>
      </c>
      <c r="K434" s="655">
        <v>2.9334608818884575</v>
      </c>
      <c r="L434" s="655">
        <v>15.786956292657809</v>
      </c>
      <c r="M434" s="655">
        <v>0</v>
      </c>
      <c r="N434" s="655">
        <v>0</v>
      </c>
      <c r="O434" s="656">
        <v>75.667219340040518</v>
      </c>
    </row>
    <row r="435" spans="1:15" s="468" customFormat="1" ht="6" customHeight="1">
      <c r="A435" s="58"/>
      <c r="B435" s="690"/>
      <c r="C435" s="694"/>
      <c r="D435" s="694"/>
      <c r="E435" s="694"/>
      <c r="F435" s="694"/>
      <c r="G435" s="694"/>
      <c r="H435" s="694"/>
      <c r="I435" s="694"/>
      <c r="J435" s="694"/>
      <c r="K435" s="694"/>
      <c r="L435" s="694"/>
      <c r="M435" s="694"/>
      <c r="N435" s="694"/>
      <c r="O435" s="695"/>
    </row>
    <row r="436" spans="1:15" s="468" customFormat="1" ht="15.6">
      <c r="A436" s="58"/>
      <c r="B436" s="693" t="s">
        <v>433</v>
      </c>
      <c r="C436" s="655">
        <v>9.0047675781060849E-2</v>
      </c>
      <c r="D436" s="655">
        <v>0.16379773900610314</v>
      </c>
      <c r="E436" s="655">
        <v>6.3786337624615427E-2</v>
      </c>
      <c r="F436" s="655">
        <v>3.2715068493150701E-2</v>
      </c>
      <c r="G436" s="655">
        <v>4.3510565536627036E-2</v>
      </c>
      <c r="H436" s="655">
        <v>0.10023016737322764</v>
      </c>
      <c r="I436" s="655">
        <v>3.6525405966999012E-2</v>
      </c>
      <c r="J436" s="655">
        <v>8.2721359398211028E-2</v>
      </c>
      <c r="K436" s="655">
        <v>3.7015404465011476E-2</v>
      </c>
      <c r="L436" s="655">
        <v>4.2706829902102117E-2</v>
      </c>
      <c r="M436" s="655">
        <v>0</v>
      </c>
      <c r="N436" s="655">
        <v>0</v>
      </c>
      <c r="O436" s="656">
        <v>0.69305655354710849</v>
      </c>
    </row>
    <row r="437" spans="1:15" s="468" customFormat="1" ht="15.6">
      <c r="A437" s="58"/>
      <c r="B437" s="640" t="s">
        <v>295</v>
      </c>
      <c r="C437" s="572">
        <v>9.0047675781060849E-2</v>
      </c>
      <c r="D437" s="572">
        <v>0.16379773900610314</v>
      </c>
      <c r="E437" s="572">
        <v>6.3786337624615427E-2</v>
      </c>
      <c r="F437" s="572">
        <v>3.2715068493150701E-2</v>
      </c>
      <c r="G437" s="572">
        <v>4.3510565536627036E-2</v>
      </c>
      <c r="H437" s="572">
        <v>0.10023016737322764</v>
      </c>
      <c r="I437" s="572">
        <v>3.6525405966999012E-2</v>
      </c>
      <c r="J437" s="572">
        <v>8.2721359398211028E-2</v>
      </c>
      <c r="K437" s="572">
        <v>3.7015404465011476E-2</v>
      </c>
      <c r="L437" s="572">
        <v>4.2706829902102117E-2</v>
      </c>
      <c r="M437" s="572">
        <v>0</v>
      </c>
      <c r="N437" s="572">
        <v>0</v>
      </c>
      <c r="O437" s="573">
        <v>0.69305655354710849</v>
      </c>
    </row>
    <row r="438" spans="1:15" s="468" customFormat="1" ht="6.75" customHeight="1">
      <c r="A438" s="58"/>
      <c r="B438" s="640"/>
      <c r="C438" s="635"/>
      <c r="D438" s="635"/>
      <c r="E438" s="635"/>
      <c r="F438" s="635"/>
      <c r="G438" s="635"/>
      <c r="H438" s="635"/>
      <c r="I438" s="635"/>
      <c r="J438" s="635"/>
      <c r="K438" s="635"/>
      <c r="L438" s="635"/>
      <c r="M438" s="635"/>
      <c r="N438" s="635"/>
      <c r="O438" s="636"/>
    </row>
    <row r="439" spans="1:15" s="468" customFormat="1" ht="15.6">
      <c r="A439" s="58"/>
      <c r="B439" s="696" t="s">
        <v>302</v>
      </c>
      <c r="C439" s="655">
        <v>16.988860736984432</v>
      </c>
      <c r="D439" s="655">
        <v>28.130117318026521</v>
      </c>
      <c r="E439" s="655">
        <v>11.699807646021986</v>
      </c>
      <c r="F439" s="655">
        <v>17.548601317613123</v>
      </c>
      <c r="G439" s="655">
        <v>7.0819490728866317</v>
      </c>
      <c r="H439" s="655">
        <v>18.405420592110275</v>
      </c>
      <c r="I439" s="655">
        <v>19.358291080915244</v>
      </c>
      <c r="J439" s="655">
        <v>20.749780899522779</v>
      </c>
      <c r="K439" s="655">
        <v>18.635934592245619</v>
      </c>
      <c r="L439" s="655">
        <v>20.445944651744767</v>
      </c>
      <c r="M439" s="655">
        <v>0</v>
      </c>
      <c r="N439" s="655">
        <v>0</v>
      </c>
      <c r="O439" s="656">
        <v>179.04470790807139</v>
      </c>
    </row>
    <row r="440" spans="1:15" s="468" customFormat="1" ht="15.6">
      <c r="A440" s="58"/>
      <c r="B440" s="697" t="s">
        <v>294</v>
      </c>
      <c r="C440" s="698">
        <v>13.022954846466916</v>
      </c>
      <c r="D440" s="698">
        <v>20.884142939851817</v>
      </c>
      <c r="E440" s="698">
        <v>8.5526144639782711</v>
      </c>
      <c r="F440" s="698">
        <v>20.223121668942696</v>
      </c>
      <c r="G440" s="698">
        <v>6.6649747614176569</v>
      </c>
      <c r="H440" s="698">
        <v>14.702520694342031</v>
      </c>
      <c r="I440" s="698">
        <v>14.910185738757672</v>
      </c>
      <c r="J440" s="698">
        <v>16.386715994026396</v>
      </c>
      <c r="K440" s="698">
        <v>15.156680296416653</v>
      </c>
      <c r="L440" s="698">
        <v>16.713864590717545</v>
      </c>
      <c r="M440" s="698">
        <v>0</v>
      </c>
      <c r="N440" s="698">
        <v>0</v>
      </c>
      <c r="O440" s="699">
        <v>147.21777599491764</v>
      </c>
    </row>
    <row r="441" spans="1:15" s="468" customFormat="1" ht="7.5" customHeight="1">
      <c r="A441" s="58"/>
      <c r="B441" s="700"/>
      <c r="C441" s="701">
        <v>0</v>
      </c>
      <c r="D441" s="701">
        <v>0</v>
      </c>
      <c r="E441" s="701">
        <v>0</v>
      </c>
      <c r="F441" s="701">
        <v>0</v>
      </c>
      <c r="G441" s="701">
        <v>0</v>
      </c>
      <c r="H441" s="701">
        <v>0</v>
      </c>
      <c r="I441" s="701">
        <v>0</v>
      </c>
      <c r="J441" s="701">
        <v>0</v>
      </c>
      <c r="K441" s="701">
        <v>0</v>
      </c>
      <c r="L441" s="701">
        <v>0</v>
      </c>
      <c r="M441" s="701">
        <v>0</v>
      </c>
      <c r="N441" s="701">
        <v>0</v>
      </c>
      <c r="O441" s="702">
        <v>0</v>
      </c>
    </row>
    <row r="442" spans="1:15" s="468" customFormat="1" ht="15.6">
      <c r="A442" s="58"/>
      <c r="B442" s="652" t="s">
        <v>102</v>
      </c>
      <c r="C442" s="655">
        <v>0</v>
      </c>
      <c r="D442" s="655">
        <v>3.2148536119605414E-2</v>
      </c>
      <c r="E442" s="655">
        <v>0</v>
      </c>
      <c r="F442" s="655">
        <v>1.1322724458204337E-2</v>
      </c>
      <c r="G442" s="655">
        <v>0.10885162832553411</v>
      </c>
      <c r="H442" s="655">
        <v>0.19861019932690469</v>
      </c>
      <c r="I442" s="655">
        <v>0.29089243531115272</v>
      </c>
      <c r="J442" s="655">
        <v>9.5120708461076522E-2</v>
      </c>
      <c r="K442" s="655">
        <v>0</v>
      </c>
      <c r="L442" s="655">
        <v>7.6437876574908747E-2</v>
      </c>
      <c r="M442" s="655">
        <v>0</v>
      </c>
      <c r="N442" s="655">
        <v>0</v>
      </c>
      <c r="O442" s="656">
        <v>0.81338410857738652</v>
      </c>
    </row>
    <row r="443" spans="1:15" s="468" customFormat="1" ht="15.6">
      <c r="A443" s="58"/>
      <c r="B443" s="653" t="s">
        <v>296</v>
      </c>
      <c r="C443" s="635">
        <v>0</v>
      </c>
      <c r="D443" s="635">
        <v>3.2148536119605414E-2</v>
      </c>
      <c r="E443" s="635">
        <v>0</v>
      </c>
      <c r="F443" s="635">
        <v>1.1322724458204337E-2</v>
      </c>
      <c r="G443" s="635">
        <v>0.10885162832553411</v>
      </c>
      <c r="H443" s="635">
        <v>0.19861019932690469</v>
      </c>
      <c r="I443" s="635">
        <v>0.29089243531115272</v>
      </c>
      <c r="J443" s="635">
        <v>9.5120708461076522E-2</v>
      </c>
      <c r="K443" s="635">
        <v>0</v>
      </c>
      <c r="L443" s="635">
        <v>7.6437876574908747E-2</v>
      </c>
      <c r="M443" s="635">
        <v>0</v>
      </c>
      <c r="N443" s="635">
        <v>0</v>
      </c>
      <c r="O443" s="636">
        <v>0.81338410857738652</v>
      </c>
    </row>
    <row r="444" spans="1:15" s="468" customFormat="1" ht="15.6">
      <c r="A444" s="58"/>
      <c r="B444" s="653" t="s">
        <v>297</v>
      </c>
      <c r="C444" s="635">
        <v>0</v>
      </c>
      <c r="D444" s="635">
        <v>0</v>
      </c>
      <c r="E444" s="635">
        <v>0</v>
      </c>
      <c r="F444" s="635">
        <v>0</v>
      </c>
      <c r="G444" s="635">
        <v>0</v>
      </c>
      <c r="H444" s="635">
        <v>0</v>
      </c>
      <c r="I444" s="635">
        <v>0</v>
      </c>
      <c r="J444" s="635">
        <v>0</v>
      </c>
      <c r="K444" s="635">
        <v>0</v>
      </c>
      <c r="L444" s="635">
        <v>0</v>
      </c>
      <c r="M444" s="635">
        <v>0</v>
      </c>
      <c r="N444" s="635">
        <v>0</v>
      </c>
      <c r="O444" s="636">
        <v>0</v>
      </c>
    </row>
    <row r="445" spans="1:15" s="468" customFormat="1" ht="9.75" customHeight="1">
      <c r="A445" s="58"/>
      <c r="B445" s="654"/>
      <c r="C445" s="703">
        <v>0</v>
      </c>
      <c r="D445" s="703">
        <v>0</v>
      </c>
      <c r="E445" s="703">
        <v>0</v>
      </c>
      <c r="F445" s="703">
        <v>0</v>
      </c>
      <c r="G445" s="703">
        <v>0</v>
      </c>
      <c r="H445" s="703">
        <v>0</v>
      </c>
      <c r="I445" s="703">
        <v>0</v>
      </c>
      <c r="J445" s="703">
        <v>0</v>
      </c>
      <c r="K445" s="703">
        <v>0</v>
      </c>
      <c r="L445" s="703">
        <v>0</v>
      </c>
      <c r="M445" s="703">
        <v>0</v>
      </c>
      <c r="N445" s="703">
        <v>0</v>
      </c>
      <c r="O445" s="704">
        <v>0</v>
      </c>
    </row>
    <row r="446" spans="1:15" s="468" customFormat="1" ht="15.6">
      <c r="A446" s="58"/>
      <c r="B446" s="583" t="s">
        <v>105</v>
      </c>
      <c r="C446" s="655">
        <v>16.988860736984432</v>
      </c>
      <c r="D446" s="655">
        <v>28.097968781906914</v>
      </c>
      <c r="E446" s="655">
        <v>11.699807646021986</v>
      </c>
      <c r="F446" s="655">
        <v>17.53727859315492</v>
      </c>
      <c r="G446" s="655">
        <v>6.9730974445610974</v>
      </c>
      <c r="H446" s="655">
        <v>18.206810392783371</v>
      </c>
      <c r="I446" s="655">
        <v>19.06739864560409</v>
      </c>
      <c r="J446" s="655">
        <v>20.654660191061701</v>
      </c>
      <c r="K446" s="655">
        <v>18.635934592245619</v>
      </c>
      <c r="L446" s="655">
        <v>20.36950677516986</v>
      </c>
      <c r="M446" s="655">
        <v>0</v>
      </c>
      <c r="N446" s="655">
        <v>0</v>
      </c>
      <c r="O446" s="656">
        <v>178.23132379949399</v>
      </c>
    </row>
    <row r="447" spans="1:15" s="468" customFormat="1" ht="7.5" customHeight="1">
      <c r="A447" s="58"/>
      <c r="B447" s="705"/>
      <c r="C447" s="706"/>
      <c r="D447" s="706"/>
      <c r="E447" s="706"/>
      <c r="F447" s="706"/>
      <c r="G447" s="706"/>
      <c r="H447" s="706"/>
      <c r="I447" s="706"/>
      <c r="J447" s="706"/>
      <c r="K447" s="706"/>
      <c r="L447" s="706"/>
      <c r="M447" s="706"/>
      <c r="N447" s="706"/>
      <c r="O447" s="707"/>
    </row>
    <row r="448" spans="1:15" s="468" customFormat="1" ht="15.6">
      <c r="A448" s="58"/>
      <c r="B448" s="612" t="s">
        <v>306</v>
      </c>
      <c r="C448" s="604">
        <v>0</v>
      </c>
      <c r="D448" s="604">
        <v>0</v>
      </c>
      <c r="E448" s="604">
        <v>0</v>
      </c>
      <c r="F448" s="604">
        <v>0</v>
      </c>
      <c r="G448" s="604">
        <v>0</v>
      </c>
      <c r="H448" s="604">
        <v>0</v>
      </c>
      <c r="I448" s="604">
        <v>0</v>
      </c>
      <c r="J448" s="604">
        <v>0</v>
      </c>
      <c r="K448" s="604">
        <v>0</v>
      </c>
      <c r="L448" s="604">
        <v>0</v>
      </c>
      <c r="M448" s="604">
        <v>0</v>
      </c>
      <c r="N448" s="604">
        <v>0</v>
      </c>
      <c r="O448" s="605">
        <v>0</v>
      </c>
    </row>
    <row r="449" spans="1:15" s="468" customFormat="1" ht="15.6">
      <c r="A449" s="58"/>
      <c r="B449" s="651" t="s">
        <v>112</v>
      </c>
      <c r="C449" s="635">
        <v>0</v>
      </c>
      <c r="D449" s="635">
        <v>0</v>
      </c>
      <c r="E449" s="635">
        <v>0</v>
      </c>
      <c r="F449" s="635">
        <v>0</v>
      </c>
      <c r="G449" s="635">
        <v>0</v>
      </c>
      <c r="H449" s="635">
        <v>0</v>
      </c>
      <c r="I449" s="635">
        <v>0</v>
      </c>
      <c r="J449" s="635">
        <v>0</v>
      </c>
      <c r="K449" s="635">
        <v>0</v>
      </c>
      <c r="L449" s="635">
        <v>0</v>
      </c>
      <c r="M449" s="635">
        <v>0</v>
      </c>
      <c r="N449" s="635">
        <v>0</v>
      </c>
      <c r="O449" s="636">
        <v>0</v>
      </c>
    </row>
    <row r="450" spans="1:15" s="296" customFormat="1" ht="15.6">
      <c r="A450" s="295"/>
      <c r="B450" s="621" t="s">
        <v>298</v>
      </c>
      <c r="C450" s="708">
        <v>77.887177969336079</v>
      </c>
      <c r="D450" s="708">
        <v>136.72188779304915</v>
      </c>
      <c r="E450" s="708">
        <v>58.229102255074039</v>
      </c>
      <c r="F450" s="708">
        <v>84.346025762184297</v>
      </c>
      <c r="G450" s="708">
        <v>83.607956505364925</v>
      </c>
      <c r="H450" s="708">
        <v>66.044105571745163</v>
      </c>
      <c r="I450" s="708">
        <v>25.077670400115348</v>
      </c>
      <c r="J450" s="708">
        <v>47.259614169291261</v>
      </c>
      <c r="K450" s="708">
        <v>56.683597199974685</v>
      </c>
      <c r="L450" s="708">
        <v>62.994543204358635</v>
      </c>
      <c r="M450" s="708">
        <v>0</v>
      </c>
      <c r="N450" s="708">
        <v>0</v>
      </c>
      <c r="O450" s="709">
        <v>698.85168083049348</v>
      </c>
    </row>
    <row r="451" spans="1:15" s="468" customFormat="1" ht="15.6">
      <c r="A451" s="58"/>
      <c r="B451" s="651" t="s">
        <v>299</v>
      </c>
      <c r="C451" s="635">
        <v>38.333705554820327</v>
      </c>
      <c r="D451" s="635">
        <v>24.351287546880201</v>
      </c>
      <c r="E451" s="635">
        <v>31.385432837402199</v>
      </c>
      <c r="F451" s="635">
        <v>103.82143327191699</v>
      </c>
      <c r="G451" s="635">
        <v>56.11170314999999</v>
      </c>
      <c r="H451" s="635">
        <v>150.5356322173775</v>
      </c>
      <c r="I451" s="635">
        <v>27.317813255180425</v>
      </c>
      <c r="J451" s="635">
        <v>37.625451575271036</v>
      </c>
      <c r="K451" s="635">
        <v>49.939853508091602</v>
      </c>
      <c r="L451" s="635">
        <v>50.359518374132904</v>
      </c>
      <c r="M451" s="635">
        <v>0</v>
      </c>
      <c r="N451" s="635">
        <v>0</v>
      </c>
      <c r="O451" s="636">
        <v>569.78183129107322</v>
      </c>
    </row>
    <row r="452" spans="1:15" s="468" customFormat="1" ht="15.6">
      <c r="A452" s="58"/>
      <c r="B452" s="651" t="s">
        <v>113</v>
      </c>
      <c r="C452" s="635">
        <v>118.73074843482549</v>
      </c>
      <c r="D452" s="635">
        <v>46.0057063058971</v>
      </c>
      <c r="E452" s="635">
        <v>57.912552727954349</v>
      </c>
      <c r="F452" s="635">
        <v>99.228872612239712</v>
      </c>
      <c r="G452" s="635">
        <v>38.920259198080217</v>
      </c>
      <c r="H452" s="635">
        <v>139.80259985757598</v>
      </c>
      <c r="I452" s="635">
        <v>69.905442813995535</v>
      </c>
      <c r="J452" s="635">
        <v>47.757942593476407</v>
      </c>
      <c r="K452" s="635">
        <v>56.124866159199172</v>
      </c>
      <c r="L452" s="635">
        <v>116.21962062878512</v>
      </c>
      <c r="M452" s="635">
        <v>0</v>
      </c>
      <c r="N452" s="635">
        <v>0</v>
      </c>
      <c r="O452" s="636">
        <v>790.60861133202911</v>
      </c>
    </row>
    <row r="453" spans="1:15" s="296" customFormat="1" ht="15.6">
      <c r="A453" s="295"/>
      <c r="B453" s="621" t="s">
        <v>303</v>
      </c>
      <c r="C453" s="708">
        <v>24.4646194517161</v>
      </c>
      <c r="D453" s="708">
        <v>99.372009296992005</v>
      </c>
      <c r="E453" s="708">
        <v>0</v>
      </c>
      <c r="F453" s="708">
        <v>0</v>
      </c>
      <c r="G453" s="708">
        <v>0</v>
      </c>
      <c r="H453" s="708">
        <v>29.757395541828302</v>
      </c>
      <c r="I453" s="708">
        <v>20.315056999975457</v>
      </c>
      <c r="J453" s="708">
        <v>0</v>
      </c>
      <c r="K453" s="708">
        <v>0</v>
      </c>
      <c r="L453" s="708">
        <v>0</v>
      </c>
      <c r="M453" s="708">
        <v>0</v>
      </c>
      <c r="N453" s="708">
        <v>0</v>
      </c>
      <c r="O453" s="709">
        <v>173.90908129051189</v>
      </c>
    </row>
    <row r="454" spans="1:15" s="468" customFormat="1" ht="15.6">
      <c r="A454" s="58"/>
      <c r="B454" s="651" t="s">
        <v>300</v>
      </c>
      <c r="C454" s="635">
        <v>24.4646194517161</v>
      </c>
      <c r="D454" s="635">
        <v>99.372009296992005</v>
      </c>
      <c r="E454" s="635">
        <v>0</v>
      </c>
      <c r="F454" s="635">
        <v>0</v>
      </c>
      <c r="G454" s="635">
        <v>0</v>
      </c>
      <c r="H454" s="635">
        <v>29.757395541828302</v>
      </c>
      <c r="I454" s="635">
        <v>20.315056999975457</v>
      </c>
      <c r="J454" s="635">
        <v>0</v>
      </c>
      <c r="K454" s="635">
        <v>0</v>
      </c>
      <c r="L454" s="635">
        <v>0</v>
      </c>
      <c r="M454" s="635">
        <v>0</v>
      </c>
      <c r="N454" s="635">
        <v>0</v>
      </c>
      <c r="O454" s="636">
        <v>173.90908129051189</v>
      </c>
    </row>
    <row r="455" spans="1:15" s="468" customFormat="1" ht="15.6">
      <c r="A455" s="58"/>
      <c r="B455" s="651" t="s">
        <v>113</v>
      </c>
      <c r="C455" s="635">
        <v>0</v>
      </c>
      <c r="D455" s="635">
        <v>0</v>
      </c>
      <c r="E455" s="635">
        <v>0</v>
      </c>
      <c r="F455" s="635">
        <v>0</v>
      </c>
      <c r="G455" s="635">
        <v>0</v>
      </c>
      <c r="H455" s="635">
        <v>0</v>
      </c>
      <c r="I455" s="635">
        <v>0</v>
      </c>
      <c r="J455" s="635">
        <v>0</v>
      </c>
      <c r="K455" s="635">
        <v>0</v>
      </c>
      <c r="L455" s="635">
        <v>0</v>
      </c>
      <c r="M455" s="635">
        <v>0</v>
      </c>
      <c r="N455" s="635">
        <v>0</v>
      </c>
      <c r="O455" s="636">
        <v>0</v>
      </c>
    </row>
    <row r="456" spans="1:15" s="296" customFormat="1" ht="15.6">
      <c r="A456" s="295"/>
      <c r="B456" s="621" t="s">
        <v>304</v>
      </c>
      <c r="C456" s="708">
        <v>0</v>
      </c>
      <c r="D456" s="708">
        <v>0</v>
      </c>
      <c r="E456" s="708">
        <v>0</v>
      </c>
      <c r="F456" s="708">
        <v>0</v>
      </c>
      <c r="G456" s="708">
        <v>0</v>
      </c>
      <c r="H456" s="708">
        <v>0</v>
      </c>
      <c r="I456" s="708">
        <v>0</v>
      </c>
      <c r="J456" s="708">
        <v>0</v>
      </c>
      <c r="K456" s="708">
        <v>0</v>
      </c>
      <c r="L456" s="708">
        <v>0</v>
      </c>
      <c r="M456" s="708">
        <v>0</v>
      </c>
      <c r="N456" s="708">
        <v>0</v>
      </c>
      <c r="O456" s="709">
        <v>0</v>
      </c>
    </row>
    <row r="457" spans="1:15" s="468" customFormat="1" ht="15.6">
      <c r="A457" s="58"/>
      <c r="B457" s="651" t="s">
        <v>299</v>
      </c>
      <c r="C457" s="635">
        <v>0</v>
      </c>
      <c r="D457" s="635">
        <v>0</v>
      </c>
      <c r="E457" s="635">
        <v>0</v>
      </c>
      <c r="F457" s="635">
        <v>0</v>
      </c>
      <c r="G457" s="635">
        <v>0</v>
      </c>
      <c r="H457" s="635">
        <v>0</v>
      </c>
      <c r="I457" s="635">
        <v>0</v>
      </c>
      <c r="J457" s="635">
        <v>0</v>
      </c>
      <c r="K457" s="635">
        <v>0</v>
      </c>
      <c r="L457" s="635">
        <v>0</v>
      </c>
      <c r="M457" s="635">
        <v>0</v>
      </c>
      <c r="N457" s="635">
        <v>0</v>
      </c>
      <c r="O457" s="636">
        <v>0</v>
      </c>
    </row>
    <row r="458" spans="1:15" s="468" customFormat="1" ht="15.6">
      <c r="A458" s="58"/>
      <c r="B458" s="651" t="s">
        <v>301</v>
      </c>
      <c r="C458" s="635">
        <v>0</v>
      </c>
      <c r="D458" s="635">
        <v>0</v>
      </c>
      <c r="E458" s="635">
        <v>0</v>
      </c>
      <c r="F458" s="635">
        <v>0</v>
      </c>
      <c r="G458" s="635">
        <v>0</v>
      </c>
      <c r="H458" s="635">
        <v>0</v>
      </c>
      <c r="I458" s="635">
        <v>0</v>
      </c>
      <c r="J458" s="635">
        <v>0</v>
      </c>
      <c r="K458" s="635">
        <v>0</v>
      </c>
      <c r="L458" s="635">
        <v>0</v>
      </c>
      <c r="M458" s="635">
        <v>0</v>
      </c>
      <c r="N458" s="635">
        <v>0</v>
      </c>
      <c r="O458" s="636">
        <v>0</v>
      </c>
    </row>
    <row r="459" spans="1:15" s="296" customFormat="1" ht="15.6">
      <c r="A459" s="295"/>
      <c r="B459" s="660" t="s">
        <v>305</v>
      </c>
      <c r="C459" s="708">
        <v>2.9022863954240101</v>
      </c>
      <c r="D459" s="708">
        <v>-0.77519499999999997</v>
      </c>
      <c r="E459" s="708">
        <v>-0.41019638344189502</v>
      </c>
      <c r="F459" s="708">
        <v>3.8544914028578998</v>
      </c>
      <c r="G459" s="708">
        <v>-0.37240698170000003</v>
      </c>
      <c r="H459" s="708">
        <v>-0.47600727000000004</v>
      </c>
      <c r="I459" s="708">
        <v>-9.0628789663747003E-2</v>
      </c>
      <c r="J459" s="708">
        <v>-0.70850798752194644</v>
      </c>
      <c r="K459" s="708">
        <v>0.12593335327637942</v>
      </c>
      <c r="L459" s="708">
        <v>-1.32941272804236</v>
      </c>
      <c r="M459" s="708">
        <v>0</v>
      </c>
      <c r="N459" s="708">
        <v>0</v>
      </c>
      <c r="O459" s="709">
        <v>2.7203560111883398</v>
      </c>
    </row>
    <row r="460" spans="1:15" s="468" customFormat="1" ht="15.6">
      <c r="A460" s="58"/>
      <c r="B460" s="583" t="s">
        <v>307</v>
      </c>
      <c r="C460" s="655">
        <v>136.72188779304915</v>
      </c>
      <c r="D460" s="655">
        <v>58.229102255074039</v>
      </c>
      <c r="E460" s="655">
        <v>84.346025762184297</v>
      </c>
      <c r="F460" s="655">
        <v>83.607956505364925</v>
      </c>
      <c r="G460" s="655">
        <v>66.044105571745163</v>
      </c>
      <c r="H460" s="655">
        <v>25.077670400115348</v>
      </c>
      <c r="I460" s="655">
        <v>47.259614169291261</v>
      </c>
      <c r="J460" s="655">
        <v>56.683597199974685</v>
      </c>
      <c r="K460" s="655">
        <v>62.994543204358635</v>
      </c>
      <c r="L460" s="655">
        <v>127.52523273096848</v>
      </c>
      <c r="M460" s="655">
        <v>0</v>
      </c>
      <c r="N460" s="655">
        <v>0</v>
      </c>
      <c r="O460" s="656">
        <v>748.48973559212584</v>
      </c>
    </row>
  </sheetData>
  <sheetProtection sort="0"/>
  <dataConsolidate link="1"/>
  <mergeCells count="43">
    <mergeCell ref="B402:O402"/>
    <mergeCell ref="B403:O403"/>
    <mergeCell ref="B404:O404"/>
    <mergeCell ref="B406:B408"/>
    <mergeCell ref="C406:N406"/>
    <mergeCell ref="O406:O407"/>
    <mergeCell ref="B354:O354"/>
    <mergeCell ref="B355:O355"/>
    <mergeCell ref="B356:O356"/>
    <mergeCell ref="B358:B360"/>
    <mergeCell ref="C358:N358"/>
    <mergeCell ref="O358:O359"/>
    <mergeCell ref="B304:O304"/>
    <mergeCell ref="B305:O305"/>
    <mergeCell ref="B306:O306"/>
    <mergeCell ref="B308:B310"/>
    <mergeCell ref="C308:N308"/>
    <mergeCell ref="O308:O309"/>
    <mergeCell ref="B230:O230"/>
    <mergeCell ref="B231:O231"/>
    <mergeCell ref="B232:O232"/>
    <mergeCell ref="B234:B236"/>
    <mergeCell ref="C234:N234"/>
    <mergeCell ref="O234:O235"/>
    <mergeCell ref="B157:O157"/>
    <mergeCell ref="B158:O158"/>
    <mergeCell ref="B159:O159"/>
    <mergeCell ref="B161:B163"/>
    <mergeCell ref="C161:N161"/>
    <mergeCell ref="O161:O162"/>
    <mergeCell ref="B83:O83"/>
    <mergeCell ref="B84:O84"/>
    <mergeCell ref="B85:O85"/>
    <mergeCell ref="B86:O86"/>
    <mergeCell ref="B88:B90"/>
    <mergeCell ref="C88:N88"/>
    <mergeCell ref="O88:O89"/>
    <mergeCell ref="B10:O10"/>
    <mergeCell ref="B11:O11"/>
    <mergeCell ref="B12:O12"/>
    <mergeCell ref="B14:B16"/>
    <mergeCell ref="C14:N14"/>
    <mergeCell ref="O14:O15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2" min="1" max="14" man="1"/>
    <brk id="156" max="16383" man="1"/>
    <brk id="229" max="16383" man="1"/>
    <brk id="30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36"/>
  <sheetViews>
    <sheetView showGridLines="0" topLeftCell="A277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187" bestFit="1" customWidth="1"/>
    <col min="4" max="6" width="10.5546875" style="187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188" t="s">
        <v>371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243</v>
      </c>
    </row>
    <row r="7" spans="1:40">
      <c r="A7" s="53"/>
      <c r="B7" s="56" t="s">
        <v>196</v>
      </c>
    </row>
    <row r="8" spans="1:40">
      <c r="A8" s="53"/>
      <c r="B8" s="55" t="s">
        <v>422</v>
      </c>
    </row>
    <row r="9" spans="1:40">
      <c r="A9" s="53"/>
    </row>
    <row r="11" spans="1:40" ht="15" customHeight="1">
      <c r="B11" s="389" t="s">
        <v>315</v>
      </c>
      <c r="C11" s="389"/>
      <c r="D11" s="389"/>
      <c r="E11" s="189"/>
      <c r="F11" s="189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</row>
    <row r="12" spans="1:40" ht="34.200000000000003" customHeight="1">
      <c r="B12" s="389" t="s">
        <v>143</v>
      </c>
      <c r="C12" s="389"/>
      <c r="D12" s="389"/>
      <c r="E12" s="189"/>
      <c r="F12" s="189"/>
      <c r="G12" s="91"/>
      <c r="H12" s="91"/>
      <c r="I12" s="91"/>
      <c r="J12" s="91"/>
      <c r="K12" s="91"/>
      <c r="L12" s="91"/>
      <c r="M12" s="91"/>
      <c r="N12" s="91"/>
      <c r="O12" s="91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</row>
    <row r="13" spans="1:40">
      <c r="B13" s="389" t="s">
        <v>144</v>
      </c>
      <c r="C13" s="389"/>
      <c r="D13" s="389"/>
      <c r="E13" s="189"/>
      <c r="F13" s="189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</row>
    <row r="14" spans="1:40">
      <c r="B14" s="390" t="s">
        <v>422</v>
      </c>
      <c r="C14" s="390"/>
      <c r="D14" s="390"/>
      <c r="E14" s="190"/>
      <c r="F14" s="190"/>
      <c r="G14" s="129"/>
      <c r="H14" s="129"/>
      <c r="I14" s="129"/>
      <c r="J14" s="129"/>
      <c r="K14" s="129"/>
      <c r="L14" s="129"/>
      <c r="M14" s="129"/>
      <c r="N14" s="129"/>
      <c r="O14" s="129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</row>
    <row r="15" spans="1:40">
      <c r="B15" s="72"/>
      <c r="AN15" s="84"/>
    </row>
    <row r="16" spans="1:40" ht="41.25" customHeight="1">
      <c r="B16" s="325" t="s">
        <v>145</v>
      </c>
      <c r="C16" s="326">
        <v>45931</v>
      </c>
      <c r="D16" s="327" t="s">
        <v>287</v>
      </c>
      <c r="E16" s="193"/>
      <c r="F16" s="193"/>
      <c r="G16" s="84"/>
      <c r="H16" s="84"/>
      <c r="I16" s="84"/>
      <c r="J16" s="84"/>
      <c r="K16" s="61"/>
    </row>
    <row r="17" spans="2:11">
      <c r="B17" s="328" t="s">
        <v>147</v>
      </c>
      <c r="C17" s="329">
        <f t="shared" ref="C17:C51" si="0">+SUM(C67,C112,C158)</f>
        <v>64.583591347643718</v>
      </c>
      <c r="D17" s="330">
        <f t="shared" ref="D17:D56" si="1">+SUM(C17:C17)</f>
        <v>64.583591347643718</v>
      </c>
      <c r="E17" s="196"/>
      <c r="F17" s="196"/>
      <c r="G17" s="61"/>
      <c r="H17" s="61"/>
      <c r="I17" s="61"/>
      <c r="J17" s="61"/>
      <c r="K17" s="75"/>
    </row>
    <row r="18" spans="2:11">
      <c r="B18" s="331" t="s">
        <v>148</v>
      </c>
      <c r="C18" s="194">
        <f t="shared" si="0"/>
        <v>25.33846165349356</v>
      </c>
      <c r="D18" s="332">
        <f t="shared" si="1"/>
        <v>25.33846165349356</v>
      </c>
      <c r="E18" s="197"/>
      <c r="F18" s="197"/>
      <c r="G18" s="75"/>
      <c r="H18" s="75"/>
      <c r="I18" s="75"/>
      <c r="J18" s="75"/>
      <c r="K18" s="75"/>
    </row>
    <row r="19" spans="2:11">
      <c r="B19" s="331" t="s">
        <v>149</v>
      </c>
      <c r="C19" s="194">
        <f t="shared" si="0"/>
        <v>28.618687667152159</v>
      </c>
      <c r="D19" s="332">
        <f t="shared" si="1"/>
        <v>28.618687667152159</v>
      </c>
      <c r="E19" s="197"/>
      <c r="F19" s="197"/>
      <c r="G19" s="75"/>
      <c r="H19" s="75"/>
      <c r="I19" s="75"/>
      <c r="J19" s="75"/>
      <c r="K19" s="75"/>
    </row>
    <row r="20" spans="2:11">
      <c r="B20" s="331" t="s">
        <v>150</v>
      </c>
      <c r="C20" s="194">
        <f t="shared" si="0"/>
        <v>10.626442026997996</v>
      </c>
      <c r="D20" s="332">
        <f t="shared" si="1"/>
        <v>10.626442026997996</v>
      </c>
      <c r="E20" s="197"/>
      <c r="F20" s="197"/>
      <c r="G20" s="75"/>
      <c r="H20" s="75"/>
      <c r="I20" s="75"/>
      <c r="J20" s="75"/>
      <c r="K20" s="75"/>
    </row>
    <row r="21" spans="2:11">
      <c r="B21" s="333" t="s">
        <v>151</v>
      </c>
      <c r="C21" s="194">
        <f t="shared" si="0"/>
        <v>17.734089999999998</v>
      </c>
      <c r="D21" s="332">
        <f t="shared" si="1"/>
        <v>17.734089999999998</v>
      </c>
      <c r="E21" s="196"/>
      <c r="F21" s="196"/>
      <c r="G21" s="61"/>
      <c r="H21" s="61"/>
      <c r="I21" s="61"/>
      <c r="J21" s="61"/>
      <c r="K21" s="61"/>
    </row>
    <row r="22" spans="2:11">
      <c r="B22" s="333" t="s">
        <v>152</v>
      </c>
      <c r="C22" s="194">
        <f t="shared" si="0"/>
        <v>16.082080829999999</v>
      </c>
      <c r="D22" s="332">
        <f t="shared" si="1"/>
        <v>16.082080829999999</v>
      </c>
      <c r="E22" s="196"/>
      <c r="F22" s="196"/>
      <c r="G22" s="61"/>
      <c r="H22" s="61"/>
      <c r="I22" s="61"/>
      <c r="J22" s="61"/>
      <c r="K22" s="61"/>
    </row>
    <row r="23" spans="2:11" hidden="1">
      <c r="B23" s="333" t="s">
        <v>153</v>
      </c>
      <c r="C23" s="194">
        <f t="shared" si="0"/>
        <v>0</v>
      </c>
      <c r="D23" s="332">
        <f t="shared" si="1"/>
        <v>0</v>
      </c>
      <c r="E23" s="196"/>
      <c r="F23" s="196"/>
      <c r="G23" s="61"/>
      <c r="H23" s="61"/>
      <c r="I23" s="61"/>
      <c r="J23" s="61"/>
      <c r="K23" s="61"/>
    </row>
    <row r="24" spans="2:11">
      <c r="B24" s="333" t="s">
        <v>154</v>
      </c>
      <c r="C24" s="194">
        <f t="shared" si="0"/>
        <v>-1.4920966497668201E-6</v>
      </c>
      <c r="D24" s="332">
        <f t="shared" si="1"/>
        <v>-1.4920966497668201E-6</v>
      </c>
      <c r="E24" s="196"/>
      <c r="F24" s="196"/>
      <c r="G24" s="61"/>
      <c r="H24" s="61"/>
      <c r="I24" s="61"/>
      <c r="J24" s="61"/>
      <c r="K24" s="61"/>
    </row>
    <row r="25" spans="2:11" hidden="1">
      <c r="B25" s="333" t="s">
        <v>155</v>
      </c>
      <c r="C25" s="194">
        <f t="shared" si="0"/>
        <v>0</v>
      </c>
      <c r="D25" s="332">
        <f t="shared" si="1"/>
        <v>0</v>
      </c>
      <c r="E25" s="196"/>
      <c r="F25" s="196"/>
      <c r="G25" s="61"/>
      <c r="H25" s="61"/>
      <c r="I25" s="61"/>
      <c r="J25" s="61"/>
      <c r="K25" s="61"/>
    </row>
    <row r="26" spans="2:11" hidden="1">
      <c r="B26" s="333" t="s">
        <v>156</v>
      </c>
      <c r="C26" s="194">
        <f t="shared" si="0"/>
        <v>0</v>
      </c>
      <c r="D26" s="332">
        <f t="shared" si="1"/>
        <v>0</v>
      </c>
      <c r="E26" s="196"/>
      <c r="F26" s="196"/>
      <c r="G26" s="61"/>
      <c r="H26" s="61"/>
      <c r="I26" s="61"/>
      <c r="J26" s="61"/>
      <c r="K26" s="61"/>
    </row>
    <row r="27" spans="2:11" hidden="1">
      <c r="B27" s="333" t="s">
        <v>157</v>
      </c>
      <c r="C27" s="194">
        <f t="shared" si="0"/>
        <v>9.1719220947622784</v>
      </c>
      <c r="D27" s="332">
        <f t="shared" si="1"/>
        <v>9.1719220947622784</v>
      </c>
      <c r="E27" s="196"/>
      <c r="F27" s="196"/>
      <c r="G27" s="61"/>
      <c r="H27" s="61"/>
      <c r="I27" s="61"/>
      <c r="J27" s="61"/>
      <c r="K27" s="61"/>
    </row>
    <row r="28" spans="2:11" hidden="1">
      <c r="B28" s="333" t="s">
        <v>158</v>
      </c>
      <c r="C28" s="194">
        <f t="shared" si="0"/>
        <v>0</v>
      </c>
      <c r="D28" s="332">
        <f t="shared" si="1"/>
        <v>0</v>
      </c>
      <c r="E28" s="196"/>
      <c r="F28" s="196"/>
      <c r="G28" s="61"/>
      <c r="H28" s="61"/>
      <c r="I28" s="61"/>
      <c r="J28" s="61"/>
      <c r="K28" s="61"/>
    </row>
    <row r="29" spans="2:11">
      <c r="B29" s="333" t="s">
        <v>159</v>
      </c>
      <c r="C29" s="194">
        <f t="shared" si="0"/>
        <v>-0.37727092348083924</v>
      </c>
      <c r="D29" s="332">
        <f t="shared" si="1"/>
        <v>-0.37727092348083924</v>
      </c>
      <c r="E29" s="196"/>
      <c r="F29" s="196"/>
      <c r="G29" s="61"/>
      <c r="H29" s="61"/>
      <c r="I29" s="61"/>
      <c r="J29" s="61"/>
      <c r="K29" s="61"/>
    </row>
    <row r="30" spans="2:11" hidden="1">
      <c r="B30" s="333" t="s">
        <v>203</v>
      </c>
      <c r="C30" s="194">
        <f t="shared" si="0"/>
        <v>0</v>
      </c>
      <c r="D30" s="332">
        <f t="shared" si="1"/>
        <v>0</v>
      </c>
      <c r="E30" s="196"/>
      <c r="F30" s="196"/>
      <c r="G30" s="61"/>
      <c r="H30" s="61"/>
      <c r="I30" s="61"/>
      <c r="J30" s="61"/>
      <c r="K30" s="61"/>
    </row>
    <row r="31" spans="2:11" hidden="1">
      <c r="B31" s="333" t="s">
        <v>160</v>
      </c>
      <c r="C31" s="194">
        <f t="shared" si="0"/>
        <v>0</v>
      </c>
      <c r="D31" s="332">
        <f t="shared" si="1"/>
        <v>0</v>
      </c>
      <c r="E31" s="196"/>
      <c r="F31" s="196"/>
      <c r="G31" s="61"/>
      <c r="H31" s="61"/>
      <c r="I31" s="61"/>
      <c r="J31" s="61"/>
      <c r="K31" s="85"/>
    </row>
    <row r="32" spans="2:11">
      <c r="B32" s="333" t="s">
        <v>207</v>
      </c>
      <c r="C32" s="194">
        <f t="shared" si="0"/>
        <v>0.91831258999999998</v>
      </c>
      <c r="D32" s="332">
        <f t="shared" si="1"/>
        <v>0.91831258999999998</v>
      </c>
      <c r="E32" s="196"/>
      <c r="F32" s="196"/>
      <c r="G32" s="61"/>
      <c r="H32" s="61"/>
      <c r="I32" s="61"/>
      <c r="J32" s="61"/>
      <c r="K32" s="85"/>
    </row>
    <row r="33" spans="2:11" hidden="1">
      <c r="B33" s="333" t="s">
        <v>209</v>
      </c>
      <c r="C33" s="194">
        <f t="shared" si="0"/>
        <v>0</v>
      </c>
      <c r="D33" s="332">
        <f t="shared" si="1"/>
        <v>0</v>
      </c>
      <c r="E33" s="196"/>
      <c r="F33" s="196"/>
      <c r="G33" s="61"/>
      <c r="H33" s="61"/>
      <c r="I33" s="61"/>
      <c r="J33" s="61"/>
      <c r="K33" s="85"/>
    </row>
    <row r="34" spans="2:11">
      <c r="B34" s="333" t="s">
        <v>212</v>
      </c>
      <c r="C34" s="194">
        <f t="shared" si="0"/>
        <v>0.82695361000000001</v>
      </c>
      <c r="D34" s="332">
        <f t="shared" si="1"/>
        <v>0.82695361000000001</v>
      </c>
      <c r="E34" s="196"/>
      <c r="F34" s="196"/>
      <c r="G34" s="61"/>
      <c r="H34" s="61"/>
      <c r="I34" s="61"/>
      <c r="J34" s="61"/>
      <c r="K34" s="85"/>
    </row>
    <row r="35" spans="2:11">
      <c r="B35" s="333" t="s">
        <v>213</v>
      </c>
      <c r="C35" s="194">
        <f t="shared" si="0"/>
        <v>0.97692334999999997</v>
      </c>
      <c r="D35" s="332">
        <f t="shared" si="1"/>
        <v>0.97692334999999997</v>
      </c>
      <c r="E35" s="196"/>
      <c r="F35" s="196"/>
      <c r="G35" s="61"/>
      <c r="H35" s="61"/>
      <c r="I35" s="61"/>
      <c r="J35" s="61"/>
      <c r="K35" s="85"/>
    </row>
    <row r="36" spans="2:11">
      <c r="B36" s="333" t="s">
        <v>215</v>
      </c>
      <c r="C36" s="194">
        <f t="shared" si="0"/>
        <v>0.44122615000000004</v>
      </c>
      <c r="D36" s="332">
        <f t="shared" si="1"/>
        <v>0.44122615000000004</v>
      </c>
      <c r="E36" s="196"/>
      <c r="F36" s="196"/>
      <c r="G36" s="61"/>
      <c r="H36" s="61"/>
      <c r="I36" s="61"/>
      <c r="J36" s="61"/>
      <c r="K36" s="85"/>
    </row>
    <row r="37" spans="2:11">
      <c r="B37" s="333" t="s">
        <v>216</v>
      </c>
      <c r="C37" s="194">
        <f t="shared" si="0"/>
        <v>1.13348519</v>
      </c>
      <c r="D37" s="332">
        <f t="shared" si="1"/>
        <v>1.13348519</v>
      </c>
      <c r="E37" s="196"/>
      <c r="F37" s="196"/>
      <c r="G37" s="61"/>
      <c r="H37" s="61"/>
      <c r="I37" s="61"/>
      <c r="J37" s="61"/>
      <c r="K37" s="85"/>
    </row>
    <row r="38" spans="2:11">
      <c r="B38" s="333" t="s">
        <v>221</v>
      </c>
      <c r="C38" s="194">
        <f t="shared" si="0"/>
        <v>0.94969824999999997</v>
      </c>
      <c r="D38" s="332">
        <f t="shared" si="1"/>
        <v>0.94969824999999997</v>
      </c>
      <c r="E38" s="196"/>
      <c r="F38" s="196"/>
      <c r="G38" s="61"/>
      <c r="H38" s="61"/>
      <c r="I38" s="61"/>
      <c r="J38" s="61"/>
      <c r="K38" s="85"/>
    </row>
    <row r="39" spans="2:11">
      <c r="B39" s="333" t="s">
        <v>224</v>
      </c>
      <c r="C39" s="194">
        <f t="shared" si="0"/>
        <v>0.67135630000000002</v>
      </c>
      <c r="D39" s="332">
        <f t="shared" si="1"/>
        <v>0.67135630000000002</v>
      </c>
      <c r="E39" s="196"/>
      <c r="F39" s="196"/>
      <c r="G39" s="61"/>
      <c r="H39" s="61"/>
      <c r="I39" s="61"/>
      <c r="J39" s="61"/>
      <c r="K39" s="85"/>
    </row>
    <row r="40" spans="2:11">
      <c r="B40" s="333" t="s">
        <v>226</v>
      </c>
      <c r="C40" s="194">
        <f t="shared" si="0"/>
        <v>1.0449282900000001</v>
      </c>
      <c r="D40" s="332">
        <f t="shared" si="1"/>
        <v>1.0449282900000001</v>
      </c>
      <c r="E40" s="196"/>
      <c r="F40" s="196"/>
      <c r="G40" s="61"/>
      <c r="H40" s="61"/>
      <c r="I40" s="61"/>
      <c r="J40" s="61"/>
      <c r="K40" s="85"/>
    </row>
    <row r="41" spans="2:11">
      <c r="B41" s="333" t="s">
        <v>225</v>
      </c>
      <c r="C41" s="194">
        <f t="shared" si="0"/>
        <v>0.67715954</v>
      </c>
      <c r="D41" s="332">
        <f t="shared" si="1"/>
        <v>0.67715954</v>
      </c>
      <c r="E41" s="196"/>
      <c r="F41" s="196"/>
      <c r="G41" s="61"/>
      <c r="H41" s="61"/>
      <c r="I41" s="61"/>
      <c r="J41" s="61"/>
      <c r="K41" s="85"/>
    </row>
    <row r="42" spans="2:11">
      <c r="B42" s="333" t="s">
        <v>263</v>
      </c>
      <c r="C42" s="194">
        <f t="shared" si="0"/>
        <v>1.3610729933407411</v>
      </c>
      <c r="D42" s="332">
        <f t="shared" si="1"/>
        <v>1.3610729933407411</v>
      </c>
      <c r="E42" s="196"/>
      <c r="F42" s="196"/>
      <c r="G42" s="61"/>
      <c r="H42" s="61"/>
      <c r="I42" s="61"/>
      <c r="J42" s="61"/>
      <c r="K42" s="85"/>
    </row>
    <row r="43" spans="2:11">
      <c r="B43" s="333" t="s">
        <v>264</v>
      </c>
      <c r="C43" s="194">
        <f t="shared" si="0"/>
        <v>0.16053715927507878</v>
      </c>
      <c r="D43" s="332">
        <f t="shared" si="1"/>
        <v>0.16053715927507878</v>
      </c>
      <c r="E43" s="196"/>
      <c r="F43" s="196"/>
      <c r="G43" s="61"/>
      <c r="H43" s="61"/>
      <c r="I43" s="61"/>
      <c r="J43" s="61"/>
      <c r="K43" s="85"/>
    </row>
    <row r="44" spans="2:11">
      <c r="B44" s="333" t="s">
        <v>275</v>
      </c>
      <c r="C44" s="194">
        <f t="shared" si="0"/>
        <v>0.8118707242433324</v>
      </c>
      <c r="D44" s="332">
        <f t="shared" si="1"/>
        <v>0.8118707242433324</v>
      </c>
      <c r="E44" s="196"/>
      <c r="F44" s="196"/>
      <c r="G44" s="61"/>
      <c r="H44" s="61"/>
      <c r="I44" s="61"/>
      <c r="J44" s="61"/>
      <c r="K44" s="85"/>
    </row>
    <row r="45" spans="2:11">
      <c r="B45" s="333" t="s">
        <v>276</v>
      </c>
      <c r="C45" s="194">
        <f t="shared" si="0"/>
        <v>14.896285512112623</v>
      </c>
      <c r="D45" s="332">
        <f t="shared" si="1"/>
        <v>14.896285512112623</v>
      </c>
      <c r="E45" s="196"/>
      <c r="F45" s="196"/>
      <c r="G45" s="61"/>
      <c r="H45" s="61"/>
      <c r="I45" s="61"/>
      <c r="J45" s="61"/>
      <c r="K45" s="85"/>
    </row>
    <row r="46" spans="2:11">
      <c r="B46" s="333" t="s">
        <v>277</v>
      </c>
      <c r="C46" s="194">
        <f t="shared" si="0"/>
        <v>0.60625180000000001</v>
      </c>
      <c r="D46" s="332">
        <f t="shared" si="1"/>
        <v>0.60625180000000001</v>
      </c>
      <c r="E46" s="196"/>
      <c r="F46" s="196"/>
      <c r="G46" s="61"/>
      <c r="H46" s="61"/>
      <c r="I46" s="61"/>
      <c r="J46" s="61"/>
      <c r="K46" s="85"/>
    </row>
    <row r="47" spans="2:11">
      <c r="B47" s="333" t="s">
        <v>278</v>
      </c>
      <c r="C47" s="194">
        <f t="shared" si="0"/>
        <v>16.757628454340892</v>
      </c>
      <c r="D47" s="332">
        <f t="shared" si="1"/>
        <v>16.757628454340892</v>
      </c>
      <c r="E47" s="196"/>
      <c r="F47" s="196"/>
      <c r="G47" s="61"/>
      <c r="H47" s="61"/>
      <c r="I47" s="61"/>
      <c r="J47" s="61"/>
      <c r="K47" s="85"/>
    </row>
    <row r="48" spans="2:11">
      <c r="B48" s="333" t="s">
        <v>280</v>
      </c>
      <c r="C48" s="194">
        <f t="shared" si="0"/>
        <v>1.22380954</v>
      </c>
      <c r="D48" s="332">
        <f t="shared" si="1"/>
        <v>1.22380954</v>
      </c>
      <c r="E48" s="196"/>
      <c r="F48" s="196"/>
      <c r="G48" s="61"/>
      <c r="H48" s="61"/>
      <c r="I48" s="61"/>
      <c r="J48" s="61"/>
      <c r="K48" s="85"/>
    </row>
    <row r="49" spans="2:30">
      <c r="B49" s="333" t="s">
        <v>281</v>
      </c>
      <c r="C49" s="194">
        <f t="shared" si="0"/>
        <v>0.27342928999999999</v>
      </c>
      <c r="D49" s="332">
        <f t="shared" si="1"/>
        <v>0.27342928999999999</v>
      </c>
      <c r="E49" s="196"/>
      <c r="F49" s="196"/>
      <c r="G49" s="61"/>
      <c r="H49" s="61"/>
      <c r="I49" s="61"/>
      <c r="J49" s="61"/>
      <c r="K49" s="85"/>
    </row>
    <row r="50" spans="2:30">
      <c r="B50" s="333" t="s">
        <v>282</v>
      </c>
      <c r="C50" s="194">
        <f t="shared" si="0"/>
        <v>0.91858094999999995</v>
      </c>
      <c r="D50" s="332">
        <f t="shared" si="1"/>
        <v>0.91858094999999995</v>
      </c>
      <c r="E50" s="196"/>
      <c r="F50" s="196"/>
      <c r="G50" s="61"/>
      <c r="H50" s="61"/>
      <c r="I50" s="61"/>
      <c r="J50" s="61"/>
      <c r="K50" s="85"/>
    </row>
    <row r="51" spans="2:30">
      <c r="B51" s="333" t="s">
        <v>312</v>
      </c>
      <c r="C51" s="194">
        <f t="shared" si="0"/>
        <v>0.71859670999999992</v>
      </c>
      <c r="D51" s="332">
        <f t="shared" si="1"/>
        <v>0.71859670999999992</v>
      </c>
      <c r="E51" s="196"/>
      <c r="F51" s="196"/>
      <c r="G51" s="61"/>
      <c r="H51" s="61"/>
      <c r="I51" s="61"/>
      <c r="J51" s="61"/>
      <c r="K51" s="85"/>
    </row>
    <row r="52" spans="2:30">
      <c r="B52" s="333" t="s">
        <v>313</v>
      </c>
      <c r="C52" s="194">
        <f>+SUM(C193)</f>
        <v>0.67936262999999997</v>
      </c>
      <c r="D52" s="332">
        <f t="shared" si="1"/>
        <v>0.67936262999999997</v>
      </c>
      <c r="E52" s="196"/>
      <c r="F52" s="196"/>
      <c r="G52" s="61"/>
      <c r="H52" s="61"/>
      <c r="I52" s="61"/>
      <c r="J52" s="61"/>
      <c r="K52" s="85"/>
    </row>
    <row r="53" spans="2:30">
      <c r="B53" s="333" t="s">
        <v>308</v>
      </c>
      <c r="C53" s="194">
        <f>+SUM(C194)</f>
        <v>0.13335225000000001</v>
      </c>
      <c r="D53" s="332">
        <f t="shared" si="1"/>
        <v>0.13335225000000001</v>
      </c>
      <c r="E53" s="196"/>
      <c r="F53" s="196"/>
      <c r="G53" s="61"/>
      <c r="H53" s="61"/>
      <c r="I53" s="61"/>
      <c r="J53" s="61"/>
      <c r="K53" s="85"/>
    </row>
    <row r="54" spans="2:30">
      <c r="B54" s="333" t="s">
        <v>310</v>
      </c>
      <c r="C54" s="194">
        <f>+SUM(C195)</f>
        <v>1.4317361100000001</v>
      </c>
      <c r="D54" s="332">
        <f t="shared" si="1"/>
        <v>1.4317361100000001</v>
      </c>
      <c r="E54" s="196"/>
      <c r="F54" s="196"/>
      <c r="G54" s="61"/>
      <c r="H54" s="61"/>
      <c r="I54" s="61"/>
      <c r="J54" s="61"/>
      <c r="K54" s="85"/>
    </row>
    <row r="55" spans="2:30">
      <c r="B55" s="333" t="s">
        <v>314</v>
      </c>
      <c r="C55" s="194">
        <f>+SUM(C196)</f>
        <v>0.73072706000000009</v>
      </c>
      <c r="D55" s="332">
        <f t="shared" si="1"/>
        <v>0.73072706000000009</v>
      </c>
      <c r="E55" s="196"/>
      <c r="F55" s="196"/>
      <c r="G55" s="61"/>
      <c r="H55" s="61"/>
      <c r="I55" s="61"/>
      <c r="J55" s="61"/>
      <c r="K55" s="85"/>
    </row>
    <row r="56" spans="2:30">
      <c r="B56" s="333" t="s">
        <v>318</v>
      </c>
      <c r="C56" s="194">
        <f>+C147</f>
        <v>0.98960057999999995</v>
      </c>
      <c r="D56" s="332">
        <f t="shared" si="1"/>
        <v>0.98960057999999995</v>
      </c>
      <c r="E56" s="196"/>
      <c r="F56" s="196"/>
      <c r="G56" s="61"/>
      <c r="H56" s="61"/>
      <c r="I56" s="61"/>
      <c r="J56" s="61"/>
      <c r="K56" s="85"/>
    </row>
    <row r="57" spans="2:30">
      <c r="B57" s="334" t="s">
        <v>161</v>
      </c>
      <c r="C57" s="335">
        <f>SUM(C21:C56,C17)</f>
        <v>156.5272968901412</v>
      </c>
      <c r="D57" s="336">
        <f>SUM(D21:D56,D17)</f>
        <v>156.5272968901412</v>
      </c>
      <c r="E57" s="198"/>
      <c r="F57" s="198"/>
      <c r="G57" s="85"/>
      <c r="H57" s="85"/>
    </row>
    <row r="58" spans="2:30" ht="7.5" customHeight="1">
      <c r="C58" s="197"/>
      <c r="D58" s="197"/>
      <c r="E58" s="197"/>
      <c r="H58" s="88"/>
      <c r="L58" s="85"/>
    </row>
    <row r="59" spans="2:30">
      <c r="B59" s="337" t="s">
        <v>162</v>
      </c>
      <c r="C59" s="338">
        <f>+C57</f>
        <v>156.5272968901412</v>
      </c>
      <c r="D59" s="198"/>
      <c r="E59" s="198"/>
      <c r="F59" s="198"/>
      <c r="G59" s="85"/>
      <c r="H59" s="85"/>
      <c r="I59" s="85"/>
      <c r="J59" s="85"/>
      <c r="K59" s="85"/>
    </row>
    <row r="60" spans="2:30">
      <c r="B60" s="74"/>
      <c r="C60" s="199"/>
      <c r="D60" s="199"/>
      <c r="E60" s="199"/>
      <c r="F60" s="199"/>
      <c r="G60" s="89"/>
      <c r="H60" s="89"/>
      <c r="I60" s="89"/>
      <c r="J60" s="89"/>
      <c r="K60" s="89"/>
      <c r="L60" s="89"/>
      <c r="M60" s="89"/>
      <c r="N60" s="89"/>
      <c r="O60" s="89"/>
    </row>
    <row r="61" spans="2:30">
      <c r="B61" s="389" t="s">
        <v>315</v>
      </c>
      <c r="C61" s="389"/>
      <c r="D61" s="389"/>
      <c r="E61" s="189"/>
      <c r="F61" s="189"/>
      <c r="G61" s="91"/>
      <c r="H61" s="91"/>
      <c r="I61" s="91"/>
      <c r="J61" s="91"/>
      <c r="K61" s="91"/>
      <c r="L61" s="91"/>
      <c r="M61" s="91"/>
      <c r="N61" s="91"/>
      <c r="O61" s="91"/>
      <c r="P61" s="99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</row>
    <row r="62" spans="2:30" ht="28.95" customHeight="1">
      <c r="B62" s="389" t="s">
        <v>143</v>
      </c>
      <c r="C62" s="389"/>
      <c r="D62" s="389"/>
      <c r="E62" s="189"/>
      <c r="F62" s="189"/>
      <c r="G62" s="91"/>
      <c r="H62" s="91"/>
      <c r="I62" s="91"/>
      <c r="J62" s="91"/>
      <c r="K62" s="91"/>
      <c r="L62" s="91"/>
      <c r="M62" s="91"/>
      <c r="N62" s="91"/>
      <c r="O62" s="91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</row>
    <row r="63" spans="2:30" ht="15" customHeight="1">
      <c r="B63" s="389" t="s">
        <v>18</v>
      </c>
      <c r="C63" s="389"/>
      <c r="D63" s="389"/>
      <c r="E63" s="189"/>
      <c r="F63" s="189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</row>
    <row r="64" spans="2:30" ht="15" customHeight="1">
      <c r="B64" s="390" t="s">
        <v>422</v>
      </c>
      <c r="C64" s="390"/>
      <c r="D64" s="390"/>
      <c r="E64" s="190"/>
      <c r="F64" s="190"/>
      <c r="G64" s="129"/>
      <c r="H64" s="129"/>
      <c r="I64" s="129"/>
      <c r="J64" s="129"/>
      <c r="K64" s="129"/>
      <c r="L64" s="129"/>
      <c r="M64" s="129"/>
      <c r="N64" s="129"/>
      <c r="O64" s="129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</row>
    <row r="65" spans="2:40">
      <c r="AN65" s="84"/>
    </row>
    <row r="66" spans="2:40" ht="49.95" customHeight="1">
      <c r="B66" s="325" t="s">
        <v>145</v>
      </c>
      <c r="C66" s="326">
        <f>C16</f>
        <v>45931</v>
      </c>
      <c r="D66" s="327" t="s">
        <v>287</v>
      </c>
      <c r="E66" s="193"/>
      <c r="F66" s="193"/>
      <c r="G66" s="84"/>
      <c r="H66" s="84"/>
      <c r="I66" s="84"/>
      <c r="J66" s="84"/>
      <c r="K66" s="84"/>
      <c r="L66" s="61"/>
    </row>
    <row r="67" spans="2:40">
      <c r="B67" s="328" t="s">
        <v>147</v>
      </c>
      <c r="C67" s="339">
        <f>+C68+C69+C70</f>
        <v>16.965278091782949</v>
      </c>
      <c r="D67" s="340">
        <f>SUM(D68:D70)</f>
        <v>16.965278091782949</v>
      </c>
      <c r="E67" s="196"/>
      <c r="F67" s="196"/>
      <c r="G67" s="61"/>
      <c r="H67" s="61"/>
      <c r="I67" s="61"/>
      <c r="J67" s="61"/>
      <c r="K67" s="61"/>
      <c r="L67" s="75"/>
    </row>
    <row r="68" spans="2:40">
      <c r="B68" s="331" t="s">
        <v>148</v>
      </c>
      <c r="C68" s="194">
        <v>7.5415418637984502</v>
      </c>
      <c r="D68" s="341">
        <f t="shared" ref="D68:D101" si="2">SUM(C68:C68)</f>
        <v>7.5415418637984502</v>
      </c>
      <c r="E68" s="197"/>
      <c r="F68" s="197"/>
      <c r="G68" s="75"/>
      <c r="H68" s="75"/>
      <c r="I68" s="75"/>
      <c r="J68" s="75"/>
      <c r="K68" s="75"/>
      <c r="L68" s="75"/>
    </row>
    <row r="69" spans="2:40">
      <c r="B69" s="331" t="s">
        <v>149</v>
      </c>
      <c r="C69" s="194">
        <v>9.4237362279844969</v>
      </c>
      <c r="D69" s="341">
        <f t="shared" si="2"/>
        <v>9.4237362279844969</v>
      </c>
      <c r="E69" s="197"/>
      <c r="F69" s="197"/>
      <c r="G69" s="75"/>
      <c r="H69" s="75"/>
      <c r="I69" s="75"/>
      <c r="J69" s="75"/>
      <c r="K69" s="75"/>
      <c r="L69" s="75"/>
    </row>
    <row r="70" spans="2:40" hidden="1">
      <c r="B70" s="331" t="s">
        <v>150</v>
      </c>
      <c r="C70" s="194"/>
      <c r="D70" s="341">
        <f t="shared" si="2"/>
        <v>0</v>
      </c>
      <c r="E70" s="197"/>
      <c r="F70" s="197"/>
      <c r="G70" s="75"/>
      <c r="H70" s="75"/>
      <c r="I70" s="75"/>
      <c r="J70" s="75"/>
      <c r="K70" s="75"/>
      <c r="L70" s="86"/>
    </row>
    <row r="71" spans="2:40">
      <c r="B71" s="333" t="s">
        <v>151</v>
      </c>
      <c r="C71" s="342">
        <v>15.680602990000001</v>
      </c>
      <c r="D71" s="341">
        <f t="shared" si="2"/>
        <v>15.680602990000001</v>
      </c>
      <c r="E71" s="196"/>
      <c r="F71" s="196"/>
      <c r="G71" s="61"/>
      <c r="H71" s="61"/>
      <c r="I71" s="61"/>
      <c r="J71" s="61"/>
      <c r="K71" s="61"/>
      <c r="L71" s="61"/>
    </row>
    <row r="72" spans="2:40" hidden="1">
      <c r="B72" s="333" t="s">
        <v>152</v>
      </c>
      <c r="C72" s="342"/>
      <c r="D72" s="341">
        <f t="shared" si="2"/>
        <v>0</v>
      </c>
      <c r="E72" s="196"/>
      <c r="F72" s="196"/>
      <c r="G72" s="61"/>
      <c r="H72" s="61"/>
      <c r="I72" s="61"/>
      <c r="J72" s="61"/>
      <c r="K72" s="61"/>
      <c r="L72" s="61"/>
    </row>
    <row r="73" spans="2:40" hidden="1">
      <c r="B73" s="333" t="s">
        <v>153</v>
      </c>
      <c r="C73" s="342"/>
      <c r="D73" s="341">
        <f t="shared" si="2"/>
        <v>0</v>
      </c>
      <c r="E73" s="196"/>
      <c r="F73" s="196"/>
      <c r="G73" s="61"/>
      <c r="H73" s="61"/>
      <c r="I73" s="61"/>
      <c r="J73" s="61"/>
      <c r="K73" s="61"/>
      <c r="L73" s="61"/>
    </row>
    <row r="74" spans="2:40" hidden="1">
      <c r="B74" s="333" t="s">
        <v>154</v>
      </c>
      <c r="C74" s="343"/>
      <c r="D74" s="341">
        <f t="shared" si="2"/>
        <v>0</v>
      </c>
      <c r="E74" s="196"/>
      <c r="F74" s="196"/>
      <c r="G74" s="61"/>
      <c r="H74" s="61"/>
      <c r="I74" s="61"/>
      <c r="J74" s="61"/>
      <c r="K74" s="61"/>
      <c r="L74" s="61"/>
    </row>
    <row r="75" spans="2:40" hidden="1">
      <c r="B75" s="333" t="s">
        <v>155</v>
      </c>
      <c r="C75" s="343"/>
      <c r="D75" s="341">
        <f t="shared" si="2"/>
        <v>0</v>
      </c>
      <c r="E75" s="196"/>
      <c r="F75" s="196"/>
      <c r="G75" s="61"/>
      <c r="H75" s="61"/>
      <c r="I75" s="61"/>
      <c r="J75" s="61"/>
      <c r="K75" s="61"/>
      <c r="L75" s="61"/>
      <c r="M75" s="61"/>
    </row>
    <row r="76" spans="2:40" hidden="1">
      <c r="B76" s="333" t="s">
        <v>156</v>
      </c>
      <c r="C76" s="343"/>
      <c r="D76" s="341">
        <f t="shared" si="2"/>
        <v>0</v>
      </c>
      <c r="E76" s="196"/>
      <c r="F76" s="196"/>
      <c r="G76" s="61"/>
      <c r="H76" s="61"/>
      <c r="I76" s="61"/>
      <c r="J76" s="61"/>
      <c r="K76" s="61"/>
      <c r="L76" s="61"/>
    </row>
    <row r="77" spans="2:40">
      <c r="B77" s="333" t="s">
        <v>157</v>
      </c>
      <c r="C77" s="343">
        <v>3.0568631557364339</v>
      </c>
      <c r="D77" s="341">
        <f t="shared" si="2"/>
        <v>3.0568631557364339</v>
      </c>
      <c r="E77" s="196"/>
      <c r="F77" s="196"/>
      <c r="G77" s="61"/>
      <c r="H77" s="61"/>
      <c r="I77" s="61"/>
      <c r="J77" s="61"/>
      <c r="K77" s="61"/>
      <c r="L77" s="61"/>
    </row>
    <row r="78" spans="2:40" hidden="1">
      <c r="B78" s="333" t="s">
        <v>158</v>
      </c>
      <c r="C78" s="343"/>
      <c r="D78" s="341">
        <f t="shared" si="2"/>
        <v>0</v>
      </c>
      <c r="E78" s="196"/>
      <c r="F78" s="196"/>
      <c r="G78" s="61"/>
      <c r="H78" s="61"/>
      <c r="I78" s="61"/>
      <c r="J78" s="61"/>
      <c r="K78" s="61"/>
      <c r="L78" s="61"/>
    </row>
    <row r="79" spans="2:40" hidden="1">
      <c r="B79" s="333" t="s">
        <v>159</v>
      </c>
      <c r="C79" s="343"/>
      <c r="D79" s="341">
        <f t="shared" si="2"/>
        <v>0</v>
      </c>
      <c r="E79" s="196"/>
      <c r="F79" s="196"/>
      <c r="G79" s="61"/>
      <c r="H79" s="61"/>
      <c r="I79" s="61"/>
      <c r="J79" s="61"/>
      <c r="K79" s="61"/>
      <c r="L79" s="61"/>
    </row>
    <row r="80" spans="2:40" hidden="1">
      <c r="B80" s="333" t="s">
        <v>203</v>
      </c>
      <c r="C80" s="343"/>
      <c r="D80" s="341">
        <f t="shared" si="2"/>
        <v>0</v>
      </c>
      <c r="E80" s="196"/>
      <c r="F80" s="196"/>
      <c r="G80" s="61"/>
      <c r="H80" s="61"/>
      <c r="I80" s="61"/>
      <c r="J80" s="61"/>
      <c r="K80" s="61"/>
      <c r="L80" s="61"/>
    </row>
    <row r="81" spans="1:12" hidden="1">
      <c r="B81" s="333" t="s">
        <v>160</v>
      </c>
      <c r="C81" s="343"/>
      <c r="D81" s="341">
        <f t="shared" si="2"/>
        <v>0</v>
      </c>
      <c r="E81" s="196"/>
      <c r="F81" s="196"/>
      <c r="G81" s="61"/>
      <c r="H81" s="61"/>
      <c r="I81" s="61"/>
      <c r="J81" s="61"/>
      <c r="K81" s="61"/>
      <c r="L81" s="85"/>
    </row>
    <row r="82" spans="1:12" hidden="1">
      <c r="B82" s="333" t="s">
        <v>207</v>
      </c>
      <c r="C82" s="343"/>
      <c r="D82" s="341">
        <f t="shared" si="2"/>
        <v>0</v>
      </c>
      <c r="E82" s="196"/>
      <c r="F82" s="196"/>
      <c r="G82" s="61"/>
      <c r="H82" s="61"/>
      <c r="I82" s="61"/>
      <c r="J82" s="61"/>
      <c r="K82" s="61"/>
      <c r="L82" s="85"/>
    </row>
    <row r="83" spans="1:12" hidden="1">
      <c r="A83" t="s">
        <v>211</v>
      </c>
      <c r="B83" s="333" t="s">
        <v>209</v>
      </c>
      <c r="C83" s="343"/>
      <c r="D83" s="341">
        <f t="shared" si="2"/>
        <v>0</v>
      </c>
      <c r="E83" s="196"/>
      <c r="F83" s="196"/>
      <c r="G83" s="61"/>
      <c r="H83" s="61"/>
      <c r="I83" s="61"/>
      <c r="J83" s="61"/>
      <c r="K83" s="61"/>
      <c r="L83" s="85"/>
    </row>
    <row r="84" spans="1:12" hidden="1">
      <c r="B84" s="333" t="s">
        <v>212</v>
      </c>
      <c r="C84" s="343"/>
      <c r="D84" s="341">
        <f t="shared" si="2"/>
        <v>0</v>
      </c>
      <c r="E84" s="196"/>
      <c r="F84" s="196"/>
      <c r="G84" s="61"/>
      <c r="H84" s="61"/>
      <c r="I84" s="61"/>
      <c r="J84" s="61"/>
      <c r="K84" s="61"/>
      <c r="L84" s="85"/>
    </row>
    <row r="85" spans="1:12" hidden="1">
      <c r="B85" s="333" t="s">
        <v>213</v>
      </c>
      <c r="C85" s="342"/>
      <c r="D85" s="341">
        <f t="shared" si="2"/>
        <v>0</v>
      </c>
      <c r="E85" s="196"/>
      <c r="F85" s="196"/>
      <c r="G85" s="61"/>
      <c r="H85" s="61"/>
      <c r="I85" s="61"/>
      <c r="J85" s="61"/>
      <c r="K85" s="61"/>
      <c r="L85" s="85"/>
    </row>
    <row r="86" spans="1:12" hidden="1">
      <c r="B86" s="333" t="s">
        <v>215</v>
      </c>
      <c r="C86" s="344"/>
      <c r="D86" s="341">
        <f t="shared" si="2"/>
        <v>0</v>
      </c>
      <c r="E86" s="196"/>
      <c r="F86" s="196"/>
      <c r="G86" s="61"/>
      <c r="H86" s="61"/>
      <c r="I86" s="61"/>
      <c r="J86" s="61"/>
      <c r="K86" s="61"/>
      <c r="L86" s="85"/>
    </row>
    <row r="87" spans="1:12">
      <c r="B87" s="333" t="s">
        <v>216</v>
      </c>
      <c r="C87" s="344">
        <v>1.13348519</v>
      </c>
      <c r="D87" s="341">
        <f t="shared" si="2"/>
        <v>1.13348519</v>
      </c>
      <c r="E87" s="196"/>
      <c r="F87" s="196"/>
      <c r="G87" s="61"/>
      <c r="H87" s="61"/>
      <c r="I87" s="61"/>
      <c r="J87" s="61"/>
      <c r="K87" s="61"/>
      <c r="L87" s="85"/>
    </row>
    <row r="88" spans="1:12">
      <c r="B88" s="333" t="s">
        <v>227</v>
      </c>
      <c r="C88" s="343">
        <v>0.94969824999999997</v>
      </c>
      <c r="D88" s="341">
        <f t="shared" si="2"/>
        <v>0.94969824999999997</v>
      </c>
      <c r="E88" s="196"/>
      <c r="F88" s="196"/>
      <c r="G88" s="61"/>
      <c r="H88" s="61"/>
      <c r="I88" s="61"/>
      <c r="J88" s="61"/>
      <c r="K88" s="61"/>
      <c r="L88" s="85"/>
    </row>
    <row r="89" spans="1:12" hidden="1">
      <c r="B89" s="333" t="s">
        <v>224</v>
      </c>
      <c r="C89" s="343"/>
      <c r="D89" s="341">
        <f t="shared" si="2"/>
        <v>0</v>
      </c>
      <c r="E89" s="196"/>
      <c r="F89" s="196"/>
      <c r="G89" s="61"/>
      <c r="H89" s="61"/>
      <c r="I89" s="61"/>
      <c r="J89" s="61"/>
      <c r="K89" s="61"/>
      <c r="L89" s="85"/>
    </row>
    <row r="90" spans="1:12">
      <c r="B90" s="333" t="s">
        <v>226</v>
      </c>
      <c r="C90" s="343">
        <v>1.0449282900000001</v>
      </c>
      <c r="D90" s="341">
        <f t="shared" si="2"/>
        <v>1.0449282900000001</v>
      </c>
      <c r="E90" s="196"/>
      <c r="F90" s="196"/>
      <c r="G90" s="61"/>
      <c r="H90" s="61"/>
      <c r="I90" s="61"/>
      <c r="J90" s="61"/>
      <c r="K90" s="61"/>
      <c r="L90" s="85"/>
    </row>
    <row r="91" spans="1:12" hidden="1">
      <c r="B91" s="333" t="s">
        <v>225</v>
      </c>
      <c r="C91" s="343"/>
      <c r="D91" s="341">
        <f t="shared" si="2"/>
        <v>0</v>
      </c>
      <c r="E91" s="196"/>
      <c r="F91" s="196"/>
      <c r="G91" s="61"/>
      <c r="H91" s="61"/>
      <c r="I91" s="61"/>
      <c r="J91" s="61"/>
      <c r="K91" s="61"/>
      <c r="L91" s="85"/>
    </row>
    <row r="92" spans="1:12" hidden="1">
      <c r="B92" s="333" t="s">
        <v>263</v>
      </c>
      <c r="C92" s="343"/>
      <c r="D92" s="341">
        <f t="shared" si="2"/>
        <v>0</v>
      </c>
      <c r="E92" s="196"/>
      <c r="F92" s="196"/>
      <c r="G92" s="61"/>
      <c r="H92" s="61"/>
      <c r="I92" s="61"/>
      <c r="J92" s="61"/>
      <c r="K92" s="61"/>
      <c r="L92" s="85"/>
    </row>
    <row r="93" spans="1:12">
      <c r="B93" s="333" t="s">
        <v>264</v>
      </c>
      <c r="C93" s="343">
        <v>0.16077841860465117</v>
      </c>
      <c r="D93" s="341">
        <f t="shared" si="2"/>
        <v>0.16077841860465117</v>
      </c>
      <c r="E93" s="196"/>
      <c r="F93" s="196"/>
      <c r="G93" s="61"/>
      <c r="H93" s="61"/>
      <c r="I93" s="61"/>
      <c r="J93" s="61"/>
      <c r="K93" s="61"/>
      <c r="L93" s="85"/>
    </row>
    <row r="94" spans="1:12" hidden="1">
      <c r="B94" s="333" t="s">
        <v>275</v>
      </c>
      <c r="C94" s="343"/>
      <c r="D94" s="341">
        <f t="shared" si="2"/>
        <v>0</v>
      </c>
      <c r="E94" s="196"/>
      <c r="F94" s="196"/>
      <c r="G94" s="61"/>
      <c r="H94" s="61"/>
      <c r="I94" s="61"/>
      <c r="J94" s="61"/>
      <c r="K94" s="61"/>
      <c r="L94" s="85"/>
    </row>
    <row r="95" spans="1:12">
      <c r="B95" s="333" t="s">
        <v>276</v>
      </c>
      <c r="C95" s="343">
        <v>4.3487199429457366</v>
      </c>
      <c r="D95" s="341">
        <f t="shared" si="2"/>
        <v>4.3487199429457366</v>
      </c>
      <c r="E95" s="196"/>
      <c r="F95" s="196"/>
      <c r="G95" s="61"/>
      <c r="H95" s="61"/>
      <c r="I95" s="61"/>
      <c r="J95" s="61"/>
      <c r="K95" s="61"/>
      <c r="L95" s="85"/>
    </row>
    <row r="96" spans="1:12" hidden="1">
      <c r="B96" s="333" t="s">
        <v>277</v>
      </c>
      <c r="C96" s="343"/>
      <c r="D96" s="341">
        <f t="shared" si="2"/>
        <v>0</v>
      </c>
      <c r="E96" s="196"/>
      <c r="F96" s="196"/>
      <c r="G96" s="61"/>
      <c r="H96" s="61"/>
      <c r="I96" s="61"/>
      <c r="J96" s="61"/>
      <c r="K96" s="61"/>
      <c r="L96" s="85"/>
    </row>
    <row r="97" spans="2:40">
      <c r="B97" s="333" t="s">
        <v>278</v>
      </c>
      <c r="C97" s="343">
        <v>5.026698594031008</v>
      </c>
      <c r="D97" s="341">
        <f t="shared" si="2"/>
        <v>5.026698594031008</v>
      </c>
      <c r="E97" s="196"/>
      <c r="F97" s="196"/>
      <c r="G97" s="61"/>
      <c r="H97" s="61"/>
      <c r="I97" s="61"/>
      <c r="J97" s="61"/>
      <c r="K97" s="61"/>
      <c r="L97" s="85"/>
    </row>
    <row r="98" spans="2:40" hidden="1">
      <c r="B98" s="333" t="s">
        <v>280</v>
      </c>
      <c r="C98" s="345"/>
      <c r="D98" s="341">
        <f t="shared" si="2"/>
        <v>0</v>
      </c>
      <c r="E98" s="196"/>
      <c r="F98" s="196"/>
      <c r="G98" s="61"/>
      <c r="H98" s="61"/>
      <c r="I98" s="61"/>
      <c r="J98" s="61"/>
      <c r="K98" s="61"/>
      <c r="L98" s="85"/>
    </row>
    <row r="99" spans="2:40" hidden="1">
      <c r="B99" s="333" t="s">
        <v>281</v>
      </c>
      <c r="C99" s="345">
        <v>0</v>
      </c>
      <c r="D99" s="341">
        <f t="shared" si="2"/>
        <v>0</v>
      </c>
      <c r="E99" s="196"/>
      <c r="F99" s="196"/>
      <c r="G99" s="61"/>
      <c r="H99" s="61"/>
      <c r="I99" s="61"/>
      <c r="J99" s="61"/>
      <c r="K99" s="61"/>
      <c r="L99" s="85"/>
    </row>
    <row r="100" spans="2:40" hidden="1">
      <c r="B100" s="333" t="s">
        <v>282</v>
      </c>
      <c r="C100" s="345">
        <v>0</v>
      </c>
      <c r="D100" s="341">
        <f t="shared" si="2"/>
        <v>0</v>
      </c>
      <c r="E100" s="196"/>
      <c r="F100" s="196"/>
      <c r="G100" s="61"/>
      <c r="H100" s="61"/>
      <c r="I100" s="61"/>
      <c r="J100" s="61"/>
      <c r="K100" s="61"/>
      <c r="L100" s="85"/>
    </row>
    <row r="101" spans="2:40" hidden="1">
      <c r="B101" s="333" t="s">
        <v>308</v>
      </c>
      <c r="C101" s="345">
        <v>0</v>
      </c>
      <c r="D101" s="341">
        <f t="shared" si="2"/>
        <v>0</v>
      </c>
      <c r="E101" s="196"/>
      <c r="F101" s="196"/>
      <c r="G101" s="61"/>
      <c r="H101" s="61"/>
      <c r="I101" s="61"/>
      <c r="J101" s="61"/>
      <c r="K101" s="61"/>
      <c r="L101" s="85"/>
    </row>
    <row r="102" spans="2:40">
      <c r="B102" s="334" t="s">
        <v>161</v>
      </c>
      <c r="C102" s="346">
        <f>SUM(C71:C101,C67)</f>
        <v>48.367052923100786</v>
      </c>
      <c r="D102" s="347">
        <f>SUM(D71:D101,D67)</f>
        <v>48.367052923100786</v>
      </c>
      <c r="E102" s="198"/>
      <c r="F102" s="198"/>
      <c r="G102" s="85"/>
      <c r="H102" s="85"/>
      <c r="I102" s="85"/>
      <c r="J102" s="85"/>
      <c r="K102" s="85"/>
    </row>
    <row r="103" spans="2:40" ht="7.5" customHeight="1">
      <c r="C103" s="194"/>
      <c r="D103" s="197"/>
      <c r="L103" s="85"/>
    </row>
    <row r="104" spans="2:40">
      <c r="B104" s="337" t="s">
        <v>162</v>
      </c>
      <c r="C104" s="348">
        <f>+C102</f>
        <v>48.367052923100786</v>
      </c>
      <c r="D104" s="198"/>
      <c r="E104" s="198"/>
      <c r="F104" s="198"/>
      <c r="G104" s="85"/>
      <c r="H104" s="85"/>
      <c r="I104" s="85"/>
      <c r="J104" s="85"/>
      <c r="K104" s="85"/>
    </row>
    <row r="106" spans="2:40" ht="15" customHeight="1">
      <c r="B106" s="389" t="str">
        <f>$B$11</f>
        <v>Deuda Corriente octubre 2025</v>
      </c>
      <c r="C106" s="389"/>
      <c r="D106" s="389"/>
      <c r="E106" s="189"/>
      <c r="F106" s="189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88"/>
    </row>
    <row r="107" spans="2:40" ht="29.4" customHeight="1">
      <c r="B107" s="389" t="s">
        <v>143</v>
      </c>
      <c r="C107" s="389"/>
      <c r="D107" s="389"/>
      <c r="E107" s="189"/>
      <c r="F107" s="189"/>
      <c r="G107" s="91"/>
      <c r="H107" s="91"/>
      <c r="I107" s="91"/>
      <c r="J107" s="91"/>
      <c r="K107" s="91"/>
      <c r="L107" s="91"/>
      <c r="M107" s="91"/>
      <c r="N107" s="91"/>
      <c r="O107" s="91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</row>
    <row r="108" spans="2:40">
      <c r="B108" s="389" t="s">
        <v>19</v>
      </c>
      <c r="C108" s="389"/>
      <c r="D108" s="389"/>
      <c r="E108" s="189"/>
      <c r="F108" s="189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73"/>
    </row>
    <row r="109" spans="2:40" ht="15" customHeight="1">
      <c r="B109" s="390" t="s">
        <v>422</v>
      </c>
      <c r="C109" s="390"/>
      <c r="D109" s="390"/>
      <c r="E109" s="190"/>
      <c r="F109" s="190"/>
      <c r="G109" s="129"/>
      <c r="H109" s="129"/>
      <c r="I109" s="129"/>
      <c r="J109" s="129"/>
      <c r="K109" s="129"/>
      <c r="L109" s="129"/>
      <c r="M109" s="129"/>
      <c r="N109" s="129"/>
      <c r="O109" s="129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89"/>
    </row>
    <row r="110" spans="2:40">
      <c r="AN110" s="84"/>
    </row>
    <row r="111" spans="2:40">
      <c r="B111" s="325" t="s">
        <v>145</v>
      </c>
      <c r="C111" s="326">
        <f>C16</f>
        <v>45931</v>
      </c>
      <c r="D111" s="327" t="s">
        <v>287</v>
      </c>
      <c r="E111" s="193"/>
      <c r="F111" s="193"/>
      <c r="G111" s="84"/>
      <c r="H111" s="84"/>
      <c r="I111" s="84"/>
      <c r="J111" s="84"/>
      <c r="K111" s="84"/>
      <c r="L111" s="61"/>
    </row>
    <row r="112" spans="2:40">
      <c r="B112" s="328" t="s">
        <v>147</v>
      </c>
      <c r="C112" s="329">
        <f>+C113+C114+C115</f>
        <v>29.654676360572967</v>
      </c>
      <c r="D112" s="330">
        <f>SUM(D113:D115)</f>
        <v>29.654676360572967</v>
      </c>
      <c r="E112" s="196"/>
      <c r="F112" s="196"/>
      <c r="G112" s="61"/>
      <c r="H112" s="61"/>
      <c r="I112" s="61"/>
      <c r="J112" s="61"/>
      <c r="K112" s="61"/>
      <c r="L112" s="75"/>
    </row>
    <row r="113" spans="2:12" ht="17.399999999999999" customHeight="1">
      <c r="B113" s="331" t="s">
        <v>148</v>
      </c>
      <c r="C113" s="194">
        <v>9.8230488356821279</v>
      </c>
      <c r="D113" s="332">
        <f t="shared" ref="D113:D147" si="3">SUM(C113:C113)</f>
        <v>9.8230488356821279</v>
      </c>
      <c r="E113" s="197"/>
      <c r="F113" s="197"/>
      <c r="G113" s="75"/>
      <c r="H113" s="75"/>
      <c r="I113" s="75"/>
      <c r="J113" s="75"/>
      <c r="K113" s="75"/>
      <c r="L113" s="75"/>
    </row>
    <row r="114" spans="2:12">
      <c r="B114" s="331" t="s">
        <v>149</v>
      </c>
      <c r="C114" s="194">
        <v>9.2051854978928418</v>
      </c>
      <c r="D114" s="332">
        <f t="shared" si="3"/>
        <v>9.2051854978928418</v>
      </c>
      <c r="E114" s="197"/>
      <c r="F114" s="197"/>
      <c r="G114" s="75"/>
      <c r="H114" s="75"/>
      <c r="I114" s="75"/>
      <c r="J114" s="75"/>
      <c r="K114" s="75"/>
      <c r="L114" s="75"/>
    </row>
    <row r="115" spans="2:12">
      <c r="B115" s="331" t="s">
        <v>150</v>
      </c>
      <c r="C115" s="194">
        <v>10.626442026997996</v>
      </c>
      <c r="D115" s="332">
        <f t="shared" si="3"/>
        <v>10.626442026997996</v>
      </c>
      <c r="E115" s="197"/>
      <c r="F115" s="197"/>
      <c r="G115" s="75"/>
      <c r="H115" s="75"/>
      <c r="I115" s="75"/>
      <c r="J115" s="75"/>
      <c r="K115" s="75"/>
      <c r="L115" s="86"/>
    </row>
    <row r="116" spans="2:12">
      <c r="B116" s="333" t="s">
        <v>151</v>
      </c>
      <c r="C116" s="194">
        <v>2.0534870099999991</v>
      </c>
      <c r="D116" s="332">
        <f t="shared" si="3"/>
        <v>2.0534870099999991</v>
      </c>
      <c r="E116" s="196"/>
      <c r="F116" s="196"/>
      <c r="G116" s="61"/>
      <c r="H116" s="61"/>
      <c r="I116" s="61"/>
      <c r="J116" s="61"/>
      <c r="K116" s="61"/>
      <c r="L116" s="61"/>
    </row>
    <row r="117" spans="2:12" hidden="1">
      <c r="B117" s="333" t="s">
        <v>152</v>
      </c>
      <c r="C117" s="194"/>
      <c r="D117" s="332">
        <f t="shared" si="3"/>
        <v>0</v>
      </c>
      <c r="E117" s="196"/>
      <c r="F117" s="196"/>
      <c r="G117" s="61"/>
      <c r="H117" s="61"/>
      <c r="I117" s="61"/>
      <c r="J117" s="61"/>
      <c r="K117" s="61"/>
      <c r="L117" s="61"/>
    </row>
    <row r="118" spans="2:12" hidden="1">
      <c r="B118" s="333" t="s">
        <v>153</v>
      </c>
      <c r="C118" s="194"/>
      <c r="D118" s="332">
        <f t="shared" si="3"/>
        <v>0</v>
      </c>
      <c r="E118" s="196"/>
      <c r="F118" s="196"/>
      <c r="G118" s="61"/>
      <c r="H118" s="61"/>
      <c r="I118" s="61"/>
      <c r="J118" s="61"/>
      <c r="K118" s="61"/>
      <c r="L118" s="61"/>
    </row>
    <row r="119" spans="2:12">
      <c r="B119" s="333" t="s">
        <v>154</v>
      </c>
      <c r="C119" s="194">
        <v>-1.4920966497668201E-6</v>
      </c>
      <c r="D119" s="332">
        <f t="shared" si="3"/>
        <v>-1.4920966497668201E-6</v>
      </c>
      <c r="E119" s="196"/>
      <c r="F119" s="196"/>
      <c r="G119" s="61"/>
      <c r="H119" s="61"/>
      <c r="I119" s="61"/>
      <c r="J119" s="61"/>
      <c r="K119" s="61"/>
      <c r="L119" s="61"/>
    </row>
    <row r="120" spans="2:12" hidden="1">
      <c r="B120" s="333" t="s">
        <v>155</v>
      </c>
      <c r="C120" s="194"/>
      <c r="D120" s="332">
        <f t="shared" si="3"/>
        <v>0</v>
      </c>
      <c r="E120" s="196"/>
      <c r="F120" s="196"/>
      <c r="G120" s="61"/>
      <c r="H120" s="61"/>
      <c r="I120" s="61"/>
      <c r="J120" s="61"/>
      <c r="K120" s="61"/>
      <c r="L120" s="61"/>
    </row>
    <row r="121" spans="2:12" hidden="1">
      <c r="B121" s="333" t="s">
        <v>156</v>
      </c>
      <c r="C121" s="194"/>
      <c r="D121" s="332">
        <f t="shared" si="3"/>
        <v>0</v>
      </c>
      <c r="E121" s="196"/>
      <c r="F121" s="196"/>
      <c r="G121" s="61"/>
      <c r="H121" s="61"/>
      <c r="I121" s="61"/>
      <c r="J121" s="61"/>
      <c r="K121" s="61"/>
      <c r="L121" s="61"/>
    </row>
    <row r="122" spans="2:12">
      <c r="B122" s="333" t="s">
        <v>157</v>
      </c>
      <c r="C122" s="194">
        <v>3.0582165541049164</v>
      </c>
      <c r="D122" s="332">
        <f t="shared" si="3"/>
        <v>3.0582165541049164</v>
      </c>
      <c r="E122" s="201"/>
      <c r="F122" s="196"/>
      <c r="G122" s="61"/>
      <c r="H122" s="61"/>
      <c r="I122" s="61"/>
      <c r="J122" s="61"/>
      <c r="K122" s="61"/>
      <c r="L122" s="61"/>
    </row>
    <row r="123" spans="2:12" hidden="1">
      <c r="B123" s="333" t="s">
        <v>158</v>
      </c>
      <c r="C123" s="194"/>
      <c r="D123" s="332">
        <f t="shared" si="3"/>
        <v>0</v>
      </c>
      <c r="E123" s="196"/>
      <c r="F123" s="196"/>
      <c r="G123" s="61"/>
      <c r="H123" s="61"/>
      <c r="I123" s="61"/>
      <c r="J123" s="61"/>
      <c r="K123" s="61"/>
      <c r="L123" s="61"/>
    </row>
    <row r="124" spans="2:12">
      <c r="B124" s="333" t="s">
        <v>159</v>
      </c>
      <c r="C124" s="194">
        <v>-0.37727092348083924</v>
      </c>
      <c r="D124" s="332">
        <f t="shared" si="3"/>
        <v>-0.37727092348083924</v>
      </c>
      <c r="E124" s="196"/>
      <c r="F124" s="196"/>
      <c r="G124" s="61"/>
      <c r="H124" s="61"/>
      <c r="I124" s="61"/>
      <c r="J124" s="61"/>
      <c r="K124" s="61"/>
      <c r="L124" s="61"/>
    </row>
    <row r="125" spans="2:12" hidden="1">
      <c r="B125" s="333" t="s">
        <v>203</v>
      </c>
      <c r="C125" s="194"/>
      <c r="D125" s="332">
        <f t="shared" si="3"/>
        <v>0</v>
      </c>
      <c r="E125" s="196"/>
      <c r="F125" s="196"/>
      <c r="G125" s="61"/>
      <c r="H125" s="61"/>
      <c r="I125" s="61"/>
      <c r="J125" s="61"/>
      <c r="K125" s="61"/>
      <c r="L125" s="61"/>
    </row>
    <row r="126" spans="2:12" hidden="1">
      <c r="B126" s="333" t="s">
        <v>160</v>
      </c>
      <c r="C126" s="194"/>
      <c r="D126" s="332">
        <f t="shared" si="3"/>
        <v>0</v>
      </c>
      <c r="E126" s="196"/>
      <c r="F126" s="196"/>
      <c r="G126" s="61"/>
      <c r="H126" s="61"/>
      <c r="I126" s="61"/>
      <c r="J126" s="61"/>
      <c r="K126" s="61"/>
      <c r="L126" s="85"/>
    </row>
    <row r="127" spans="2:12" hidden="1">
      <c r="B127" s="333" t="s">
        <v>207</v>
      </c>
      <c r="C127" s="194"/>
      <c r="D127" s="332">
        <f t="shared" si="3"/>
        <v>0</v>
      </c>
      <c r="E127" s="196"/>
      <c r="F127" s="196"/>
      <c r="G127" s="61"/>
      <c r="H127" s="61"/>
      <c r="I127" s="61"/>
      <c r="J127" s="61"/>
      <c r="K127" s="61"/>
      <c r="L127" s="85"/>
    </row>
    <row r="128" spans="2:12" hidden="1">
      <c r="B128" s="333" t="s">
        <v>209</v>
      </c>
      <c r="C128" s="194"/>
      <c r="D128" s="332">
        <f t="shared" si="3"/>
        <v>0</v>
      </c>
      <c r="E128" s="196"/>
      <c r="F128" s="196"/>
      <c r="G128" s="61"/>
      <c r="H128" s="61"/>
      <c r="I128" s="61"/>
      <c r="J128" s="61"/>
      <c r="K128" s="61"/>
      <c r="L128" s="85"/>
    </row>
    <row r="129" spans="2:12" hidden="1">
      <c r="B129" s="333" t="s">
        <v>212</v>
      </c>
      <c r="C129" s="194"/>
      <c r="D129" s="332">
        <f t="shared" si="3"/>
        <v>0</v>
      </c>
      <c r="E129" s="196"/>
      <c r="F129" s="196"/>
      <c r="G129" s="61"/>
      <c r="H129" s="61"/>
      <c r="I129" s="61"/>
      <c r="J129" s="61"/>
      <c r="K129" s="61"/>
      <c r="L129" s="85"/>
    </row>
    <row r="130" spans="2:12">
      <c r="B130" s="333" t="s">
        <v>213</v>
      </c>
      <c r="C130" s="194">
        <v>0.97692334999999997</v>
      </c>
      <c r="D130" s="332">
        <f t="shared" si="3"/>
        <v>0.97692334999999997</v>
      </c>
      <c r="E130" s="196"/>
      <c r="F130" s="196"/>
      <c r="G130" s="61"/>
      <c r="H130" s="61"/>
      <c r="I130" s="61"/>
      <c r="J130" s="61"/>
      <c r="K130" s="61"/>
      <c r="L130" s="85"/>
    </row>
    <row r="131" spans="2:12" hidden="1">
      <c r="B131" s="333" t="s">
        <v>215</v>
      </c>
      <c r="C131" s="194"/>
      <c r="D131" s="332">
        <f t="shared" si="3"/>
        <v>0</v>
      </c>
      <c r="E131" s="196"/>
      <c r="F131" s="196"/>
      <c r="G131" s="61"/>
      <c r="H131" s="61"/>
      <c r="I131" s="61"/>
      <c r="J131" s="61"/>
      <c r="K131" s="61"/>
      <c r="L131" s="85"/>
    </row>
    <row r="132" spans="2:12" hidden="1">
      <c r="B132" s="333" t="s">
        <v>216</v>
      </c>
      <c r="C132" s="194"/>
      <c r="D132" s="332">
        <f t="shared" si="3"/>
        <v>0</v>
      </c>
      <c r="E132" s="196"/>
      <c r="F132" s="196"/>
      <c r="G132" s="61"/>
      <c r="H132" s="61"/>
      <c r="I132" s="61"/>
      <c r="J132" s="61"/>
      <c r="K132" s="61"/>
      <c r="L132" s="85"/>
    </row>
    <row r="133" spans="2:12" hidden="1">
      <c r="B133" s="333" t="s">
        <v>222</v>
      </c>
      <c r="C133" s="194"/>
      <c r="D133" s="332">
        <f t="shared" si="3"/>
        <v>0</v>
      </c>
      <c r="E133" s="196"/>
      <c r="F133" s="196"/>
      <c r="G133" s="61"/>
      <c r="H133" s="61"/>
      <c r="I133" s="61"/>
      <c r="J133" s="61"/>
      <c r="K133" s="61"/>
      <c r="L133" s="85"/>
    </row>
    <row r="134" spans="2:12">
      <c r="B134" s="333" t="s">
        <v>224</v>
      </c>
      <c r="C134" s="194">
        <v>0.67135630000000002</v>
      </c>
      <c r="D134" s="332">
        <f t="shared" si="3"/>
        <v>0.67135630000000002</v>
      </c>
      <c r="E134" s="196"/>
      <c r="F134" s="196"/>
      <c r="G134" s="61"/>
      <c r="H134" s="61"/>
      <c r="I134" s="61"/>
      <c r="J134" s="61"/>
      <c r="K134" s="61"/>
      <c r="L134" s="85"/>
    </row>
    <row r="135" spans="2:12" hidden="1">
      <c r="B135" s="333" t="s">
        <v>226</v>
      </c>
      <c r="C135" s="194"/>
      <c r="D135" s="332">
        <f t="shared" si="3"/>
        <v>0</v>
      </c>
      <c r="E135" s="196"/>
      <c r="F135" s="196"/>
      <c r="G135" s="61"/>
      <c r="H135" s="61"/>
      <c r="I135" s="61"/>
      <c r="J135" s="61"/>
      <c r="K135" s="61"/>
      <c r="L135" s="85"/>
    </row>
    <row r="136" spans="2:12">
      <c r="B136" s="333" t="s">
        <v>225</v>
      </c>
      <c r="C136" s="194">
        <v>0.67715954</v>
      </c>
      <c r="D136" s="332">
        <f t="shared" si="3"/>
        <v>0.67715954</v>
      </c>
      <c r="E136" s="196"/>
      <c r="F136" s="196"/>
      <c r="G136" s="61"/>
      <c r="H136" s="61"/>
      <c r="I136" s="61"/>
      <c r="J136" s="61"/>
      <c r="K136" s="61"/>
      <c r="L136" s="85"/>
    </row>
    <row r="137" spans="2:12">
      <c r="B137" s="333" t="s">
        <v>263</v>
      </c>
      <c r="C137" s="194">
        <v>1.3610729933407411</v>
      </c>
      <c r="D137" s="332">
        <f t="shared" si="3"/>
        <v>1.3610729933407411</v>
      </c>
      <c r="E137" s="196"/>
      <c r="F137" s="196"/>
      <c r="G137" s="61"/>
      <c r="H137" s="61"/>
      <c r="I137" s="61"/>
      <c r="J137" s="61"/>
      <c r="K137" s="61"/>
      <c r="L137" s="85"/>
    </row>
    <row r="138" spans="2:12">
      <c r="B138" s="333" t="s">
        <v>264</v>
      </c>
      <c r="C138" s="194">
        <v>-2.4125932957240318E-4</v>
      </c>
      <c r="D138" s="332">
        <f t="shared" si="3"/>
        <v>-2.4125932957240318E-4</v>
      </c>
      <c r="E138" s="196"/>
      <c r="F138" s="196"/>
      <c r="G138" s="61"/>
      <c r="H138" s="61"/>
      <c r="I138" s="61"/>
      <c r="J138" s="61"/>
      <c r="K138" s="61"/>
      <c r="L138" s="85"/>
    </row>
    <row r="139" spans="2:12">
      <c r="B139" s="333" t="s">
        <v>275</v>
      </c>
      <c r="C139" s="194">
        <v>-1.5823335756667608E-2</v>
      </c>
      <c r="D139" s="332">
        <f t="shared" si="3"/>
        <v>-1.5823335756667608E-2</v>
      </c>
      <c r="E139" s="196"/>
      <c r="F139" s="196"/>
      <c r="G139" s="61"/>
      <c r="H139" s="61"/>
      <c r="I139" s="61"/>
      <c r="J139" s="61"/>
      <c r="K139" s="61"/>
      <c r="L139" s="85"/>
    </row>
    <row r="140" spans="2:12">
      <c r="B140" s="333" t="s">
        <v>276</v>
      </c>
      <c r="C140" s="194">
        <v>4.7496861570861579</v>
      </c>
      <c r="D140" s="332">
        <f t="shared" si="3"/>
        <v>4.7496861570861579</v>
      </c>
      <c r="E140" s="196"/>
      <c r="F140" s="196"/>
      <c r="G140" s="61"/>
      <c r="H140" s="61"/>
      <c r="I140" s="61"/>
      <c r="J140" s="61"/>
      <c r="K140" s="61"/>
      <c r="L140" s="85"/>
    </row>
    <row r="141" spans="2:12">
      <c r="B141" s="333" t="s">
        <v>277</v>
      </c>
      <c r="C141" s="194">
        <v>0.60625180000000001</v>
      </c>
      <c r="D141" s="332">
        <f t="shared" si="3"/>
        <v>0.60625180000000001</v>
      </c>
      <c r="E141" s="196"/>
      <c r="F141" s="196"/>
      <c r="G141" s="61"/>
      <c r="H141" s="61"/>
      <c r="I141" s="61"/>
      <c r="J141" s="61"/>
      <c r="K141" s="61"/>
      <c r="L141" s="85"/>
    </row>
    <row r="142" spans="2:12">
      <c r="B142" s="333" t="s">
        <v>278</v>
      </c>
      <c r="C142" s="194">
        <v>5.0287061349408093</v>
      </c>
      <c r="D142" s="332">
        <f t="shared" si="3"/>
        <v>5.0287061349408093</v>
      </c>
      <c r="E142" s="196"/>
      <c r="F142" s="196"/>
      <c r="G142" s="61"/>
      <c r="H142" s="61"/>
      <c r="I142" s="61"/>
      <c r="J142" s="61"/>
      <c r="K142" s="61"/>
      <c r="L142" s="85"/>
    </row>
    <row r="143" spans="2:12" hidden="1">
      <c r="B143" s="333" t="s">
        <v>280</v>
      </c>
      <c r="C143" s="194">
        <v>0</v>
      </c>
      <c r="D143" s="332">
        <f t="shared" si="3"/>
        <v>0</v>
      </c>
      <c r="E143" s="196"/>
      <c r="F143" s="196"/>
      <c r="G143" s="61"/>
      <c r="H143" s="61"/>
      <c r="I143" s="61"/>
      <c r="J143" s="61"/>
      <c r="K143" s="61"/>
      <c r="L143" s="85"/>
    </row>
    <row r="144" spans="2:12">
      <c r="B144" s="333" t="s">
        <v>281</v>
      </c>
      <c r="C144" s="194">
        <v>0.27342928999999999</v>
      </c>
      <c r="D144" s="332">
        <f t="shared" si="3"/>
        <v>0.27342928999999999</v>
      </c>
      <c r="E144" s="196"/>
      <c r="F144" s="196"/>
      <c r="G144" s="61"/>
      <c r="H144" s="61"/>
      <c r="I144" s="61"/>
      <c r="J144" s="61"/>
      <c r="K144" s="61"/>
      <c r="L144" s="85"/>
    </row>
    <row r="145" spans="2:40">
      <c r="B145" s="333" t="s">
        <v>282</v>
      </c>
      <c r="C145" s="194">
        <v>0.91858094999999995</v>
      </c>
      <c r="D145" s="332">
        <f t="shared" si="3"/>
        <v>0.91858094999999995</v>
      </c>
      <c r="E145" s="196"/>
      <c r="F145" s="196"/>
      <c r="G145" s="61"/>
      <c r="H145" s="61"/>
      <c r="I145" s="61"/>
      <c r="J145" s="61"/>
      <c r="K145" s="61"/>
      <c r="L145" s="85"/>
    </row>
    <row r="146" spans="2:40">
      <c r="B146" s="333" t="s">
        <v>308</v>
      </c>
      <c r="C146" s="194">
        <v>0</v>
      </c>
      <c r="D146" s="332">
        <f t="shared" si="3"/>
        <v>0</v>
      </c>
      <c r="E146" s="196"/>
      <c r="F146" s="196"/>
      <c r="G146" s="61"/>
      <c r="H146" s="61"/>
      <c r="I146" s="61"/>
      <c r="J146" s="61"/>
      <c r="K146" s="61"/>
      <c r="L146" s="85"/>
    </row>
    <row r="147" spans="2:40">
      <c r="B147" s="333" t="s">
        <v>318</v>
      </c>
      <c r="C147" s="194">
        <v>0.98960057999999995</v>
      </c>
      <c r="D147" s="332">
        <f t="shared" si="3"/>
        <v>0.98960057999999995</v>
      </c>
      <c r="E147" s="196"/>
      <c r="F147" s="196"/>
      <c r="G147" s="61"/>
      <c r="H147" s="61"/>
      <c r="I147" s="61"/>
      <c r="J147" s="61"/>
      <c r="K147" s="61"/>
      <c r="L147" s="85"/>
    </row>
    <row r="148" spans="2:40">
      <c r="B148" s="334" t="s">
        <v>161</v>
      </c>
      <c r="C148" s="335">
        <f>SUM(C116:C147,C112)</f>
        <v>50.625810009381865</v>
      </c>
      <c r="D148" s="336">
        <f>SUM(D116:D147,D112)</f>
        <v>50.625810009381865</v>
      </c>
      <c r="E148" s="198"/>
      <c r="F148" s="198"/>
      <c r="G148" s="85"/>
      <c r="H148" s="85"/>
      <c r="I148" s="85"/>
      <c r="J148" s="85"/>
      <c r="K148" s="85"/>
    </row>
    <row r="149" spans="2:40" ht="7.5" customHeight="1">
      <c r="C149" s="197"/>
      <c r="D149" s="197"/>
      <c r="E149" s="197"/>
      <c r="F149" s="197"/>
      <c r="G149" s="75"/>
      <c r="H149" s="75"/>
      <c r="K149" s="85"/>
      <c r="L149" s="85"/>
    </row>
    <row r="150" spans="2:40">
      <c r="B150" s="337" t="s">
        <v>162</v>
      </c>
      <c r="C150" s="338">
        <f>+C148</f>
        <v>50.625810009381865</v>
      </c>
      <c r="D150" s="198"/>
      <c r="E150" s="198"/>
      <c r="F150" s="198"/>
      <c r="G150" s="85"/>
      <c r="H150" s="85"/>
      <c r="I150" s="85"/>
      <c r="J150" s="85"/>
      <c r="K150" s="85"/>
    </row>
    <row r="152" spans="2:40" ht="15" customHeight="1">
      <c r="B152" s="389" t="str">
        <f>$B$11</f>
        <v>Deuda Corriente octubre 2025</v>
      </c>
      <c r="C152" s="389"/>
      <c r="D152" s="389"/>
      <c r="E152" s="189"/>
      <c r="F152" s="189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</row>
    <row r="153" spans="2:40" ht="27.6" customHeight="1">
      <c r="B153" s="389" t="str">
        <f>+B107</f>
        <v xml:space="preserve">Compra de Energía, Potencia y Derecho de Conexión con las Empresas Generadoras Privadas </v>
      </c>
      <c r="C153" s="389"/>
      <c r="D153" s="389"/>
      <c r="E153" s="189"/>
      <c r="F153" s="189"/>
      <c r="G153" s="91"/>
      <c r="H153" s="91"/>
      <c r="I153" s="91"/>
      <c r="J153" s="91"/>
      <c r="K153" s="91"/>
      <c r="L153" s="91"/>
      <c r="M153" s="91"/>
      <c r="N153" s="91"/>
      <c r="O153" s="91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</row>
    <row r="154" spans="2:40" ht="15" customHeight="1">
      <c r="B154" s="389" t="s">
        <v>20</v>
      </c>
      <c r="C154" s="389"/>
      <c r="D154" s="389"/>
      <c r="E154" s="189"/>
      <c r="F154" s="189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</row>
    <row r="155" spans="2:40" ht="15" customHeight="1">
      <c r="B155" s="390" t="s">
        <v>422</v>
      </c>
      <c r="C155" s="390"/>
      <c r="D155" s="390"/>
      <c r="E155" s="190"/>
      <c r="F155" s="190"/>
      <c r="G155" s="129"/>
      <c r="H155" s="129"/>
      <c r="I155" s="129"/>
      <c r="J155" s="129"/>
      <c r="K155" s="129"/>
      <c r="L155" s="129"/>
      <c r="M155" s="129"/>
      <c r="N155" s="129"/>
      <c r="O155" s="129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</row>
    <row r="156" spans="2:40">
      <c r="AN156" s="84"/>
    </row>
    <row r="157" spans="2:40">
      <c r="B157" s="325" t="s">
        <v>145</v>
      </c>
      <c r="C157" s="326">
        <f>C16</f>
        <v>45931</v>
      </c>
      <c r="D157" s="327" t="s">
        <v>287</v>
      </c>
      <c r="E157" s="193"/>
      <c r="F157" s="193"/>
      <c r="G157" s="84"/>
      <c r="H157" s="61"/>
    </row>
    <row r="158" spans="2:40">
      <c r="B158" s="328" t="s">
        <v>147</v>
      </c>
      <c r="C158" s="329">
        <f>+C159+C160+C161</f>
        <v>17.963636895287802</v>
      </c>
      <c r="D158" s="330">
        <f>SUM(D159:D161)</f>
        <v>17.963636895287802</v>
      </c>
      <c r="E158" s="196"/>
      <c r="F158" s="196"/>
      <c r="G158" s="61"/>
      <c r="H158" s="75"/>
    </row>
    <row r="159" spans="2:40">
      <c r="B159" s="331" t="s">
        <v>148</v>
      </c>
      <c r="C159" s="194">
        <v>7.9738709540129813</v>
      </c>
      <c r="D159" s="332">
        <f t="shared" ref="D159:D196" si="4">SUM(C159:C159)</f>
        <v>7.9738709540129813</v>
      </c>
      <c r="E159" s="197"/>
      <c r="F159" s="197"/>
      <c r="G159" s="75"/>
      <c r="H159" s="75"/>
    </row>
    <row r="160" spans="2:40">
      <c r="B160" s="331" t="s">
        <v>149</v>
      </c>
      <c r="C160" s="194">
        <v>9.9897659412748201</v>
      </c>
      <c r="D160" s="332">
        <f t="shared" si="4"/>
        <v>9.9897659412748201</v>
      </c>
      <c r="E160" s="197"/>
      <c r="F160" s="197"/>
      <c r="G160" s="75"/>
      <c r="H160" s="75"/>
    </row>
    <row r="161" spans="2:8" hidden="1">
      <c r="B161" s="331" t="s">
        <v>150</v>
      </c>
      <c r="C161" s="194"/>
      <c r="D161" s="332">
        <f t="shared" si="4"/>
        <v>0</v>
      </c>
      <c r="E161" s="197"/>
      <c r="F161" s="197"/>
      <c r="G161" s="75"/>
      <c r="H161" s="86"/>
    </row>
    <row r="162" spans="2:8" hidden="1">
      <c r="B162" s="333" t="s">
        <v>151</v>
      </c>
      <c r="C162" s="194"/>
      <c r="D162" s="332">
        <f t="shared" si="4"/>
        <v>0</v>
      </c>
      <c r="E162" s="196"/>
      <c r="F162" s="196"/>
      <c r="G162" s="61"/>
      <c r="H162" s="61"/>
    </row>
    <row r="163" spans="2:8">
      <c r="B163" s="333" t="s">
        <v>152</v>
      </c>
      <c r="C163" s="194">
        <v>16.082080829999999</v>
      </c>
      <c r="D163" s="332">
        <f t="shared" si="4"/>
        <v>16.082080829999999</v>
      </c>
      <c r="E163" s="196"/>
      <c r="F163" s="196"/>
      <c r="G163" s="61"/>
      <c r="H163" s="61"/>
    </row>
    <row r="164" spans="2:8" hidden="1">
      <c r="B164" s="333" t="s">
        <v>153</v>
      </c>
      <c r="C164" s="194"/>
      <c r="D164" s="332">
        <f t="shared" si="4"/>
        <v>0</v>
      </c>
      <c r="E164" s="196"/>
      <c r="F164" s="196"/>
      <c r="G164" s="61"/>
      <c r="H164" s="61"/>
    </row>
    <row r="165" spans="2:8" hidden="1">
      <c r="B165" s="333" t="s">
        <v>154</v>
      </c>
      <c r="C165" s="345"/>
      <c r="D165" s="332">
        <f t="shared" si="4"/>
        <v>0</v>
      </c>
      <c r="E165" s="196"/>
      <c r="F165" s="196"/>
      <c r="G165" s="61"/>
      <c r="H165" s="61"/>
    </row>
    <row r="166" spans="2:8" hidden="1">
      <c r="B166" s="333" t="s">
        <v>155</v>
      </c>
      <c r="C166" s="345"/>
      <c r="D166" s="332">
        <f t="shared" si="4"/>
        <v>0</v>
      </c>
      <c r="E166" s="196"/>
      <c r="F166" s="196"/>
      <c r="G166" s="61"/>
      <c r="H166" s="61"/>
    </row>
    <row r="167" spans="2:8" hidden="1">
      <c r="B167" s="333" t="s">
        <v>156</v>
      </c>
      <c r="C167" s="345"/>
      <c r="D167" s="332">
        <f t="shared" si="4"/>
        <v>0</v>
      </c>
      <c r="E167" s="196"/>
      <c r="F167" s="196"/>
      <c r="G167" s="61"/>
      <c r="H167" s="61"/>
    </row>
    <row r="168" spans="2:8">
      <c r="B168" s="333" t="s">
        <v>157</v>
      </c>
      <c r="C168" s="345">
        <v>3.0568423849209281</v>
      </c>
      <c r="D168" s="332">
        <f t="shared" si="4"/>
        <v>3.0568423849209281</v>
      </c>
      <c r="E168" s="196"/>
      <c r="F168" s="196"/>
      <c r="G168" s="61"/>
      <c r="H168" s="61"/>
    </row>
    <row r="169" spans="2:8" hidden="1">
      <c r="B169" s="333" t="s">
        <v>158</v>
      </c>
      <c r="C169" s="345"/>
      <c r="D169" s="332">
        <f t="shared" si="4"/>
        <v>0</v>
      </c>
      <c r="E169" s="196"/>
      <c r="F169" s="196"/>
      <c r="G169" s="61"/>
      <c r="H169" s="61"/>
    </row>
    <row r="170" spans="2:8" hidden="1">
      <c r="B170" s="333" t="s">
        <v>159</v>
      </c>
      <c r="C170" s="345"/>
      <c r="D170" s="332">
        <f t="shared" si="4"/>
        <v>0</v>
      </c>
      <c r="E170" s="196"/>
      <c r="F170" s="196"/>
      <c r="G170" s="61"/>
      <c r="H170" s="61"/>
    </row>
    <row r="171" spans="2:8" hidden="1">
      <c r="B171" s="333" t="s">
        <v>203</v>
      </c>
      <c r="C171" s="345"/>
      <c r="D171" s="332">
        <f t="shared" si="4"/>
        <v>0</v>
      </c>
      <c r="E171" s="196"/>
      <c r="F171" s="196"/>
      <c r="G171" s="61"/>
      <c r="H171" s="61"/>
    </row>
    <row r="172" spans="2:8" hidden="1">
      <c r="B172" s="333" t="s">
        <v>160</v>
      </c>
      <c r="C172" s="345"/>
      <c r="D172" s="332">
        <f t="shared" si="4"/>
        <v>0</v>
      </c>
      <c r="E172" s="196"/>
      <c r="F172" s="196"/>
      <c r="G172" s="61"/>
      <c r="H172" s="85"/>
    </row>
    <row r="173" spans="2:8">
      <c r="B173" s="333" t="s">
        <v>207</v>
      </c>
      <c r="C173" s="345">
        <v>0.91831258999999998</v>
      </c>
      <c r="D173" s="332">
        <f t="shared" si="4"/>
        <v>0.91831258999999998</v>
      </c>
      <c r="E173" s="196"/>
      <c r="F173" s="196"/>
      <c r="G173" s="61"/>
      <c r="H173" s="85"/>
    </row>
    <row r="174" spans="2:8" hidden="1">
      <c r="B174" s="333" t="s">
        <v>209</v>
      </c>
      <c r="C174" s="345"/>
      <c r="D174" s="332">
        <f t="shared" si="4"/>
        <v>0</v>
      </c>
      <c r="E174" s="196"/>
      <c r="F174" s="196"/>
      <c r="G174" s="61"/>
      <c r="H174" s="85"/>
    </row>
    <row r="175" spans="2:8">
      <c r="B175" s="333" t="s">
        <v>212</v>
      </c>
      <c r="C175" s="194">
        <v>0.82695361000000001</v>
      </c>
      <c r="D175" s="332">
        <f t="shared" si="4"/>
        <v>0.82695361000000001</v>
      </c>
      <c r="E175" s="196"/>
      <c r="F175" s="196"/>
      <c r="G175" s="61"/>
      <c r="H175" s="85"/>
    </row>
    <row r="176" spans="2:8" hidden="1">
      <c r="B176" s="333" t="s">
        <v>213</v>
      </c>
      <c r="C176" s="349"/>
      <c r="D176" s="332">
        <f t="shared" si="4"/>
        <v>0</v>
      </c>
      <c r="E176" s="196"/>
      <c r="F176" s="196"/>
      <c r="G176" s="61"/>
      <c r="H176" s="85"/>
    </row>
    <row r="177" spans="2:8">
      <c r="B177" s="333" t="s">
        <v>215</v>
      </c>
      <c r="C177" s="349">
        <v>0.44122615000000004</v>
      </c>
      <c r="D177" s="332">
        <f t="shared" si="4"/>
        <v>0.44122615000000004</v>
      </c>
      <c r="E177" s="196"/>
      <c r="F177" s="196"/>
      <c r="G177" s="61"/>
      <c r="H177" s="85"/>
    </row>
    <row r="178" spans="2:8" hidden="1">
      <c r="B178" s="333" t="s">
        <v>216</v>
      </c>
      <c r="C178" s="345"/>
      <c r="D178" s="332">
        <f t="shared" si="4"/>
        <v>0</v>
      </c>
      <c r="E178" s="196"/>
      <c r="F178" s="196"/>
      <c r="G178" s="61"/>
      <c r="H178" s="85"/>
    </row>
    <row r="179" spans="2:8" hidden="1">
      <c r="B179" s="333" t="s">
        <v>223</v>
      </c>
      <c r="C179" s="345"/>
      <c r="D179" s="332">
        <f t="shared" si="4"/>
        <v>0</v>
      </c>
      <c r="E179" s="196"/>
      <c r="F179" s="196"/>
      <c r="G179" s="61"/>
      <c r="H179" s="85"/>
    </row>
    <row r="180" spans="2:8" hidden="1">
      <c r="B180" s="333" t="s">
        <v>224</v>
      </c>
      <c r="C180" s="345"/>
      <c r="D180" s="332">
        <f t="shared" si="4"/>
        <v>0</v>
      </c>
      <c r="E180" s="196"/>
      <c r="F180" s="196"/>
      <c r="G180" s="61"/>
      <c r="H180" s="85"/>
    </row>
    <row r="181" spans="2:8" hidden="1">
      <c r="B181" s="333" t="s">
        <v>226</v>
      </c>
      <c r="C181" s="345"/>
      <c r="D181" s="332">
        <f t="shared" si="4"/>
        <v>0</v>
      </c>
      <c r="E181" s="196"/>
      <c r="F181" s="196"/>
      <c r="G181" s="61"/>
      <c r="H181" s="85"/>
    </row>
    <row r="182" spans="2:8" hidden="1">
      <c r="B182" s="333" t="s">
        <v>225</v>
      </c>
      <c r="C182" s="345"/>
      <c r="D182" s="332">
        <f t="shared" si="4"/>
        <v>0</v>
      </c>
      <c r="E182" s="196"/>
      <c r="F182" s="196"/>
      <c r="G182" s="61"/>
      <c r="H182" s="85"/>
    </row>
    <row r="183" spans="2:8" hidden="1">
      <c r="B183" s="333" t="s">
        <v>263</v>
      </c>
      <c r="C183" s="345"/>
      <c r="D183" s="332">
        <f t="shared" si="4"/>
        <v>0</v>
      </c>
      <c r="E183" s="196"/>
      <c r="F183" s="196"/>
      <c r="G183" s="61"/>
      <c r="H183" s="85"/>
    </row>
    <row r="184" spans="2:8" hidden="1">
      <c r="B184" s="333" t="s">
        <v>264</v>
      </c>
      <c r="C184" s="345"/>
      <c r="D184" s="332">
        <f t="shared" si="4"/>
        <v>0</v>
      </c>
      <c r="E184" s="196"/>
      <c r="F184" s="196"/>
      <c r="G184" s="61"/>
      <c r="H184" s="85"/>
    </row>
    <row r="185" spans="2:8">
      <c r="B185" s="333" t="s">
        <v>275</v>
      </c>
      <c r="C185" s="345">
        <v>0.82769406000000001</v>
      </c>
      <c r="D185" s="332">
        <f t="shared" si="4"/>
        <v>0.82769406000000001</v>
      </c>
      <c r="E185" s="196"/>
      <c r="F185" s="196"/>
      <c r="G185" s="61"/>
      <c r="H185" s="85"/>
    </row>
    <row r="186" spans="2:8">
      <c r="B186" s="333" t="s">
        <v>276</v>
      </c>
      <c r="C186" s="345">
        <v>5.7978794120807278</v>
      </c>
      <c r="D186" s="332">
        <f t="shared" si="4"/>
        <v>5.7978794120807278</v>
      </c>
      <c r="E186" s="196"/>
      <c r="F186" s="196"/>
      <c r="G186" s="61"/>
      <c r="H186" s="85"/>
    </row>
    <row r="187" spans="2:8" hidden="1">
      <c r="B187" s="333" t="s">
        <v>277</v>
      </c>
      <c r="C187" s="345"/>
      <c r="D187" s="332">
        <f t="shared" si="4"/>
        <v>0</v>
      </c>
      <c r="E187" s="196"/>
      <c r="F187" s="196"/>
      <c r="G187" s="61"/>
      <c r="H187" s="85"/>
    </row>
    <row r="188" spans="2:8">
      <c r="B188" s="333" t="s">
        <v>278</v>
      </c>
      <c r="C188" s="345">
        <v>6.7022237253690742</v>
      </c>
      <c r="D188" s="332">
        <f t="shared" si="4"/>
        <v>6.7022237253690742</v>
      </c>
      <c r="E188" s="196"/>
      <c r="F188" s="196"/>
      <c r="G188" s="61"/>
      <c r="H188" s="85"/>
    </row>
    <row r="189" spans="2:8">
      <c r="B189" s="333" t="s">
        <v>280</v>
      </c>
      <c r="C189" s="345">
        <v>1.22380954</v>
      </c>
      <c r="D189" s="332">
        <f t="shared" si="4"/>
        <v>1.22380954</v>
      </c>
      <c r="E189" s="196"/>
      <c r="F189" s="196"/>
      <c r="G189" s="61"/>
      <c r="H189" s="85"/>
    </row>
    <row r="190" spans="2:8" hidden="1">
      <c r="B190" s="333" t="s">
        <v>281</v>
      </c>
      <c r="C190" s="345"/>
      <c r="D190" s="332">
        <f t="shared" si="4"/>
        <v>0</v>
      </c>
      <c r="E190" s="196"/>
      <c r="F190" s="196"/>
      <c r="G190" s="61"/>
      <c r="H190" s="85"/>
    </row>
    <row r="191" spans="2:8" hidden="1">
      <c r="B191" s="333" t="s">
        <v>282</v>
      </c>
      <c r="C191" s="345"/>
      <c r="D191" s="332">
        <f t="shared" si="4"/>
        <v>0</v>
      </c>
      <c r="E191" s="196"/>
      <c r="F191" s="196"/>
      <c r="G191" s="61"/>
      <c r="H191" s="85"/>
    </row>
    <row r="192" spans="2:8">
      <c r="B192" s="333" t="s">
        <v>312</v>
      </c>
      <c r="C192" s="345">
        <v>0.71859670999999992</v>
      </c>
      <c r="D192" s="332">
        <f t="shared" si="4"/>
        <v>0.71859670999999992</v>
      </c>
      <c r="E192" s="196"/>
      <c r="F192" s="196"/>
      <c r="G192" s="61"/>
      <c r="H192" s="85"/>
    </row>
    <row r="193" spans="2:40">
      <c r="B193" s="333" t="s">
        <v>313</v>
      </c>
      <c r="C193" s="345">
        <v>0.67936262999999997</v>
      </c>
      <c r="D193" s="332">
        <f t="shared" si="4"/>
        <v>0.67936262999999997</v>
      </c>
      <c r="E193" s="196"/>
      <c r="F193" s="196"/>
      <c r="G193" s="61"/>
      <c r="H193" s="85"/>
    </row>
    <row r="194" spans="2:40">
      <c r="B194" s="333" t="s">
        <v>308</v>
      </c>
      <c r="C194" s="345">
        <v>0.13335225000000001</v>
      </c>
      <c r="D194" s="332">
        <f t="shared" si="4"/>
        <v>0.13335225000000001</v>
      </c>
      <c r="E194" s="196"/>
      <c r="F194" s="196"/>
      <c r="G194" s="61"/>
      <c r="H194" s="85"/>
    </row>
    <row r="195" spans="2:40">
      <c r="B195" s="333" t="s">
        <v>310</v>
      </c>
      <c r="C195" s="345">
        <v>1.4317361100000001</v>
      </c>
      <c r="D195" s="332">
        <f t="shared" si="4"/>
        <v>1.4317361100000001</v>
      </c>
      <c r="E195" s="196"/>
      <c r="F195" s="196"/>
      <c r="G195" s="61"/>
      <c r="H195" s="85"/>
    </row>
    <row r="196" spans="2:40">
      <c r="B196" s="333" t="s">
        <v>314</v>
      </c>
      <c r="C196" s="345">
        <v>0.73072706000000009</v>
      </c>
      <c r="D196" s="332">
        <f t="shared" si="4"/>
        <v>0.73072706000000009</v>
      </c>
      <c r="E196" s="196"/>
      <c r="F196" s="196"/>
      <c r="G196" s="61"/>
      <c r="H196" s="85"/>
    </row>
    <row r="197" spans="2:40">
      <c r="B197" s="334" t="s">
        <v>161</v>
      </c>
      <c r="C197" s="335">
        <f>SUM(C162:C196,C158)</f>
        <v>57.534433957658536</v>
      </c>
      <c r="D197" s="336">
        <f>SUM(D162:D196,D158)</f>
        <v>57.534433957658536</v>
      </c>
      <c r="E197" s="198"/>
      <c r="F197" s="198"/>
      <c r="G197" s="85"/>
    </row>
    <row r="198" spans="2:40" ht="7.5" customHeight="1">
      <c r="C198" s="197"/>
      <c r="D198" s="197"/>
      <c r="H198" s="84"/>
    </row>
    <row r="199" spans="2:40">
      <c r="B199" s="337" t="s">
        <v>162</v>
      </c>
      <c r="C199" s="338">
        <f>+C197</f>
        <v>57.534433957658536</v>
      </c>
      <c r="D199" s="198"/>
      <c r="E199" s="198"/>
      <c r="F199" s="198"/>
      <c r="G199" s="85"/>
      <c r="H199" s="61"/>
    </row>
    <row r="200" spans="2:40">
      <c r="B200" s="141"/>
      <c r="AN200" s="75"/>
    </row>
    <row r="201" spans="2:40" ht="15" hidden="1" customHeight="1">
      <c r="B201" s="389" t="str">
        <f>$B$11</f>
        <v>Deuda Corriente octubre 2025</v>
      </c>
      <c r="C201" s="389"/>
      <c r="D201" s="389"/>
      <c r="E201" s="189"/>
      <c r="F201" s="189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N201" s="75"/>
    </row>
    <row r="202" spans="2:40" ht="28.2" hidden="1" customHeight="1">
      <c r="B202" s="389" t="s">
        <v>143</v>
      </c>
      <c r="C202" s="389"/>
      <c r="D202" s="389"/>
      <c r="E202" s="189"/>
      <c r="F202" s="189"/>
      <c r="G202" s="91"/>
      <c r="H202" s="91"/>
      <c r="I202" s="91"/>
      <c r="J202" s="91"/>
      <c r="K202" s="91"/>
      <c r="L202" s="91"/>
      <c r="M202" s="91"/>
      <c r="N202" s="91"/>
      <c r="O202" s="91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N202" s="75"/>
    </row>
    <row r="203" spans="2:40" hidden="1">
      <c r="B203" s="389" t="s">
        <v>86</v>
      </c>
      <c r="C203" s="389"/>
      <c r="D203" s="389"/>
      <c r="E203" s="189"/>
      <c r="F203" s="189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N203" s="75"/>
    </row>
    <row r="204" spans="2:40" hidden="1">
      <c r="B204" s="391" t="s">
        <v>422</v>
      </c>
      <c r="C204" s="391"/>
      <c r="D204" s="39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N204" s="61"/>
    </row>
    <row r="205" spans="2:40" hidden="1">
      <c r="E205" s="202"/>
      <c r="F205" s="202"/>
      <c r="G205" s="130"/>
      <c r="H205" s="130"/>
      <c r="I205" s="130"/>
      <c r="J205" s="130"/>
      <c r="K205" s="130"/>
      <c r="L205" s="130"/>
      <c r="M205" s="130"/>
      <c r="N205" s="130"/>
      <c r="O205" s="130"/>
      <c r="AN205" s="61"/>
    </row>
    <row r="206" spans="2:40" hidden="1">
      <c r="B206" s="59" t="s">
        <v>145</v>
      </c>
      <c r="C206" s="191">
        <f>C16</f>
        <v>45931</v>
      </c>
      <c r="D206" s="192" t="s">
        <v>251</v>
      </c>
      <c r="E206" s="193"/>
      <c r="F206" s="193"/>
      <c r="G206" s="84"/>
      <c r="H206" s="84"/>
      <c r="I206" s="84"/>
      <c r="J206" s="84"/>
      <c r="K206" s="84"/>
      <c r="L206" s="61"/>
    </row>
    <row r="207" spans="2:40" hidden="1">
      <c r="B207" s="60" t="s">
        <v>147</v>
      </c>
      <c r="C207" s="194">
        <f>+C208+C209+C210</f>
        <v>0</v>
      </c>
      <c r="D207" s="200">
        <f>SUM(C207:C207)</f>
        <v>0</v>
      </c>
      <c r="E207" s="196"/>
      <c r="F207" s="196"/>
      <c r="G207" s="61"/>
      <c r="H207" s="61"/>
      <c r="I207" s="61"/>
      <c r="J207" s="61"/>
      <c r="K207" s="61"/>
      <c r="L207" s="61"/>
    </row>
    <row r="208" spans="2:40" hidden="1">
      <c r="B208" s="62" t="s">
        <v>148</v>
      </c>
      <c r="C208" s="194">
        <v>0</v>
      </c>
      <c r="D208" s="200">
        <f t="shared" ref="D208:D234" si="5">SUM(C208:C208)</f>
        <v>0</v>
      </c>
      <c r="E208" s="197"/>
      <c r="F208" s="197"/>
      <c r="G208" s="75"/>
      <c r="H208" s="75"/>
      <c r="I208" s="75"/>
      <c r="J208" s="75"/>
      <c r="K208" s="75"/>
      <c r="L208" s="61"/>
    </row>
    <row r="209" spans="1:12" hidden="1">
      <c r="B209" s="62" t="s">
        <v>149</v>
      </c>
      <c r="C209" s="194">
        <v>0</v>
      </c>
      <c r="D209" s="200">
        <f t="shared" si="5"/>
        <v>0</v>
      </c>
      <c r="E209" s="197"/>
      <c r="F209" s="197"/>
      <c r="G209" s="75"/>
      <c r="H209" s="75"/>
      <c r="I209" s="75"/>
      <c r="J209" s="75"/>
      <c r="K209" s="75"/>
      <c r="L209" s="61"/>
    </row>
    <row r="210" spans="1:12" hidden="1">
      <c r="B210" s="62" t="s">
        <v>150</v>
      </c>
      <c r="C210" s="194">
        <v>0</v>
      </c>
      <c r="D210" s="200">
        <f t="shared" si="5"/>
        <v>0</v>
      </c>
      <c r="E210" s="197"/>
      <c r="F210" s="197"/>
      <c r="G210" s="75"/>
      <c r="H210" s="75"/>
      <c r="I210" s="75"/>
      <c r="J210" s="75"/>
      <c r="K210" s="75"/>
      <c r="L210" s="61"/>
    </row>
    <row r="211" spans="1:12" hidden="1">
      <c r="B211" s="60" t="s">
        <v>151</v>
      </c>
      <c r="C211" s="194">
        <v>0</v>
      </c>
      <c r="D211" s="200">
        <f t="shared" si="5"/>
        <v>0</v>
      </c>
      <c r="E211" s="196"/>
      <c r="F211" s="196"/>
      <c r="G211" s="61"/>
      <c r="H211" s="61"/>
      <c r="I211" s="61"/>
      <c r="J211" s="61"/>
      <c r="K211" s="61"/>
      <c r="L211" s="61"/>
    </row>
    <row r="212" spans="1:12" hidden="1">
      <c r="B212" s="60" t="s">
        <v>152</v>
      </c>
      <c r="C212" s="194">
        <v>0</v>
      </c>
      <c r="D212" s="200">
        <f t="shared" si="5"/>
        <v>0</v>
      </c>
      <c r="E212" s="196"/>
      <c r="F212" s="196"/>
      <c r="G212" s="61"/>
      <c r="H212" s="61"/>
      <c r="I212" s="61"/>
      <c r="J212" s="61"/>
      <c r="K212" s="61"/>
      <c r="L212" s="61"/>
    </row>
    <row r="213" spans="1:12" hidden="1">
      <c r="B213" s="60" t="s">
        <v>153</v>
      </c>
      <c r="C213" s="194">
        <v>0</v>
      </c>
      <c r="D213" s="200">
        <f t="shared" si="5"/>
        <v>0</v>
      </c>
      <c r="E213" s="196"/>
      <c r="F213" s="196"/>
      <c r="G213" s="61"/>
      <c r="H213" s="61"/>
      <c r="I213" s="61"/>
      <c r="J213" s="61"/>
      <c r="K213" s="61"/>
      <c r="L213" s="61"/>
    </row>
    <row r="214" spans="1:12" hidden="1">
      <c r="B214" s="60" t="s">
        <v>154</v>
      </c>
      <c r="C214" s="194">
        <v>0</v>
      </c>
      <c r="D214" s="200">
        <f t="shared" si="5"/>
        <v>0</v>
      </c>
      <c r="E214" s="196"/>
      <c r="F214" s="196"/>
      <c r="G214" s="61"/>
      <c r="H214" s="61"/>
      <c r="I214" s="61"/>
      <c r="J214" s="61"/>
      <c r="K214" s="61"/>
      <c r="L214" s="61"/>
    </row>
    <row r="215" spans="1:12" hidden="1">
      <c r="B215" s="60" t="s">
        <v>155</v>
      </c>
      <c r="C215" s="194">
        <v>0</v>
      </c>
      <c r="D215" s="200">
        <f t="shared" si="5"/>
        <v>0</v>
      </c>
      <c r="E215" s="196"/>
      <c r="F215" s="196"/>
      <c r="G215" s="61"/>
      <c r="H215" s="61"/>
      <c r="I215" s="61"/>
      <c r="J215" s="61"/>
      <c r="K215" s="61"/>
      <c r="L215" s="85"/>
    </row>
    <row r="216" spans="1:12" hidden="1">
      <c r="B216" s="60" t="s">
        <v>156</v>
      </c>
      <c r="C216" s="194">
        <v>0</v>
      </c>
      <c r="D216" s="200">
        <f t="shared" si="5"/>
        <v>0</v>
      </c>
      <c r="E216" s="196"/>
      <c r="F216" s="196"/>
      <c r="G216" s="61"/>
      <c r="H216" s="61"/>
      <c r="I216" s="61"/>
      <c r="J216" s="61"/>
      <c r="K216" s="61"/>
    </row>
    <row r="217" spans="1:12" hidden="1">
      <c r="B217" s="60" t="s">
        <v>157</v>
      </c>
      <c r="C217" s="194">
        <v>0</v>
      </c>
      <c r="D217" s="200">
        <f t="shared" si="5"/>
        <v>0</v>
      </c>
      <c r="E217" s="196"/>
      <c r="F217" s="196"/>
      <c r="G217" s="61"/>
      <c r="H217" s="61"/>
      <c r="I217" s="61"/>
      <c r="J217" s="61"/>
      <c r="K217" s="61"/>
      <c r="L217" s="85"/>
    </row>
    <row r="218" spans="1:12" hidden="1">
      <c r="B218" s="60" t="s">
        <v>158</v>
      </c>
      <c r="C218" s="194">
        <v>0</v>
      </c>
      <c r="D218" s="200">
        <f t="shared" si="5"/>
        <v>0</v>
      </c>
      <c r="E218" s="196"/>
      <c r="F218" s="196"/>
      <c r="G218" s="61"/>
      <c r="H218" s="61"/>
      <c r="I218" s="61"/>
      <c r="J218" s="61"/>
      <c r="K218" s="61"/>
    </row>
    <row r="219" spans="1:12" hidden="1">
      <c r="B219" s="60" t="s">
        <v>159</v>
      </c>
      <c r="C219" s="194">
        <v>0</v>
      </c>
      <c r="D219" s="200">
        <f t="shared" si="5"/>
        <v>0</v>
      </c>
      <c r="E219" s="196"/>
      <c r="F219" s="196"/>
      <c r="G219" s="61"/>
      <c r="H219" s="61"/>
      <c r="I219" s="61"/>
      <c r="J219" s="61"/>
      <c r="K219" s="61"/>
    </row>
    <row r="220" spans="1:12" hidden="1">
      <c r="B220" s="60" t="s">
        <v>203</v>
      </c>
      <c r="C220" s="194">
        <v>0</v>
      </c>
      <c r="D220" s="200">
        <f t="shared" si="5"/>
        <v>0</v>
      </c>
      <c r="E220" s="196"/>
      <c r="F220" s="196"/>
      <c r="G220" s="61"/>
      <c r="H220" s="61"/>
      <c r="I220" s="61"/>
      <c r="J220" s="61"/>
      <c r="K220" s="61"/>
    </row>
    <row r="221" spans="1:12" hidden="1">
      <c r="A221" t="s">
        <v>211</v>
      </c>
      <c r="B221" s="60" t="s">
        <v>160</v>
      </c>
      <c r="C221" s="194">
        <v>0</v>
      </c>
      <c r="D221" s="200">
        <f t="shared" si="5"/>
        <v>0</v>
      </c>
      <c r="E221" s="196"/>
      <c r="F221" s="196"/>
      <c r="G221" s="61"/>
      <c r="H221" s="61"/>
      <c r="I221" s="61"/>
      <c r="J221" s="61"/>
      <c r="K221" s="61"/>
    </row>
    <row r="222" spans="1:12" hidden="1">
      <c r="B222" s="60" t="s">
        <v>207</v>
      </c>
      <c r="C222" s="194">
        <v>0</v>
      </c>
      <c r="D222" s="200">
        <f t="shared" si="5"/>
        <v>0</v>
      </c>
      <c r="E222" s="196"/>
      <c r="F222" s="196"/>
      <c r="G222" s="61"/>
      <c r="H222" s="61"/>
      <c r="I222" s="61"/>
      <c r="J222" s="61"/>
      <c r="K222" s="61"/>
    </row>
    <row r="223" spans="1:12" hidden="1">
      <c r="B223" s="60" t="s">
        <v>209</v>
      </c>
      <c r="C223" s="194">
        <v>0</v>
      </c>
      <c r="D223" s="200">
        <f t="shared" si="5"/>
        <v>0</v>
      </c>
      <c r="E223" s="196"/>
      <c r="F223" s="196"/>
      <c r="G223" s="61"/>
      <c r="H223" s="61"/>
      <c r="I223" s="61"/>
      <c r="J223" s="61"/>
      <c r="K223" s="61"/>
    </row>
    <row r="224" spans="1:12" hidden="1">
      <c r="B224" s="60" t="s">
        <v>212</v>
      </c>
      <c r="C224" s="194">
        <v>0</v>
      </c>
      <c r="D224" s="200">
        <f t="shared" si="5"/>
        <v>0</v>
      </c>
      <c r="E224" s="196"/>
      <c r="F224" s="196"/>
      <c r="G224" s="61"/>
      <c r="H224" s="61"/>
      <c r="I224" s="61"/>
      <c r="J224" s="61"/>
      <c r="K224" s="61"/>
    </row>
    <row r="225" spans="2:43" ht="15.75" hidden="1" customHeight="1">
      <c r="B225" s="60" t="s">
        <v>213</v>
      </c>
      <c r="C225" s="194">
        <v>0</v>
      </c>
      <c r="D225" s="200">
        <f t="shared" si="5"/>
        <v>0</v>
      </c>
      <c r="E225" s="196"/>
      <c r="F225" s="196"/>
      <c r="G225" s="61"/>
      <c r="H225" s="61"/>
      <c r="I225" s="61"/>
      <c r="J225" s="61"/>
      <c r="K225" s="61"/>
    </row>
    <row r="226" spans="2:43" ht="15.75" hidden="1" customHeight="1">
      <c r="B226" s="60" t="s">
        <v>244</v>
      </c>
      <c r="C226" s="194">
        <v>0</v>
      </c>
      <c r="D226" s="200">
        <f t="shared" si="5"/>
        <v>0</v>
      </c>
      <c r="E226" s="196"/>
      <c r="F226" s="196"/>
      <c r="G226" s="61"/>
      <c r="H226" s="61"/>
      <c r="I226" s="61"/>
      <c r="J226" s="61"/>
      <c r="K226" s="61"/>
    </row>
    <row r="227" spans="2:43" ht="15.75" hidden="1" customHeight="1">
      <c r="B227" s="60" t="s">
        <v>215</v>
      </c>
      <c r="C227" s="194">
        <v>0</v>
      </c>
      <c r="D227" s="200">
        <f t="shared" si="5"/>
        <v>0</v>
      </c>
      <c r="E227" s="196"/>
      <c r="F227" s="196"/>
      <c r="G227" s="61"/>
      <c r="H227" s="61"/>
      <c r="I227" s="61"/>
      <c r="J227" s="61"/>
      <c r="K227" s="61"/>
    </row>
    <row r="228" spans="2:43" ht="15.75" hidden="1" customHeight="1">
      <c r="B228" s="60" t="s">
        <v>216</v>
      </c>
      <c r="C228" s="194">
        <v>0</v>
      </c>
      <c r="D228" s="200">
        <f t="shared" si="5"/>
        <v>0</v>
      </c>
      <c r="E228" s="196"/>
      <c r="F228" s="196"/>
      <c r="G228" s="61"/>
      <c r="H228" s="61"/>
      <c r="I228" s="61"/>
      <c r="J228" s="61"/>
      <c r="K228" s="61"/>
    </row>
    <row r="229" spans="2:43" ht="15.75" hidden="1" customHeight="1">
      <c r="B229" s="60" t="s">
        <v>223</v>
      </c>
      <c r="C229" s="194">
        <v>0</v>
      </c>
      <c r="D229" s="200">
        <f t="shared" si="5"/>
        <v>0</v>
      </c>
      <c r="E229" s="196"/>
      <c r="F229" s="196"/>
      <c r="G229" s="61"/>
      <c r="H229" s="61"/>
      <c r="I229" s="61"/>
      <c r="J229" s="61"/>
      <c r="K229" s="61"/>
    </row>
    <row r="230" spans="2:43" ht="15.75" hidden="1" customHeight="1">
      <c r="B230" s="60" t="s">
        <v>224</v>
      </c>
      <c r="C230" s="194">
        <v>0</v>
      </c>
      <c r="D230" s="200">
        <f t="shared" si="5"/>
        <v>0</v>
      </c>
      <c r="E230" s="196"/>
      <c r="F230" s="196"/>
      <c r="G230" s="61"/>
      <c r="H230" s="61"/>
      <c r="I230" s="61"/>
      <c r="J230" s="61"/>
      <c r="K230" s="61"/>
    </row>
    <row r="231" spans="2:43" ht="15.75" hidden="1" customHeight="1">
      <c r="B231" s="60" t="s">
        <v>225</v>
      </c>
      <c r="C231" s="194">
        <v>0</v>
      </c>
      <c r="D231" s="200">
        <f t="shared" si="5"/>
        <v>0</v>
      </c>
      <c r="E231" s="196"/>
      <c r="F231" s="196"/>
      <c r="G231" s="61"/>
      <c r="H231" s="61"/>
      <c r="I231" s="61"/>
      <c r="J231" s="61"/>
      <c r="K231" s="61"/>
    </row>
    <row r="232" spans="2:43" ht="15.75" hidden="1" customHeight="1">
      <c r="B232" s="60" t="s">
        <v>226</v>
      </c>
      <c r="C232" s="194">
        <v>0</v>
      </c>
      <c r="D232" s="200">
        <f t="shared" si="5"/>
        <v>0</v>
      </c>
      <c r="E232" s="196"/>
      <c r="F232" s="196"/>
      <c r="G232" s="61"/>
      <c r="H232" s="61"/>
      <c r="I232" s="61"/>
      <c r="J232" s="61"/>
      <c r="K232" s="61"/>
    </row>
    <row r="233" spans="2:43" ht="15.75" hidden="1" customHeight="1">
      <c r="B233" s="60" t="s">
        <v>245</v>
      </c>
      <c r="C233" s="194">
        <v>0</v>
      </c>
      <c r="D233" s="200">
        <f t="shared" si="5"/>
        <v>0</v>
      </c>
      <c r="E233" s="196"/>
      <c r="F233" s="196"/>
      <c r="G233" s="61"/>
      <c r="H233" s="61"/>
      <c r="I233" s="61"/>
      <c r="J233" s="61"/>
      <c r="K233" s="61"/>
    </row>
    <row r="234" spans="2:43" ht="15.75" hidden="1" customHeight="1">
      <c r="B234" s="60" t="s">
        <v>264</v>
      </c>
      <c r="C234" s="194">
        <v>0</v>
      </c>
      <c r="D234" s="200">
        <f t="shared" si="5"/>
        <v>0</v>
      </c>
      <c r="E234" s="196"/>
      <c r="F234" s="196"/>
      <c r="G234" s="61"/>
      <c r="H234" s="61"/>
      <c r="I234" s="61"/>
      <c r="J234" s="61"/>
      <c r="K234" s="61"/>
    </row>
    <row r="235" spans="2:43" ht="14.4" hidden="1" customHeight="1">
      <c r="B235" s="108" t="s">
        <v>161</v>
      </c>
      <c r="C235" s="195">
        <f>SUM(C211:C234,C207)</f>
        <v>0</v>
      </c>
      <c r="D235" s="195">
        <f>SUM(D211:D234,D207)</f>
        <v>0</v>
      </c>
    </row>
    <row r="236" spans="2:43" ht="7.5" hidden="1" customHeight="1">
      <c r="C236" s="197"/>
      <c r="D236" s="197"/>
      <c r="E236" s="197"/>
      <c r="F236" s="197"/>
      <c r="J236" s="73"/>
    </row>
    <row r="237" spans="2:43" hidden="1">
      <c r="B237" s="108" t="s">
        <v>162</v>
      </c>
      <c r="C237" s="195">
        <f>+C235</f>
        <v>0</v>
      </c>
      <c r="D237" s="198"/>
      <c r="E237" s="198"/>
      <c r="F237" s="198"/>
      <c r="G237" s="85"/>
      <c r="H237" s="85"/>
      <c r="I237" s="85"/>
      <c r="J237" s="63"/>
    </row>
    <row r="238" spans="2:43" ht="14.25" customHeight="1"/>
    <row r="239" spans="2:43" hidden="1" outlineLevel="3">
      <c r="B239" s="106" t="s">
        <v>259</v>
      </c>
      <c r="AQ239" s="63"/>
    </row>
    <row r="240" spans="2:43" hidden="1" outlineLevel="3">
      <c r="B240" s="106"/>
      <c r="AQ240" s="63"/>
    </row>
    <row r="241" spans="2:43" hidden="1" outlineLevel="3">
      <c r="B241" s="107" t="s">
        <v>434</v>
      </c>
      <c r="AQ241" s="63"/>
    </row>
    <row r="242" spans="2:43" hidden="1" outlineLevel="3">
      <c r="AQ242" s="63"/>
    </row>
    <row r="243" spans="2:43" hidden="1" outlineLevel="3">
      <c r="B243" s="64" t="s">
        <v>145</v>
      </c>
      <c r="C243" s="203" t="s">
        <v>18</v>
      </c>
      <c r="D243" s="203" t="s">
        <v>19</v>
      </c>
      <c r="E243" s="203" t="s">
        <v>20</v>
      </c>
      <c r="F243" s="203" t="s">
        <v>86</v>
      </c>
      <c r="G243" s="65" t="s">
        <v>161</v>
      </c>
      <c r="AF243" s="63"/>
    </row>
    <row r="244" spans="2:43" hidden="1" outlineLevel="3">
      <c r="B244" s="66" t="s">
        <v>163</v>
      </c>
      <c r="C244" s="204">
        <v>0</v>
      </c>
      <c r="D244" s="204">
        <v>0</v>
      </c>
      <c r="E244" s="204">
        <v>0</v>
      </c>
      <c r="F244" s="204">
        <v>0</v>
      </c>
      <c r="G244" s="67">
        <f>SUM(C244:F244)</f>
        <v>0</v>
      </c>
      <c r="AF244" s="63"/>
    </row>
    <row r="245" spans="2:43" hidden="1" outlineLevel="3">
      <c r="B245" s="66" t="s">
        <v>164</v>
      </c>
      <c r="C245" s="204">
        <v>0</v>
      </c>
      <c r="D245" s="204">
        <v>0</v>
      </c>
      <c r="E245" s="204">
        <v>0</v>
      </c>
      <c r="F245" s="204">
        <v>0</v>
      </c>
      <c r="G245" s="67">
        <f>SUM(C245:F245)</f>
        <v>0</v>
      </c>
      <c r="AF245" s="63"/>
    </row>
    <row r="246" spans="2:43" hidden="1" outlineLevel="3">
      <c r="B246" s="66" t="s">
        <v>157</v>
      </c>
      <c r="C246" s="204">
        <v>0</v>
      </c>
      <c r="D246" s="204">
        <v>0</v>
      </c>
      <c r="E246" s="204">
        <v>0</v>
      </c>
      <c r="F246" s="204">
        <v>0</v>
      </c>
      <c r="G246" s="67">
        <f>SUM(C246:F246)</f>
        <v>0</v>
      </c>
      <c r="AF246" s="63"/>
    </row>
    <row r="247" spans="2:43" hidden="1" outlineLevel="3">
      <c r="B247" s="66" t="s">
        <v>165</v>
      </c>
      <c r="C247" s="204">
        <v>0</v>
      </c>
      <c r="D247" s="204">
        <v>0</v>
      </c>
      <c r="E247" s="204">
        <v>0</v>
      </c>
      <c r="F247" s="204">
        <v>0</v>
      </c>
      <c r="G247" s="67">
        <f>SUM(C247:F247)</f>
        <v>0</v>
      </c>
      <c r="AF247" s="63"/>
    </row>
    <row r="248" spans="2:43" hidden="1" outlineLevel="3">
      <c r="B248" s="64" t="s">
        <v>161</v>
      </c>
      <c r="C248" s="205">
        <f>SUM(C244:C247)</f>
        <v>0</v>
      </c>
      <c r="D248" s="205">
        <f>SUM(D244:D247)</f>
        <v>0</v>
      </c>
      <c r="E248" s="205">
        <f>SUM(E244:E247)</f>
        <v>0</v>
      </c>
      <c r="F248" s="205">
        <f>SUM(F244:F247)</f>
        <v>0</v>
      </c>
      <c r="G248" s="68">
        <f>SUM(G244:G247)</f>
        <v>0</v>
      </c>
      <c r="AF248" s="63"/>
    </row>
    <row r="249" spans="2:43" collapsed="1">
      <c r="B249" s="69"/>
      <c r="AQ249" s="63"/>
    </row>
    <row r="250" spans="2:43" ht="15" customHeight="1">
      <c r="B250" s="389" t="s">
        <v>316</v>
      </c>
      <c r="C250" s="389"/>
      <c r="D250" s="389"/>
      <c r="E250" s="389"/>
      <c r="F250" s="389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AQ250" s="63"/>
    </row>
    <row r="251" spans="2:43" ht="15" customHeight="1">
      <c r="B251" s="389"/>
      <c r="C251" s="389"/>
      <c r="D251" s="389"/>
      <c r="E251" s="389"/>
      <c r="F251" s="389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AQ251" s="63"/>
    </row>
    <row r="252" spans="2:43">
      <c r="B252" s="393" t="s">
        <v>434</v>
      </c>
      <c r="C252" s="393"/>
      <c r="D252" s="393"/>
      <c r="E252" s="393"/>
      <c r="F252" s="393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AQ252" s="63"/>
    </row>
    <row r="253" spans="2:43">
      <c r="B253" s="324"/>
      <c r="AQ253" s="63"/>
    </row>
    <row r="254" spans="2:43">
      <c r="B254" s="350" t="s">
        <v>166</v>
      </c>
      <c r="C254" s="351" t="s">
        <v>18</v>
      </c>
      <c r="D254" s="351" t="s">
        <v>19</v>
      </c>
      <c r="E254" s="351" t="s">
        <v>20</v>
      </c>
      <c r="F254" s="352" t="s">
        <v>161</v>
      </c>
      <c r="AF254" s="63"/>
    </row>
    <row r="255" spans="2:43">
      <c r="B255" s="353" t="s">
        <v>5</v>
      </c>
      <c r="C255" s="354">
        <f>SUM(C256:C258)</f>
        <v>124.361779988976</v>
      </c>
      <c r="D255" s="354">
        <f>SUM(D256:D258)</f>
        <v>138.41010249517993</v>
      </c>
      <c r="E255" s="354">
        <f>SUM(E256:E258)</f>
        <v>126.79522455978628</v>
      </c>
      <c r="F255" s="355">
        <f>SUM(C255:E255)</f>
        <v>389.5671070439422</v>
      </c>
      <c r="AF255" s="63"/>
    </row>
    <row r="256" spans="2:43">
      <c r="B256" s="356" t="s">
        <v>167</v>
      </c>
      <c r="C256" s="357">
        <v>104.52816143339712</v>
      </c>
      <c r="D256" s="357">
        <v>68.23415960321357</v>
      </c>
      <c r="E256" s="357">
        <v>93.927184761056651</v>
      </c>
      <c r="F256" s="358">
        <f t="shared" ref="F256:F268" si="6">SUM(C256:E256)</f>
        <v>266.68950579766732</v>
      </c>
      <c r="O256" s="79"/>
      <c r="P256" s="79"/>
      <c r="Q256" s="79"/>
      <c r="R256" s="79"/>
      <c r="AF256" s="63"/>
    </row>
    <row r="257" spans="2:32">
      <c r="B257" s="356" t="s">
        <v>265</v>
      </c>
      <c r="C257" s="345">
        <v>4.5179784406365391</v>
      </c>
      <c r="D257" s="345">
        <v>6.0240535868631735</v>
      </c>
      <c r="E257" s="345">
        <v>4.5733021237872888</v>
      </c>
      <c r="F257" s="358">
        <f t="shared" si="6"/>
        <v>15.115334151287001</v>
      </c>
      <c r="O257" s="79"/>
      <c r="P257" s="79"/>
      <c r="Q257" s="79"/>
      <c r="R257" s="79"/>
      <c r="AF257" s="63"/>
    </row>
    <row r="258" spans="2:32">
      <c r="B258" s="356" t="s">
        <v>266</v>
      </c>
      <c r="C258" s="345">
        <v>15.315640114942344</v>
      </c>
      <c r="D258" s="345">
        <v>64.151889305103182</v>
      </c>
      <c r="E258" s="345">
        <v>28.294737674942347</v>
      </c>
      <c r="F258" s="358">
        <f t="shared" si="6"/>
        <v>107.76226709498786</v>
      </c>
      <c r="O258" s="79"/>
      <c r="P258" s="79"/>
      <c r="Q258" s="79"/>
      <c r="R258" s="79"/>
      <c r="AF258" s="63"/>
    </row>
    <row r="259" spans="2:32" ht="15.75" customHeight="1">
      <c r="B259" s="359" t="s">
        <v>6</v>
      </c>
      <c r="C259" s="206">
        <f>SUM(C260:C262)</f>
        <v>66.618622973456155</v>
      </c>
      <c r="D259" s="206">
        <f>SUM(D260:D262)</f>
        <v>78.378535581051366</v>
      </c>
      <c r="E259" s="206">
        <f>SUM(E260:E262)</f>
        <v>57.807104496948469</v>
      </c>
      <c r="F259" s="360">
        <f>SUM(C259:E259)</f>
        <v>202.80426305145596</v>
      </c>
      <c r="AF259" s="63"/>
    </row>
    <row r="260" spans="2:32">
      <c r="B260" s="356" t="s">
        <v>167</v>
      </c>
      <c r="C260" s="357">
        <v>47.402316451205273</v>
      </c>
      <c r="D260" s="357">
        <v>54.809133550129708</v>
      </c>
      <c r="E260" s="357">
        <v>55.116695437086868</v>
      </c>
      <c r="F260" s="358">
        <f t="shared" si="6"/>
        <v>157.32814543842184</v>
      </c>
      <c r="O260" s="79"/>
      <c r="P260" s="79"/>
      <c r="Q260" s="79"/>
      <c r="R260" s="79"/>
      <c r="AF260" s="63"/>
    </row>
    <row r="261" spans="2:32">
      <c r="B261" s="356" t="s">
        <v>265</v>
      </c>
      <c r="C261" s="345">
        <v>7.6719295274241048</v>
      </c>
      <c r="D261" s="345">
        <v>6.1598639616887692</v>
      </c>
      <c r="E261" s="345">
        <v>2.375309993569461</v>
      </c>
      <c r="F261" s="358">
        <f t="shared" si="6"/>
        <v>16.207103482682335</v>
      </c>
      <c r="O261" s="79"/>
      <c r="P261" s="79"/>
      <c r="Q261" s="79"/>
      <c r="R261" s="79"/>
      <c r="AF261" s="63"/>
    </row>
    <row r="262" spans="2:32">
      <c r="B262" s="356" t="s">
        <v>266</v>
      </c>
      <c r="C262" s="345">
        <v>11.544376994826775</v>
      </c>
      <c r="D262" s="345">
        <v>17.409538069232884</v>
      </c>
      <c r="E262" s="345">
        <v>0.31509906629213841</v>
      </c>
      <c r="F262" s="358">
        <f t="shared" si="6"/>
        <v>29.269014130351795</v>
      </c>
      <c r="O262" s="79"/>
      <c r="P262" s="79"/>
      <c r="Q262" s="79"/>
      <c r="R262" s="79"/>
      <c r="AF262" s="63"/>
    </row>
    <row r="263" spans="2:32">
      <c r="B263" s="359" t="s">
        <v>7</v>
      </c>
      <c r="C263" s="206">
        <f>SUM(C264:C266)</f>
        <v>61.902760817279926</v>
      </c>
      <c r="D263" s="206">
        <f>SUM(D264:D266)</f>
        <v>80.882917873342592</v>
      </c>
      <c r="E263" s="206">
        <f>SUM(E264:E266)</f>
        <v>86.083331390954896</v>
      </c>
      <c r="F263" s="360">
        <f>SUM(C263:E263)</f>
        <v>228.86901008157741</v>
      </c>
      <c r="AF263" s="63"/>
    </row>
    <row r="264" spans="2:32">
      <c r="B264" s="356" t="s">
        <v>167</v>
      </c>
      <c r="C264" s="357">
        <v>48.984807351376105</v>
      </c>
      <c r="D264" s="357">
        <v>56.994138313780468</v>
      </c>
      <c r="E264" s="357">
        <v>59.088866813969794</v>
      </c>
      <c r="F264" s="358">
        <f t="shared" si="6"/>
        <v>165.06781247912636</v>
      </c>
      <c r="O264" s="79"/>
      <c r="P264" s="79"/>
      <c r="Q264" s="79"/>
      <c r="R264" s="79"/>
      <c r="AF264" s="63"/>
    </row>
    <row r="265" spans="2:32">
      <c r="B265" s="356" t="s">
        <v>265</v>
      </c>
      <c r="C265" s="345">
        <v>4.6201776552179012</v>
      </c>
      <c r="D265" s="345">
        <v>5.4688097319908895</v>
      </c>
      <c r="E265" s="345">
        <v>2.4766974354446862</v>
      </c>
      <c r="F265" s="358">
        <f t="shared" si="6"/>
        <v>12.565684822653477</v>
      </c>
      <c r="G265" s="80"/>
      <c r="O265" s="79"/>
      <c r="P265" s="79"/>
      <c r="Q265" s="79"/>
      <c r="R265" s="79"/>
      <c r="AF265" s="63"/>
    </row>
    <row r="266" spans="2:32">
      <c r="B266" s="356" t="s">
        <v>266</v>
      </c>
      <c r="C266" s="345">
        <v>8.2977758106859199</v>
      </c>
      <c r="D266" s="345">
        <v>18.419969827571244</v>
      </c>
      <c r="E266" s="345">
        <v>24.517767141540421</v>
      </c>
      <c r="F266" s="358">
        <f t="shared" si="6"/>
        <v>51.235512779797588</v>
      </c>
      <c r="G266" s="80"/>
      <c r="O266" s="79"/>
      <c r="P266" s="79"/>
      <c r="Q266" s="79"/>
      <c r="R266" s="79"/>
      <c r="AF266" s="63"/>
    </row>
    <row r="267" spans="2:32">
      <c r="B267" s="359" t="s">
        <v>8</v>
      </c>
      <c r="C267" s="206">
        <f>SUM(C268:C270)</f>
        <v>73.504203589754425</v>
      </c>
      <c r="D267" s="206">
        <f>SUM(D268:D270)</f>
        <v>80.385481684924898</v>
      </c>
      <c r="E267" s="206">
        <f>SUM(E268:E270)</f>
        <v>108.93921113609514</v>
      </c>
      <c r="F267" s="360">
        <f>SUM(C267:E267)</f>
        <v>262.82889641077446</v>
      </c>
      <c r="AF267" s="63"/>
    </row>
    <row r="268" spans="2:32">
      <c r="B268" s="356" t="s">
        <v>167</v>
      </c>
      <c r="C268" s="357">
        <v>51.657900352891019</v>
      </c>
      <c r="D268" s="357">
        <v>60.896048005282914</v>
      </c>
      <c r="E268" s="357">
        <v>68.62963176971266</v>
      </c>
      <c r="F268" s="358">
        <f t="shared" si="6"/>
        <v>181.18358012788659</v>
      </c>
      <c r="O268" s="79"/>
      <c r="P268" s="79"/>
      <c r="Q268" s="79"/>
      <c r="R268" s="79"/>
      <c r="AF268" s="63"/>
    </row>
    <row r="269" spans="2:32">
      <c r="B269" s="356" t="s">
        <v>265</v>
      </c>
      <c r="C269" s="345">
        <v>7.2976673606209079</v>
      </c>
      <c r="D269" s="345">
        <v>5.5782035193366042</v>
      </c>
      <c r="E269" s="345">
        <v>15.244055706595283</v>
      </c>
      <c r="F269" s="358">
        <f t="shared" ref="F269:F278" si="7">SUM(C269:E269)</f>
        <v>28.119926586552793</v>
      </c>
      <c r="O269" s="79"/>
      <c r="P269" s="79"/>
      <c r="Q269" s="79"/>
      <c r="R269" s="79"/>
      <c r="AF269" s="63"/>
    </row>
    <row r="270" spans="2:32">
      <c r="B270" s="356" t="s">
        <v>266</v>
      </c>
      <c r="C270" s="345">
        <v>14.548635876242496</v>
      </c>
      <c r="D270" s="345">
        <v>13.911230160305381</v>
      </c>
      <c r="E270" s="345">
        <v>25.065523659787203</v>
      </c>
      <c r="F270" s="358">
        <f t="shared" si="7"/>
        <v>53.525389696335083</v>
      </c>
      <c r="O270" s="79"/>
      <c r="P270" s="79"/>
      <c r="Q270" s="79"/>
      <c r="R270" s="79"/>
      <c r="AF270" s="63"/>
    </row>
    <row r="271" spans="2:32">
      <c r="B271" s="359" t="s">
        <v>9</v>
      </c>
      <c r="C271" s="206">
        <f>SUM(C272:C274)</f>
        <v>63.18198220400491</v>
      </c>
      <c r="D271" s="206">
        <f>SUM(D272:D274)</f>
        <v>89.369257789874212</v>
      </c>
      <c r="E271" s="206">
        <f>SUM(E272:E274)</f>
        <v>70.673153980437689</v>
      </c>
      <c r="F271" s="360">
        <f t="shared" si="7"/>
        <v>223.2243939743168</v>
      </c>
      <c r="AF271" s="63"/>
    </row>
    <row r="272" spans="2:32">
      <c r="B272" s="356" t="s">
        <v>167</v>
      </c>
      <c r="C272" s="357">
        <v>58.075514686423972</v>
      </c>
      <c r="D272" s="357">
        <v>69.086690800051386</v>
      </c>
      <c r="E272" s="357">
        <v>64.961908308623862</v>
      </c>
      <c r="F272" s="358">
        <f t="shared" si="7"/>
        <v>192.12411379509922</v>
      </c>
      <c r="O272" s="79"/>
      <c r="P272" s="79"/>
      <c r="Q272" s="79"/>
      <c r="R272" s="79"/>
      <c r="AF272" s="63"/>
    </row>
    <row r="273" spans="2:32" ht="15.75" customHeight="1">
      <c r="B273" s="356" t="s">
        <v>265</v>
      </c>
      <c r="C273" s="345">
        <v>4.9831242877280912</v>
      </c>
      <c r="D273" s="345">
        <v>6.2180788294901266</v>
      </c>
      <c r="E273" s="345">
        <v>5.0036528081348024</v>
      </c>
      <c r="F273" s="358">
        <f t="shared" si="7"/>
        <v>16.204855925353019</v>
      </c>
      <c r="O273" s="79"/>
      <c r="P273" s="79"/>
      <c r="Q273" s="79"/>
      <c r="R273" s="79"/>
      <c r="AF273" s="63"/>
    </row>
    <row r="274" spans="2:32" ht="15.75" customHeight="1">
      <c r="B274" s="356" t="s">
        <v>266</v>
      </c>
      <c r="C274" s="345">
        <v>0.12334322985285112</v>
      </c>
      <c r="D274" s="345">
        <v>14.064488160332701</v>
      </c>
      <c r="E274" s="345">
        <v>0.70759286367902985</v>
      </c>
      <c r="F274" s="358">
        <f t="shared" si="7"/>
        <v>14.895424253864583</v>
      </c>
      <c r="O274" s="79"/>
      <c r="P274" s="79"/>
      <c r="Q274" s="79"/>
      <c r="R274" s="79"/>
      <c r="AF274" s="63"/>
    </row>
    <row r="275" spans="2:32">
      <c r="B275" s="359" t="s">
        <v>10</v>
      </c>
      <c r="C275" s="206">
        <f>SUM(C276:C278)</f>
        <v>62.856001380287154</v>
      </c>
      <c r="D275" s="206">
        <f>SUM(D276:D278)</f>
        <v>76.881894905905625</v>
      </c>
      <c r="E275" s="206">
        <f>SUM(E276:E278)</f>
        <v>73.420703549240471</v>
      </c>
      <c r="F275" s="360">
        <f>SUM(C275:E275)</f>
        <v>213.15859983543325</v>
      </c>
      <c r="AF275" s="63"/>
    </row>
    <row r="276" spans="2:32">
      <c r="B276" s="356" t="s">
        <v>167</v>
      </c>
      <c r="C276" s="357">
        <v>52.10939219578939</v>
      </c>
      <c r="D276" s="357">
        <v>64.018531020165057</v>
      </c>
      <c r="E276" s="357">
        <v>65.089682743878043</v>
      </c>
      <c r="F276" s="358">
        <f t="shared" si="7"/>
        <v>181.2176059598325</v>
      </c>
      <c r="O276" s="79"/>
      <c r="P276" s="79"/>
      <c r="Q276" s="79"/>
      <c r="R276" s="79"/>
      <c r="AF276" s="63"/>
    </row>
    <row r="277" spans="2:32">
      <c r="B277" s="356" t="s">
        <v>265</v>
      </c>
      <c r="C277" s="345">
        <v>4.7744111443090809</v>
      </c>
      <c r="D277" s="345">
        <v>6.3850063333332043</v>
      </c>
      <c r="E277" s="345">
        <v>4.873148610207183</v>
      </c>
      <c r="F277" s="358">
        <f t="shared" si="7"/>
        <v>16.032566087849467</v>
      </c>
      <c r="O277" s="79"/>
      <c r="P277" s="79"/>
      <c r="Q277" s="79"/>
      <c r="R277" s="79"/>
      <c r="AF277" s="63"/>
    </row>
    <row r="278" spans="2:32">
      <c r="B278" s="356" t="s">
        <v>266</v>
      </c>
      <c r="C278" s="345">
        <v>5.9721980401886903</v>
      </c>
      <c r="D278" s="345">
        <v>6.4783575524073571</v>
      </c>
      <c r="E278" s="345">
        <v>3.4578721951552418</v>
      </c>
      <c r="F278" s="358">
        <f t="shared" si="7"/>
        <v>15.908427787751288</v>
      </c>
      <c r="O278" s="79"/>
      <c r="P278" s="79"/>
      <c r="Q278" s="79"/>
      <c r="R278" s="79"/>
      <c r="AF278" s="63"/>
    </row>
    <row r="279" spans="2:32">
      <c r="B279" s="359" t="s">
        <v>11</v>
      </c>
      <c r="C279" s="206">
        <f>SUM(C280:C282)</f>
        <v>78.456828837242313</v>
      </c>
      <c r="D279" s="206">
        <f>SUM(D280:D282)</f>
        <v>94.298971271334892</v>
      </c>
      <c r="E279" s="206">
        <f>SUM(E280:E282)</f>
        <v>90.692302121201521</v>
      </c>
      <c r="F279" s="360">
        <f t="shared" ref="F279:F284" si="8">SUM(C279:E279)</f>
        <v>263.44810222977873</v>
      </c>
      <c r="AF279" s="63"/>
    </row>
    <row r="280" spans="2:32">
      <c r="B280" s="356" t="s">
        <v>167</v>
      </c>
      <c r="C280" s="357">
        <v>54.366340149260694</v>
      </c>
      <c r="D280" s="357">
        <v>58.858023435377767</v>
      </c>
      <c r="E280" s="357">
        <v>64.825508493339612</v>
      </c>
      <c r="F280" s="358">
        <f t="shared" si="8"/>
        <v>178.04987207797808</v>
      </c>
      <c r="O280" s="79"/>
      <c r="P280" s="79"/>
      <c r="Q280" s="79"/>
      <c r="R280" s="79"/>
      <c r="AF280" s="63"/>
    </row>
    <row r="281" spans="2:32">
      <c r="B281" s="356" t="s">
        <v>265</v>
      </c>
      <c r="C281" s="357">
        <v>6.158163261874531</v>
      </c>
      <c r="D281" s="357">
        <v>7.8090322234374092</v>
      </c>
      <c r="E281" s="357">
        <v>4.772419043043592</v>
      </c>
      <c r="F281" s="358">
        <f t="shared" si="8"/>
        <v>18.739614528355531</v>
      </c>
      <c r="O281" s="79"/>
      <c r="P281" s="79"/>
      <c r="Q281" s="79"/>
      <c r="R281" s="79"/>
      <c r="AF281" s="63"/>
    </row>
    <row r="282" spans="2:32">
      <c r="B282" s="356" t="s">
        <v>266</v>
      </c>
      <c r="C282" s="357">
        <v>17.932325426107088</v>
      </c>
      <c r="D282" s="357">
        <v>27.631915612519713</v>
      </c>
      <c r="E282" s="357">
        <v>21.094374584818311</v>
      </c>
      <c r="F282" s="358">
        <f t="shared" si="8"/>
        <v>66.658615623445115</v>
      </c>
      <c r="O282" s="79"/>
      <c r="P282" s="79"/>
      <c r="Q282" s="79"/>
      <c r="R282" s="79"/>
      <c r="AF282" s="63"/>
    </row>
    <row r="283" spans="2:32">
      <c r="B283" s="359" t="s">
        <v>12</v>
      </c>
      <c r="C283" s="206">
        <f>SUM(C284:C286)</f>
        <v>85.54366042862749</v>
      </c>
      <c r="D283" s="206">
        <f>SUM(D284:D286)</f>
        <v>75.520155513597587</v>
      </c>
      <c r="E283" s="206">
        <f>SUM(E284:E286)</f>
        <v>80.386726320136319</v>
      </c>
      <c r="F283" s="360">
        <f t="shared" si="8"/>
        <v>241.45054226236138</v>
      </c>
      <c r="AF283" s="63"/>
    </row>
    <row r="284" spans="2:32">
      <c r="B284" s="356" t="s">
        <v>167</v>
      </c>
      <c r="C284" s="357">
        <v>43.770745772836257</v>
      </c>
      <c r="D284" s="357">
        <v>67.965061566586215</v>
      </c>
      <c r="E284" s="357">
        <v>67.363943844391216</v>
      </c>
      <c r="F284" s="358">
        <f t="shared" si="8"/>
        <v>179.09975118381368</v>
      </c>
      <c r="O284" s="79"/>
      <c r="P284" s="79"/>
      <c r="Q284" s="79"/>
      <c r="R284" s="79"/>
      <c r="AF284" s="63"/>
    </row>
    <row r="285" spans="2:32">
      <c r="B285" s="356" t="s">
        <v>265</v>
      </c>
      <c r="C285" s="357">
        <v>5.329897311645591</v>
      </c>
      <c r="D285" s="357">
        <v>7.2256077498844533</v>
      </c>
      <c r="E285" s="357">
        <v>4.7603602142479629</v>
      </c>
      <c r="F285" s="358">
        <f t="shared" ref="F285:F290" si="9">SUM(C285:E285)</f>
        <v>17.315865275778009</v>
      </c>
      <c r="O285" s="79"/>
      <c r="P285" s="79"/>
      <c r="Q285" s="79"/>
      <c r="R285" s="79"/>
      <c r="AF285" s="63"/>
    </row>
    <row r="286" spans="2:32">
      <c r="B286" s="356" t="s">
        <v>266</v>
      </c>
      <c r="C286" s="357">
        <v>36.443017344145645</v>
      </c>
      <c r="D286" s="357">
        <v>0.32948619712692179</v>
      </c>
      <c r="E286" s="357">
        <v>8.2624222614971323</v>
      </c>
      <c r="F286" s="358">
        <f t="shared" si="9"/>
        <v>45.034925802769692</v>
      </c>
      <c r="O286" s="79"/>
      <c r="P286" s="79"/>
      <c r="Q286" s="79"/>
      <c r="R286" s="79"/>
      <c r="AF286" s="63"/>
    </row>
    <row r="287" spans="2:32" ht="14.25" customHeight="1">
      <c r="B287" s="359" t="s">
        <v>13</v>
      </c>
      <c r="C287" s="206">
        <f>SUM(C288:C290)</f>
        <v>114.03494724264263</v>
      </c>
      <c r="D287" s="206">
        <f>SUM(D288:D290)</f>
        <v>98.194894880795786</v>
      </c>
      <c r="E287" s="206">
        <f>SUM(E288:E290)</f>
        <v>106.69600488972226</v>
      </c>
      <c r="F287" s="360">
        <f t="shared" si="9"/>
        <v>318.92584701316065</v>
      </c>
      <c r="AF287" s="63"/>
    </row>
    <row r="288" spans="2:32" ht="14.25" customHeight="1">
      <c r="B288" s="356" t="s">
        <v>167</v>
      </c>
      <c r="C288" s="357">
        <v>84.908696107562264</v>
      </c>
      <c r="D288" s="357">
        <v>81.741634819937289</v>
      </c>
      <c r="E288" s="357">
        <v>80.711430843745646</v>
      </c>
      <c r="F288" s="358">
        <f>SUM(C288:E288)</f>
        <v>247.3617617712452</v>
      </c>
      <c r="O288" s="79"/>
      <c r="P288" s="79"/>
      <c r="Q288" s="79"/>
      <c r="R288" s="79"/>
      <c r="AF288" s="63"/>
    </row>
    <row r="289" spans="2:43" ht="14.25" customHeight="1">
      <c r="B289" s="356" t="s">
        <v>265</v>
      </c>
      <c r="C289" s="357">
        <v>11.160497122838423</v>
      </c>
      <c r="D289" s="357">
        <v>6.9452964923030045</v>
      </c>
      <c r="E289" s="357">
        <v>3.0904904585715176</v>
      </c>
      <c r="F289" s="358">
        <f>SUM(C289:E289)</f>
        <v>21.196284073712945</v>
      </c>
      <c r="O289" s="79"/>
      <c r="P289" s="79"/>
      <c r="Q289" s="79"/>
      <c r="R289" s="79"/>
      <c r="AF289" s="63"/>
    </row>
    <row r="290" spans="2:43" ht="13.8" customHeight="1">
      <c r="B290" s="356" t="s">
        <v>266</v>
      </c>
      <c r="C290" s="357">
        <v>17.965754012241952</v>
      </c>
      <c r="D290" s="357">
        <v>9.5079635685554909</v>
      </c>
      <c r="E290" s="357">
        <v>22.894083587405092</v>
      </c>
      <c r="F290" s="358">
        <f t="shared" si="9"/>
        <v>50.367801168202533</v>
      </c>
      <c r="O290" s="79"/>
      <c r="P290" s="79"/>
      <c r="Q290" s="79"/>
      <c r="R290" s="79"/>
      <c r="AF290" s="63"/>
    </row>
    <row r="291" spans="2:43" ht="14.25" customHeight="1">
      <c r="B291" s="359" t="s">
        <v>14</v>
      </c>
      <c r="C291" s="206">
        <f>SUM(C292:C294)</f>
        <v>96.491836993465341</v>
      </c>
      <c r="D291" s="206">
        <f>SUM(D292:D294)</f>
        <v>104.62679718230893</v>
      </c>
      <c r="E291" s="206">
        <f>SUM(E292:E294)</f>
        <v>112.98708408023359</v>
      </c>
      <c r="F291" s="360">
        <f>SUM(F292:F294)</f>
        <v>314.10571825600789</v>
      </c>
      <c r="AF291" s="63"/>
    </row>
    <row r="292" spans="2:43" ht="14.25" customHeight="1">
      <c r="B292" s="356" t="s">
        <v>167</v>
      </c>
      <c r="C292" s="357">
        <v>68.663155429632383</v>
      </c>
      <c r="D292" s="357">
        <v>62.916758164023207</v>
      </c>
      <c r="E292" s="357">
        <v>81.069418681526756</v>
      </c>
      <c r="F292" s="358">
        <f>SUM(C292:E292)</f>
        <v>212.64933227518236</v>
      </c>
      <c r="O292" s="79"/>
      <c r="P292" s="79"/>
      <c r="Q292" s="79"/>
      <c r="R292" s="79"/>
      <c r="AF292" s="63"/>
    </row>
    <row r="293" spans="2:43" ht="14.25" customHeight="1">
      <c r="B293" s="356" t="s">
        <v>265</v>
      </c>
      <c r="C293" s="357">
        <v>5.1606270608016906</v>
      </c>
      <c r="D293" s="357">
        <v>5.3887767175638359</v>
      </c>
      <c r="E293" s="357">
        <v>14.540431718007055</v>
      </c>
      <c r="F293" s="358">
        <f>SUM(C293:E293)</f>
        <v>25.089835496372579</v>
      </c>
      <c r="O293" s="79"/>
      <c r="P293" s="79"/>
      <c r="Q293" s="79"/>
      <c r="R293" s="79"/>
      <c r="AF293" s="63"/>
    </row>
    <row r="294" spans="2:43" ht="14.25" customHeight="1">
      <c r="B294" s="356" t="s">
        <v>266</v>
      </c>
      <c r="C294" s="357">
        <v>22.668054503031264</v>
      </c>
      <c r="D294" s="357">
        <v>36.321262300721884</v>
      </c>
      <c r="E294" s="357">
        <v>17.377233680699774</v>
      </c>
      <c r="F294" s="358">
        <f>SUM(C294:E294)</f>
        <v>76.366550484452915</v>
      </c>
      <c r="O294" s="79"/>
      <c r="P294" s="79"/>
      <c r="Q294" s="79"/>
      <c r="R294" s="79"/>
      <c r="AF294" s="63"/>
    </row>
    <row r="295" spans="2:43" ht="14.25" hidden="1" customHeight="1" outlineLevel="1">
      <c r="B295" s="359" t="s">
        <v>15</v>
      </c>
      <c r="C295" s="206">
        <f>SUM(C296:C298)</f>
        <v>0</v>
      </c>
      <c r="D295" s="206">
        <f>SUM(D296:D298)</f>
        <v>0</v>
      </c>
      <c r="E295" s="206">
        <f>SUM(E296:E298)</f>
        <v>0</v>
      </c>
      <c r="F295" s="360">
        <f>SUM(F296:F298)</f>
        <v>0</v>
      </c>
      <c r="O295" s="79"/>
      <c r="P295" s="79"/>
      <c r="Q295" s="79"/>
      <c r="R295" s="79"/>
      <c r="AF295" s="63"/>
    </row>
    <row r="296" spans="2:43" ht="14.25" hidden="1" customHeight="1" outlineLevel="1">
      <c r="B296" s="356" t="s">
        <v>167</v>
      </c>
      <c r="C296" s="357"/>
      <c r="D296" s="357"/>
      <c r="E296" s="357"/>
      <c r="F296" s="358">
        <f>SUM(C296:E296)</f>
        <v>0</v>
      </c>
      <c r="O296" s="79"/>
      <c r="P296" s="79"/>
      <c r="Q296" s="79"/>
      <c r="R296" s="79"/>
      <c r="AF296" s="63"/>
    </row>
    <row r="297" spans="2:43" ht="14.25" hidden="1" customHeight="1" outlineLevel="1">
      <c r="B297" s="356" t="s">
        <v>265</v>
      </c>
      <c r="C297" s="357"/>
      <c r="D297" s="357"/>
      <c r="E297" s="357"/>
      <c r="F297" s="358">
        <f>SUM(C297:E297)</f>
        <v>0</v>
      </c>
      <c r="O297" s="79"/>
      <c r="P297" s="79"/>
      <c r="Q297" s="79"/>
      <c r="R297" s="79"/>
      <c r="AF297" s="63"/>
    </row>
    <row r="298" spans="2:43" ht="14.25" hidden="1" customHeight="1" outlineLevel="1">
      <c r="B298" s="356" t="s">
        <v>266</v>
      </c>
      <c r="C298" s="357"/>
      <c r="D298" s="357"/>
      <c r="E298" s="357"/>
      <c r="F298" s="358">
        <f>SUM(C298:E298)</f>
        <v>0</v>
      </c>
      <c r="O298" s="79"/>
      <c r="P298" s="79"/>
      <c r="Q298" s="79"/>
      <c r="R298" s="79"/>
      <c r="AF298" s="63"/>
    </row>
    <row r="299" spans="2:43" ht="14.25" hidden="1" customHeight="1" outlineLevel="1">
      <c r="B299" s="359" t="s">
        <v>16</v>
      </c>
      <c r="C299" s="206">
        <f>SUM(C300:C302)</f>
        <v>0</v>
      </c>
      <c r="D299" s="206">
        <f>SUM(D300:D302)</f>
        <v>0</v>
      </c>
      <c r="E299" s="206">
        <f>SUM(E300:E302)</f>
        <v>0</v>
      </c>
      <c r="F299" s="360">
        <f>SUM(F300:F302)</f>
        <v>0</v>
      </c>
      <c r="O299" s="79"/>
      <c r="P299" s="79"/>
      <c r="Q299" s="79"/>
      <c r="R299" s="79"/>
      <c r="AF299" s="63"/>
    </row>
    <row r="300" spans="2:43" ht="14.25" hidden="1" customHeight="1" outlineLevel="1">
      <c r="B300" s="356" t="s">
        <v>167</v>
      </c>
      <c r="C300" s="357"/>
      <c r="D300" s="357"/>
      <c r="E300" s="357"/>
      <c r="F300" s="358">
        <f>SUM(C300:E300)</f>
        <v>0</v>
      </c>
      <c r="O300" s="79"/>
      <c r="P300" s="79"/>
      <c r="Q300" s="79"/>
      <c r="R300" s="79"/>
      <c r="AF300" s="63"/>
    </row>
    <row r="301" spans="2:43" ht="14.25" hidden="1" customHeight="1" outlineLevel="1">
      <c r="B301" s="356" t="s">
        <v>265</v>
      </c>
      <c r="C301" s="357"/>
      <c r="D301" s="357"/>
      <c r="E301" s="357"/>
      <c r="F301" s="358">
        <f>SUM(C301:E301)</f>
        <v>0</v>
      </c>
      <c r="O301" s="79"/>
      <c r="P301" s="79"/>
      <c r="Q301" s="79"/>
      <c r="R301" s="79"/>
      <c r="AF301" s="63"/>
    </row>
    <row r="302" spans="2:43" ht="14.25" hidden="1" customHeight="1" outlineLevel="1">
      <c r="B302" s="356" t="s">
        <v>266</v>
      </c>
      <c r="C302" s="357"/>
      <c r="D302" s="357"/>
      <c r="E302" s="357"/>
      <c r="F302" s="358">
        <f>SUM(C302:E302)</f>
        <v>0</v>
      </c>
      <c r="O302" s="79"/>
      <c r="P302" s="79"/>
      <c r="Q302" s="79"/>
      <c r="R302" s="79"/>
      <c r="AF302" s="63"/>
    </row>
    <row r="303" spans="2:43" ht="15.75" customHeight="1" collapsed="1">
      <c r="B303" s="361" t="s">
        <v>146</v>
      </c>
      <c r="C303" s="362">
        <f>+C255+C259+C263+C267+C271+C275+C279+C283+C287+C291+C295+C299</f>
        <v>826.95262445573633</v>
      </c>
      <c r="D303" s="362">
        <f>+D255+D259+D263+D267+D271+D275+D279+D283+D287+D291+D295+D299</f>
        <v>916.94900917831592</v>
      </c>
      <c r="E303" s="362">
        <f>+E255+E259+E263+E267+E271+E275+E279+E283+E287+E291+E295+E299</f>
        <v>914.48084652475666</v>
      </c>
      <c r="F303" s="363">
        <f>+F255+F259+F263+F267+F271+F275+F279+F283+F287+F291+F295+F299</f>
        <v>2658.3824801588089</v>
      </c>
      <c r="AF303" s="63"/>
    </row>
    <row r="304" spans="2:43">
      <c r="Z304" s="79"/>
      <c r="AA304" s="79"/>
      <c r="AB304" s="79"/>
      <c r="AC304" s="79"/>
      <c r="AQ304" s="63"/>
    </row>
    <row r="305" spans="2:43" ht="41.25" hidden="1" customHeight="1" outlineLevel="1">
      <c r="B305" s="392" t="s">
        <v>260</v>
      </c>
      <c r="C305" s="392"/>
      <c r="D305" s="392"/>
      <c r="E305" s="392"/>
      <c r="F305" s="392"/>
      <c r="G305" s="392"/>
      <c r="H305" s="392"/>
      <c r="I305" s="392"/>
      <c r="J305" s="392"/>
      <c r="K305" s="392"/>
      <c r="L305" s="392"/>
      <c r="M305" s="392"/>
      <c r="N305" s="392"/>
      <c r="O305" s="392"/>
      <c r="P305" s="392"/>
      <c r="Q305" s="392"/>
      <c r="Z305" s="79"/>
      <c r="AA305" s="79"/>
      <c r="AB305" s="79"/>
      <c r="AC305" s="79"/>
      <c r="AQ305" s="63"/>
    </row>
    <row r="306" spans="2:43" hidden="1" outlineLevel="1">
      <c r="B306" s="143" t="s">
        <v>168</v>
      </c>
      <c r="AQ306" s="63"/>
    </row>
    <row r="307" spans="2:43" hidden="1" outlineLevel="1">
      <c r="B307" s="105" t="s">
        <v>434</v>
      </c>
      <c r="AQ307" s="63"/>
    </row>
    <row r="308" spans="2:43" hidden="1" outlineLevel="1">
      <c r="B308" s="70"/>
      <c r="AQ308" s="63"/>
    </row>
    <row r="309" spans="2:43" hidden="1" outlineLevel="1">
      <c r="B309" s="64" t="s">
        <v>169</v>
      </c>
      <c r="C309" s="203" t="s">
        <v>200</v>
      </c>
      <c r="D309" s="203" t="s">
        <v>201</v>
      </c>
      <c r="E309" s="203" t="s">
        <v>170</v>
      </c>
      <c r="F309" s="207" t="s">
        <v>161</v>
      </c>
      <c r="AF309" s="63"/>
    </row>
    <row r="310" spans="2:43" hidden="1" outlineLevel="1">
      <c r="B310" s="71" t="s">
        <v>148</v>
      </c>
      <c r="C310" s="208">
        <v>1.1700059999999998E-2</v>
      </c>
      <c r="D310" s="208">
        <v>5.5224053103932302E-2</v>
      </c>
      <c r="E310" s="208">
        <v>1.6178110556722979E-2</v>
      </c>
      <c r="F310" s="209">
        <f t="shared" ref="F310:F333" si="10">SUM(C310:E310)</f>
        <v>8.3102223660655283E-2</v>
      </c>
      <c r="AF310" s="63"/>
    </row>
    <row r="311" spans="2:43" hidden="1" outlineLevel="1">
      <c r="B311" s="71" t="s">
        <v>149</v>
      </c>
      <c r="C311" s="208">
        <v>0</v>
      </c>
      <c r="D311" s="208">
        <v>0</v>
      </c>
      <c r="E311" s="208">
        <v>0</v>
      </c>
      <c r="F311" s="209">
        <f t="shared" si="10"/>
        <v>0</v>
      </c>
      <c r="AF311" s="63"/>
    </row>
    <row r="312" spans="2:43" hidden="1" outlineLevel="1">
      <c r="B312" s="71" t="s">
        <v>150</v>
      </c>
      <c r="C312" s="208">
        <v>0</v>
      </c>
      <c r="D312" s="208">
        <v>0</v>
      </c>
      <c r="E312" s="208">
        <v>0</v>
      </c>
      <c r="F312" s="209">
        <f t="shared" si="10"/>
        <v>0</v>
      </c>
      <c r="AF312" s="63"/>
    </row>
    <row r="313" spans="2:43" hidden="1" outlineLevel="1">
      <c r="B313" s="71" t="s">
        <v>151</v>
      </c>
      <c r="C313" s="208">
        <v>0</v>
      </c>
      <c r="D313" s="208">
        <v>0</v>
      </c>
      <c r="E313" s="208">
        <v>0</v>
      </c>
      <c r="F313" s="209">
        <f t="shared" si="10"/>
        <v>0</v>
      </c>
      <c r="AF313" s="63"/>
    </row>
    <row r="314" spans="2:43" hidden="1" outlineLevel="1">
      <c r="B314" s="71" t="s">
        <v>153</v>
      </c>
      <c r="C314" s="208">
        <v>0</v>
      </c>
      <c r="D314" s="208">
        <v>0</v>
      </c>
      <c r="E314" s="208">
        <v>0</v>
      </c>
      <c r="F314" s="209">
        <f t="shared" si="10"/>
        <v>0</v>
      </c>
      <c r="AF314" s="63"/>
    </row>
    <row r="315" spans="2:43" hidden="1" outlineLevel="1">
      <c r="B315" s="71" t="s">
        <v>154</v>
      </c>
      <c r="C315" s="208">
        <v>0</v>
      </c>
      <c r="D315" s="208">
        <v>0</v>
      </c>
      <c r="E315" s="208">
        <v>0</v>
      </c>
      <c r="F315" s="209">
        <f t="shared" si="10"/>
        <v>0</v>
      </c>
      <c r="AF315" s="63"/>
    </row>
    <row r="316" spans="2:43" hidden="1" outlineLevel="1">
      <c r="B316" s="71" t="s">
        <v>155</v>
      </c>
      <c r="C316" s="208">
        <v>0</v>
      </c>
      <c r="D316" s="208">
        <v>0</v>
      </c>
      <c r="E316" s="208">
        <v>0</v>
      </c>
      <c r="F316" s="209">
        <f t="shared" si="10"/>
        <v>0</v>
      </c>
      <c r="AF316" s="63"/>
    </row>
    <row r="317" spans="2:43" hidden="1" outlineLevel="1">
      <c r="B317" s="71" t="s">
        <v>156</v>
      </c>
      <c r="C317" s="208">
        <v>0</v>
      </c>
      <c r="D317" s="208">
        <v>0</v>
      </c>
      <c r="E317" s="208">
        <v>0</v>
      </c>
      <c r="F317" s="209">
        <f t="shared" si="10"/>
        <v>0</v>
      </c>
      <c r="AF317" s="63"/>
    </row>
    <row r="318" spans="2:43" hidden="1" outlineLevel="1">
      <c r="B318" s="71" t="s">
        <v>157</v>
      </c>
      <c r="C318" s="208">
        <v>0</v>
      </c>
      <c r="D318" s="208">
        <v>0</v>
      </c>
      <c r="E318" s="208">
        <v>0</v>
      </c>
      <c r="F318" s="209">
        <f t="shared" si="10"/>
        <v>0</v>
      </c>
      <c r="AF318" s="63"/>
    </row>
    <row r="319" spans="2:43" hidden="1" outlineLevel="1">
      <c r="B319" s="71" t="s">
        <v>158</v>
      </c>
      <c r="C319" s="208">
        <v>0</v>
      </c>
      <c r="D319" s="208">
        <v>0</v>
      </c>
      <c r="E319" s="208">
        <v>0</v>
      </c>
      <c r="F319" s="209">
        <f t="shared" si="10"/>
        <v>0</v>
      </c>
      <c r="AF319" s="63"/>
    </row>
    <row r="320" spans="2:43" hidden="1" outlineLevel="1">
      <c r="B320" s="71" t="s">
        <v>159</v>
      </c>
      <c r="C320" s="208">
        <v>0</v>
      </c>
      <c r="D320" s="208">
        <v>0</v>
      </c>
      <c r="E320" s="208">
        <v>0</v>
      </c>
      <c r="F320" s="209">
        <f t="shared" si="10"/>
        <v>0</v>
      </c>
      <c r="AF320" s="63"/>
    </row>
    <row r="321" spans="2:43" hidden="1" outlineLevel="1">
      <c r="B321" s="71" t="s">
        <v>203</v>
      </c>
      <c r="C321" s="208">
        <v>0</v>
      </c>
      <c r="D321" s="208">
        <v>0</v>
      </c>
      <c r="E321" s="208">
        <v>0</v>
      </c>
      <c r="F321" s="209">
        <f t="shared" si="10"/>
        <v>0</v>
      </c>
      <c r="AF321" s="63"/>
    </row>
    <row r="322" spans="2:43" hidden="1" outlineLevel="1">
      <c r="B322" s="71" t="s">
        <v>160</v>
      </c>
      <c r="C322" s="208">
        <v>0</v>
      </c>
      <c r="D322" s="208">
        <v>0</v>
      </c>
      <c r="E322" s="208">
        <v>0</v>
      </c>
      <c r="F322" s="209">
        <f t="shared" si="10"/>
        <v>0</v>
      </c>
      <c r="AF322" s="63"/>
    </row>
    <row r="323" spans="2:43" hidden="1" outlineLevel="1">
      <c r="B323" s="71" t="s">
        <v>207</v>
      </c>
      <c r="C323" s="208">
        <v>0</v>
      </c>
      <c r="D323" s="208">
        <v>0</v>
      </c>
      <c r="E323" s="208">
        <v>0</v>
      </c>
      <c r="F323" s="209">
        <f t="shared" si="10"/>
        <v>0</v>
      </c>
      <c r="AF323" s="63"/>
    </row>
    <row r="324" spans="2:43" hidden="1" outlineLevel="1">
      <c r="B324" s="71" t="s">
        <v>209</v>
      </c>
      <c r="C324" s="208">
        <v>0</v>
      </c>
      <c r="D324" s="208">
        <v>0</v>
      </c>
      <c r="E324" s="208">
        <v>0</v>
      </c>
      <c r="F324" s="209">
        <f t="shared" si="10"/>
        <v>0</v>
      </c>
      <c r="AF324" s="63"/>
    </row>
    <row r="325" spans="2:43" hidden="1" outlineLevel="1">
      <c r="B325" s="71" t="s">
        <v>212</v>
      </c>
      <c r="C325" s="208">
        <v>0</v>
      </c>
      <c r="D325" s="208">
        <v>0</v>
      </c>
      <c r="E325" s="208">
        <v>0</v>
      </c>
      <c r="F325" s="209">
        <f t="shared" si="10"/>
        <v>0</v>
      </c>
      <c r="AF325" s="63"/>
    </row>
    <row r="326" spans="2:43" hidden="1" outlineLevel="1">
      <c r="B326" s="71" t="s">
        <v>213</v>
      </c>
      <c r="C326" s="208">
        <v>0</v>
      </c>
      <c r="D326" s="208">
        <v>0</v>
      </c>
      <c r="E326" s="208">
        <v>0</v>
      </c>
      <c r="F326" s="209">
        <f t="shared" si="10"/>
        <v>0</v>
      </c>
      <c r="AF326" s="63"/>
    </row>
    <row r="327" spans="2:43" hidden="1" outlineLevel="1">
      <c r="B327" s="71" t="s">
        <v>214</v>
      </c>
      <c r="C327" s="208">
        <v>0</v>
      </c>
      <c r="D327" s="208">
        <v>0</v>
      </c>
      <c r="E327" s="208">
        <v>0</v>
      </c>
      <c r="F327" s="209">
        <f t="shared" si="10"/>
        <v>0</v>
      </c>
      <c r="AF327" s="63"/>
    </row>
    <row r="328" spans="2:43" hidden="1" outlineLevel="1">
      <c r="B328" s="71" t="s">
        <v>215</v>
      </c>
      <c r="C328" s="208">
        <v>0</v>
      </c>
      <c r="D328" s="208">
        <v>0</v>
      </c>
      <c r="E328" s="208">
        <v>0</v>
      </c>
      <c r="F328" s="209">
        <f t="shared" si="10"/>
        <v>0</v>
      </c>
      <c r="AF328" s="63"/>
    </row>
    <row r="329" spans="2:43" hidden="1" outlineLevel="1">
      <c r="B329" t="s">
        <v>216</v>
      </c>
      <c r="C329" s="208">
        <v>0</v>
      </c>
      <c r="D329" s="208">
        <v>0</v>
      </c>
      <c r="E329" s="208">
        <v>0</v>
      </c>
      <c r="F329" s="209">
        <f t="shared" si="10"/>
        <v>0</v>
      </c>
      <c r="AF329" s="63"/>
    </row>
    <row r="330" spans="2:43" hidden="1" outlineLevel="1">
      <c r="B330" s="71" t="s">
        <v>227</v>
      </c>
      <c r="C330" s="208">
        <v>0</v>
      </c>
      <c r="D330" s="208">
        <v>0</v>
      </c>
      <c r="E330" s="208">
        <v>0</v>
      </c>
      <c r="F330" s="209">
        <f t="shared" si="10"/>
        <v>0</v>
      </c>
      <c r="AF330" s="63"/>
    </row>
    <row r="331" spans="2:43" hidden="1" outlineLevel="1">
      <c r="B331" s="71" t="s">
        <v>224</v>
      </c>
      <c r="C331" s="208">
        <v>0</v>
      </c>
      <c r="D331" s="208">
        <v>0</v>
      </c>
      <c r="E331" s="208">
        <v>0</v>
      </c>
      <c r="F331" s="209">
        <f t="shared" si="10"/>
        <v>0</v>
      </c>
      <c r="AF331" s="63"/>
    </row>
    <row r="332" spans="2:43" hidden="1" outlineLevel="1">
      <c r="B332" s="71" t="s">
        <v>225</v>
      </c>
      <c r="C332" s="208">
        <v>0</v>
      </c>
      <c r="D332" s="208">
        <v>0</v>
      </c>
      <c r="E332" s="208">
        <v>0</v>
      </c>
      <c r="F332" s="209">
        <f t="shared" si="10"/>
        <v>0</v>
      </c>
      <c r="AF332" s="63"/>
    </row>
    <row r="333" spans="2:43" hidden="1" outlineLevel="1">
      <c r="B333" s="71" t="s">
        <v>226</v>
      </c>
      <c r="C333" s="208">
        <v>0</v>
      </c>
      <c r="D333" s="208">
        <v>0</v>
      </c>
      <c r="E333" s="208">
        <v>0</v>
      </c>
      <c r="F333" s="209">
        <f t="shared" si="10"/>
        <v>0</v>
      </c>
      <c r="AF333" s="63"/>
    </row>
    <row r="334" spans="2:43" hidden="1" outlineLevel="1">
      <c r="B334" s="64" t="s">
        <v>161</v>
      </c>
      <c r="C334" s="210">
        <f>SUM(C310:C333)</f>
        <v>1.1700059999999998E-2</v>
      </c>
      <c r="D334" s="210">
        <f>SUM(D310:D333)</f>
        <v>5.5224053103932302E-2</v>
      </c>
      <c r="E334" s="210">
        <f>SUM(E310:E333)</f>
        <v>1.6178110556722979E-2</v>
      </c>
      <c r="F334" s="211">
        <f>SUM(F310:F332)</f>
        <v>8.3102223660655283E-2</v>
      </c>
      <c r="AF334" s="63"/>
    </row>
    <row r="335" spans="2:43" collapsed="1">
      <c r="AQ335" s="63"/>
    </row>
    <row r="336" spans="2:43">
      <c r="B336" s="71"/>
      <c r="AQ336" s="63"/>
    </row>
  </sheetData>
  <mergeCells count="23">
    <mergeCell ref="B203:D203"/>
    <mergeCell ref="B204:D204"/>
    <mergeCell ref="B305:Q305"/>
    <mergeCell ref="B250:F251"/>
    <mergeCell ref="B252:F252"/>
    <mergeCell ref="B202:D202"/>
    <mergeCell ref="B63:D63"/>
    <mergeCell ref="B64:D64"/>
    <mergeCell ref="B106:D106"/>
    <mergeCell ref="B107:D107"/>
    <mergeCell ref="B108:D108"/>
    <mergeCell ref="B109:D109"/>
    <mergeCell ref="B152:D152"/>
    <mergeCell ref="B153:D153"/>
    <mergeCell ref="B154:D154"/>
    <mergeCell ref="B155:D155"/>
    <mergeCell ref="B201:D201"/>
    <mergeCell ref="B62:D62"/>
    <mergeCell ref="B11:D11"/>
    <mergeCell ref="B12:D12"/>
    <mergeCell ref="B13:D13"/>
    <mergeCell ref="B14:D14"/>
    <mergeCell ref="B61:D61"/>
  </mergeCells>
  <conditionalFormatting sqref="C74:C84 C86:C101">
    <cfRule type="containsBlanks" dxfId="10" priority="38">
      <formula>LEN(TRIM(C74))=0</formula>
    </cfRule>
  </conditionalFormatting>
  <conditionalFormatting sqref="C104">
    <cfRule type="containsBlanks" dxfId="9" priority="34">
      <formula>LEN(TRIM(C104))=0</formula>
    </cfRule>
  </conditionalFormatting>
  <conditionalFormatting sqref="C165:C174">
    <cfRule type="containsBlanks" dxfId="8" priority="32">
      <formula>LEN(TRIM(C165))=0</formula>
    </cfRule>
  </conditionalFormatting>
  <conditionalFormatting sqref="C176:C196">
    <cfRule type="containsBlanks" dxfId="7" priority="31">
      <formula>LEN(TRIM(C176))=0</formula>
    </cfRule>
  </conditionalFormatting>
  <conditionalFormatting sqref="C102:D102">
    <cfRule type="containsBlanks" dxfId="6" priority="36">
      <formula>LEN(TRIM(C102))=0</formula>
    </cfRule>
  </conditionalFormatting>
  <conditionalFormatting sqref="C257:E258">
    <cfRule type="containsBlanks" dxfId="5" priority="25">
      <formula>LEN(TRIM(C257))=0</formula>
    </cfRule>
  </conditionalFormatting>
  <conditionalFormatting sqref="C261:E262">
    <cfRule type="containsBlanks" dxfId="4" priority="21">
      <formula>LEN(TRIM(C261))=0</formula>
    </cfRule>
  </conditionalFormatting>
  <conditionalFormatting sqref="C265:E266">
    <cfRule type="containsBlanks" dxfId="3" priority="1">
      <formula>LEN(TRIM(C265))=0</formula>
    </cfRule>
  </conditionalFormatting>
  <conditionalFormatting sqref="C269:E270">
    <cfRule type="containsBlanks" dxfId="2" priority="13">
      <formula>LEN(TRIM(C269))=0</formula>
    </cfRule>
  </conditionalFormatting>
  <conditionalFormatting sqref="C273:E274">
    <cfRule type="containsBlanks" dxfId="1" priority="9">
      <formula>LEN(TRIM(C273))=0</formula>
    </cfRule>
  </conditionalFormatting>
  <conditionalFormatting sqref="C277:E278">
    <cfRule type="containsBlanks" dxfId="0" priority="5">
      <formula>LEN(TRIM(C277))=0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35" formulaRange="1"/>
    <ignoredError sqref="C104 C102:D102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 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2026-01-13T16:04:54Z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