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5\"/>
    </mc:Choice>
  </mc:AlternateContent>
  <xr:revisionPtr revIDLastSave="0" documentId="13_ncr:1_{BB5ECA06-559A-43A7-BD2E-B1CB3012996B}" xr6:coauthVersionLast="47" xr6:coauthVersionMax="47" xr10:uidLastSave="{00000000-0000-0000-0000-000000000000}"/>
  <bookViews>
    <workbookView xWindow="-108" yWindow="-108" windowWidth="23256" windowHeight="12456" tabRatio="822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3" i="15" l="1"/>
  <c r="D53" i="15" s="1"/>
  <c r="C52" i="15"/>
  <c r="D52" i="15" s="1"/>
  <c r="C51" i="15"/>
  <c r="D51" i="15" s="1"/>
  <c r="D54" i="15"/>
  <c r="D187" i="15"/>
  <c r="D188" i="15"/>
  <c r="D189" i="15"/>
  <c r="D190" i="15"/>
  <c r="D191" i="15"/>
  <c r="DX25" i="18" l="1"/>
  <c r="DX26" i="18" s="1"/>
  <c r="DX24" i="18"/>
  <c r="DW24" i="18"/>
  <c r="DW25" i="18" s="1"/>
  <c r="DW26" i="18" s="1"/>
  <c r="DV24" i="18"/>
  <c r="DV25" i="18" s="1"/>
  <c r="DV26" i="18" s="1"/>
  <c r="DV19" i="18"/>
  <c r="DV18" i="18"/>
  <c r="DX17" i="18"/>
  <c r="DX18" i="18" s="1"/>
  <c r="DX19" i="18" s="1"/>
  <c r="DW17" i="18"/>
  <c r="DW18" i="18" s="1"/>
  <c r="DW19" i="18" s="1"/>
  <c r="DV17" i="18"/>
  <c r="I481" i="6" l="1"/>
  <c r="I496" i="6"/>
  <c r="I507" i="6"/>
  <c r="H507" i="6"/>
  <c r="C54" i="15"/>
  <c r="D192" i="15"/>
  <c r="I531" i="6" l="1"/>
  <c r="I490" i="6"/>
  <c r="I510" i="6" s="1"/>
  <c r="I517" i="6" s="1"/>
  <c r="I513" i="6"/>
  <c r="I479" i="6"/>
  <c r="H496" i="6"/>
  <c r="H481" i="6"/>
  <c r="H479" i="6" s="1"/>
  <c r="H531" i="6"/>
  <c r="H490" i="6"/>
  <c r="H513" i="6"/>
  <c r="G507" i="6"/>
  <c r="DQ25" i="18"/>
  <c r="DQ26" i="18" s="1"/>
  <c r="DP25" i="18"/>
  <c r="DP26" i="18" s="1"/>
  <c r="DR24" i="18"/>
  <c r="DR25" i="18" s="1"/>
  <c r="DR26" i="18" s="1"/>
  <c r="DQ24" i="18"/>
  <c r="DP23" i="18"/>
  <c r="DR19" i="18"/>
  <c r="DR18" i="18"/>
  <c r="DQ18" i="18"/>
  <c r="DQ19" i="18" s="1"/>
  <c r="DR17" i="18"/>
  <c r="DQ17" i="18"/>
  <c r="DP17" i="18"/>
  <c r="DP18" i="18" s="1"/>
  <c r="DP19" i="18" s="1"/>
  <c r="DR14" i="18"/>
  <c r="H510" i="6" l="1"/>
  <c r="H517" i="6" s="1"/>
  <c r="G531" i="6"/>
  <c r="G496" i="6"/>
  <c r="G490" i="6"/>
  <c r="G481" i="6"/>
  <c r="G513" i="6"/>
  <c r="F507" i="6"/>
  <c r="G510" i="6" l="1"/>
  <c r="G517" i="6" s="1"/>
  <c r="G479" i="6"/>
  <c r="F531" i="6"/>
  <c r="F496" i="6"/>
  <c r="F490" i="6"/>
  <c r="F481" i="6"/>
  <c r="F513" i="6"/>
  <c r="D144" i="15"/>
  <c r="D99" i="15"/>
  <c r="F510" i="6" l="1"/>
  <c r="F517" i="6" s="1"/>
  <c r="F479" i="6"/>
  <c r="C295" i="15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83" i="15" l="1"/>
  <c r="C49" i="15" l="1"/>
  <c r="C50" i="15"/>
  <c r="C48" i="15"/>
  <c r="C47" i="15"/>
  <c r="C46" i="15"/>
  <c r="C45" i="15"/>
  <c r="C44" i="15"/>
  <c r="C22" i="15"/>
  <c r="C21" i="15"/>
  <c r="C20" i="15"/>
  <c r="D98" i="15" l="1"/>
  <c r="D142" i="15"/>
  <c r="D143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6" i="15"/>
  <c r="D97" i="15"/>
  <c r="D44" i="15" l="1"/>
  <c r="D45" i="15"/>
  <c r="D46" i="15"/>
  <c r="D47" i="15"/>
  <c r="D182" i="15"/>
  <c r="D183" i="15"/>
  <c r="D184" i="15"/>
  <c r="D185" i="15"/>
  <c r="D186" i="15"/>
  <c r="D137" i="15"/>
  <c r="D138" i="15"/>
  <c r="D139" i="15"/>
  <c r="D140" i="15"/>
  <c r="D141" i="15"/>
  <c r="D89" i="15"/>
  <c r="D90" i="15"/>
  <c r="D91" i="15"/>
  <c r="D92" i="15"/>
  <c r="D93" i="15"/>
  <c r="D94" i="15"/>
  <c r="D95" i="15"/>
  <c r="C255" i="15" l="1"/>
  <c r="C65" i="15" l="1"/>
  <c r="C100" i="15" s="1"/>
  <c r="D287" i="15" l="1"/>
  <c r="E267" i="15" l="1"/>
  <c r="D267" i="15"/>
  <c r="C267" i="15"/>
  <c r="D222" i="15" l="1"/>
  <c r="D228" i="15"/>
  <c r="C259" i="15" l="1"/>
  <c r="E255" i="15"/>
  <c r="D255" i="15"/>
  <c r="C251" i="15"/>
  <c r="D230" i="15" l="1"/>
  <c r="F282" i="15" l="1"/>
  <c r="E279" i="15"/>
  <c r="D279" i="15"/>
  <c r="C279" i="15"/>
  <c r="F281" i="15"/>
  <c r="F279" i="15" l="1"/>
  <c r="F298" i="15" l="1"/>
  <c r="F294" i="15"/>
  <c r="F290" i="15"/>
  <c r="F286" i="15"/>
  <c r="F278" i="15"/>
  <c r="F274" i="15"/>
  <c r="F270" i="15"/>
  <c r="F266" i="15"/>
  <c r="F262" i="15"/>
  <c r="F258" i="15"/>
  <c r="E295" i="15"/>
  <c r="D295" i="15"/>
  <c r="E291" i="15"/>
  <c r="D291" i="15"/>
  <c r="C291" i="15"/>
  <c r="E287" i="15"/>
  <c r="C287" i="15"/>
  <c r="D283" i="15"/>
  <c r="C283" i="15"/>
  <c r="E275" i="15"/>
  <c r="D275" i="15"/>
  <c r="C275" i="15"/>
  <c r="E271" i="15"/>
  <c r="C271" i="15"/>
  <c r="E263" i="15"/>
  <c r="D263" i="15"/>
  <c r="C263" i="15"/>
  <c r="E259" i="15"/>
  <c r="D259" i="15"/>
  <c r="F254" i="15"/>
  <c r="D251" i="15"/>
  <c r="E251" i="15"/>
  <c r="D271" i="15"/>
  <c r="F283" i="15" l="1"/>
  <c r="C299" i="15"/>
  <c r="E299" i="15"/>
  <c r="D299" i="15"/>
  <c r="F259" i="15"/>
  <c r="F255" i="15"/>
  <c r="F251" i="15"/>
  <c r="F263" i="15"/>
  <c r="F275" i="15"/>
  <c r="F267" i="15"/>
  <c r="F271" i="15"/>
  <c r="D180" i="15" l="1"/>
  <c r="D181" i="15"/>
  <c r="D42" i="15"/>
  <c r="D43" i="15"/>
  <c r="D135" i="15"/>
  <c r="D136" i="15"/>
  <c r="E330" i="15" l="1"/>
  <c r="D330" i="15"/>
  <c r="C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297" i="15"/>
  <c r="F296" i="15"/>
  <c r="F293" i="15"/>
  <c r="F292" i="15"/>
  <c r="F289" i="15"/>
  <c r="F288" i="15"/>
  <c r="F285" i="15"/>
  <c r="F284" i="15"/>
  <c r="F280" i="15"/>
  <c r="F277" i="15"/>
  <c r="F276" i="15"/>
  <c r="F273" i="15"/>
  <c r="F272" i="15"/>
  <c r="F269" i="15"/>
  <c r="F268" i="15"/>
  <c r="F265" i="15"/>
  <c r="F264" i="15"/>
  <c r="F261" i="15"/>
  <c r="F260" i="15"/>
  <c r="F257" i="15"/>
  <c r="F256" i="15"/>
  <c r="F253" i="15"/>
  <c r="F252" i="15"/>
  <c r="F244" i="15"/>
  <c r="E244" i="15"/>
  <c r="D244" i="15"/>
  <c r="C244" i="15"/>
  <c r="G243" i="15"/>
  <c r="G242" i="15"/>
  <c r="G241" i="15"/>
  <c r="G240" i="15"/>
  <c r="D229" i="15"/>
  <c r="D227" i="15"/>
  <c r="D226" i="15"/>
  <c r="D225" i="15"/>
  <c r="D224" i="15"/>
  <c r="D223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C203" i="15"/>
  <c r="C202" i="15"/>
  <c r="B197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C155" i="15"/>
  <c r="C193" i="15" s="1"/>
  <c r="C154" i="15"/>
  <c r="B150" i="15"/>
  <c r="B149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C110" i="15"/>
  <c r="C109" i="15"/>
  <c r="B104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C64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45" i="15" l="1"/>
  <c r="C147" i="15" s="1"/>
  <c r="D49" i="15"/>
  <c r="C17" i="15"/>
  <c r="F287" i="15"/>
  <c r="F295" i="15"/>
  <c r="F291" i="15"/>
  <c r="C195" i="15"/>
  <c r="D203" i="15"/>
  <c r="D231" i="15" s="1"/>
  <c r="C231" i="15"/>
  <c r="C233" i="15" s="1"/>
  <c r="C102" i="15"/>
  <c r="F330" i="15"/>
  <c r="G244" i="15"/>
  <c r="D155" i="15"/>
  <c r="D193" i="15" s="1"/>
  <c r="D110" i="15"/>
  <c r="D145" i="15" s="1"/>
  <c r="D65" i="15"/>
  <c r="D100" i="15" s="1"/>
  <c r="D21" i="15"/>
  <c r="F299" i="15" l="1"/>
  <c r="D17" i="15"/>
  <c r="D55" i="15" l="1"/>
  <c r="C55" i="15"/>
  <c r="C57" i="15" s="1"/>
  <c r="O482" i="6" l="1"/>
  <c r="O498" i="6" l="1"/>
  <c r="O497" i="6"/>
  <c r="O483" i="6"/>
  <c r="O499" i="6" l="1"/>
  <c r="O484" i="6"/>
  <c r="E481" i="6"/>
  <c r="O485" i="6" l="1"/>
  <c r="D481" i="6"/>
  <c r="O500" i="6" l="1"/>
  <c r="O501" i="6"/>
  <c r="O491" i="6"/>
  <c r="O502" i="6" l="1"/>
  <c r="O492" i="6"/>
  <c r="E496" i="6"/>
  <c r="O486" i="6"/>
  <c r="O481" i="6" s="1"/>
  <c r="C481" i="6"/>
  <c r="E490" i="6"/>
  <c r="E510" i="6" s="1"/>
  <c r="O493" i="6" l="1"/>
  <c r="E507" i="6"/>
  <c r="D496" i="6"/>
  <c r="D490" i="6" l="1"/>
  <c r="D510" i="6" s="1"/>
  <c r="D507" i="6"/>
  <c r="O503" i="6"/>
  <c r="O496" i="6" s="1"/>
  <c r="C496" i="6"/>
  <c r="E513" i="6" l="1"/>
  <c r="E517" i="6" s="1"/>
  <c r="O494" i="6"/>
  <c r="O490" i="6" s="1"/>
  <c r="O510" i="6" s="1"/>
  <c r="C490" i="6"/>
  <c r="C510" i="6" s="1"/>
  <c r="C507" i="6"/>
  <c r="O508" i="6"/>
  <c r="O507" i="6" s="1"/>
  <c r="E479" i="6"/>
  <c r="O514" i="6"/>
  <c r="D513" i="6" l="1"/>
  <c r="D517" i="6" s="1"/>
  <c r="O521" i="6" l="1"/>
  <c r="O515" i="6"/>
  <c r="C513" i="6"/>
  <c r="O522" i="6" l="1"/>
  <c r="O513" i="6"/>
  <c r="O517" i="6" s="1"/>
  <c r="C517" i="6"/>
  <c r="O523" i="6" l="1"/>
  <c r="O524" i="6" l="1"/>
  <c r="O525" i="6" l="1"/>
  <c r="O526" i="6" l="1"/>
  <c r="O527" i="6" l="1"/>
  <c r="O528" i="6" l="1"/>
  <c r="E531" i="6" l="1"/>
  <c r="O529" i="6"/>
  <c r="C531" i="6" l="1"/>
  <c r="D531" i="6"/>
  <c r="O530" i="6" l="1"/>
  <c r="O531" i="6" s="1"/>
  <c r="D479" i="6" l="1"/>
  <c r="O488" i="6" l="1"/>
  <c r="O479" i="6" s="1"/>
  <c r="C479" i="6"/>
  <c r="HS150" i="7" l="1"/>
  <c r="HS105" i="7"/>
  <c r="HS75" i="7"/>
  <c r="HS70" i="7"/>
  <c r="HS55" i="7"/>
  <c r="HS148" i="7"/>
  <c r="HS104" i="7"/>
  <c r="HS79" i="7"/>
  <c r="HS74" i="7"/>
  <c r="HS69" i="7"/>
  <c r="HS54" i="7"/>
  <c r="HS147" i="7"/>
  <c r="HS103" i="7"/>
  <c r="HS73" i="7"/>
  <c r="HS68" i="7"/>
  <c r="HS53" i="7"/>
  <c r="HS25" i="7"/>
  <c r="HS71" i="7"/>
  <c r="HS24" i="7"/>
  <c r="HS56" i="7"/>
  <c r="HS149" i="7"/>
  <c r="HS106" i="7"/>
  <c r="HS76" i="7"/>
  <c r="HS80" i="7" l="1"/>
  <c r="HS26" i="7"/>
  <c r="HS113" i="7"/>
  <c r="HS64" i="7"/>
  <c r="HS65" i="7"/>
  <c r="HS66" i="7"/>
  <c r="HS63" i="7"/>
  <c r="HS23" i="7" l="1"/>
  <c r="HS81" i="7"/>
  <c r="HS114" i="7"/>
  <c r="HS34" i="7" l="1"/>
  <c r="HS78" i="7"/>
  <c r="HS209" i="7"/>
  <c r="HS210" i="7"/>
  <c r="HS208" i="7"/>
  <c r="HS84" i="7"/>
  <c r="HS115" i="7"/>
  <c r="HS35" i="7" l="1"/>
  <c r="HS207" i="7"/>
  <c r="HS112" i="7"/>
  <c r="HS85" i="7"/>
  <c r="HS117" i="7"/>
  <c r="HS29" i="7"/>
  <c r="HS36" i="7" l="1"/>
  <c r="HS86" i="7"/>
  <c r="HS118" i="7"/>
  <c r="HS30" i="7"/>
  <c r="HS89" i="7" l="1"/>
  <c r="HS83" i="7"/>
  <c r="HS33" i="7"/>
  <c r="HS119" i="7"/>
  <c r="HS31" i="7"/>
  <c r="HS39" i="7" l="1"/>
  <c r="HS116" i="7"/>
  <c r="HS90" i="7"/>
  <c r="HS121" i="7"/>
  <c r="HS28" i="7"/>
  <c r="HS9" i="7" l="1"/>
  <c r="HS40" i="7"/>
  <c r="HS91" i="7"/>
  <c r="HS122" i="7"/>
  <c r="HT21" i="4"/>
  <c r="HT19" i="4"/>
  <c r="HT13" i="4"/>
  <c r="HT22" i="4"/>
  <c r="HT10" i="4"/>
  <c r="HT14" i="4"/>
  <c r="HT11" i="4"/>
  <c r="HT9" i="4"/>
  <c r="HT20" i="4"/>
  <c r="HT39" i="4"/>
  <c r="HT12" i="4"/>
  <c r="HS41" i="7" l="1"/>
  <c r="HS99" i="7"/>
  <c r="HS88" i="7"/>
  <c r="HS10" i="7"/>
  <c r="HT24" i="1"/>
  <c r="HT27" i="1"/>
  <c r="HT26" i="1"/>
  <c r="HT15" i="1"/>
  <c r="HT21" i="1"/>
  <c r="HT14" i="1"/>
  <c r="HT44" i="1"/>
  <c r="HT16" i="1"/>
  <c r="HT22" i="1"/>
  <c r="HT11" i="1"/>
  <c r="HT45" i="1"/>
  <c r="HT10" i="1"/>
  <c r="HT49" i="1"/>
  <c r="HT23" i="4"/>
  <c r="HT19" i="1"/>
  <c r="HT12" i="1"/>
  <c r="HT46" i="1"/>
  <c r="HT29" i="1"/>
  <c r="HT9" i="1"/>
  <c r="HT28" i="1"/>
  <c r="HT47" i="1"/>
  <c r="HT20" i="1"/>
  <c r="HT13" i="1"/>
  <c r="HT25" i="1"/>
  <c r="HT23" i="1"/>
  <c r="HS123" i="7"/>
  <c r="HT25" i="5"/>
  <c r="HG49" i="17"/>
  <c r="HG48" i="17"/>
  <c r="HG47" i="17"/>
  <c r="HS153" i="7"/>
  <c r="HS38" i="7" l="1"/>
  <c r="HT24" i="4"/>
  <c r="HS100" i="7"/>
  <c r="HS120" i="7"/>
  <c r="HS11" i="7"/>
  <c r="HS125" i="7"/>
  <c r="HT36" i="1"/>
  <c r="HT41" i="1"/>
  <c r="HT35" i="1"/>
  <c r="HT34" i="1"/>
  <c r="HT33" i="1"/>
  <c r="HT32" i="1"/>
  <c r="HS154" i="7"/>
  <c r="HT40" i="1" l="1"/>
  <c r="HT39" i="1"/>
  <c r="HT37" i="1"/>
  <c r="HT38" i="1"/>
  <c r="HS49" i="7"/>
  <c r="HS8" i="7"/>
  <c r="HS101" i="7"/>
  <c r="HT9" i="5"/>
  <c r="HS126" i="7"/>
  <c r="HS155" i="7"/>
  <c r="HT18" i="4"/>
  <c r="HS50" i="7" l="1"/>
  <c r="HS94" i="7"/>
  <c r="HS19" i="7"/>
  <c r="HS98" i="7"/>
  <c r="HS14" i="7"/>
  <c r="HT10" i="5"/>
  <c r="HS127" i="7"/>
  <c r="HS152" i="7"/>
  <c r="HS44" i="7"/>
  <c r="HS95" i="7" l="1"/>
  <c r="HS124" i="7"/>
  <c r="HS51" i="7"/>
  <c r="HS20" i="7"/>
  <c r="HS129" i="7"/>
  <c r="HT8" i="5"/>
  <c r="HS45" i="7"/>
  <c r="HS21" i="7" l="1"/>
  <c r="HS96" i="7"/>
  <c r="HG11" i="17"/>
  <c r="HG12" i="17"/>
  <c r="HS48" i="7"/>
  <c r="HS130" i="7"/>
  <c r="HS15" i="7"/>
  <c r="HS46" i="7"/>
  <c r="HG13" i="17" l="1"/>
  <c r="HS93" i="7"/>
  <c r="HS203" i="7"/>
  <c r="HS18" i="7"/>
  <c r="HS131" i="7"/>
  <c r="HS16" i="7"/>
  <c r="HS43" i="7"/>
  <c r="HG14" i="17" l="1"/>
  <c r="HS204" i="7"/>
  <c r="HS128" i="7"/>
  <c r="HS13" i="7"/>
  <c r="HG9" i="17" l="1"/>
  <c r="HS193" i="7" l="1"/>
  <c r="HS133" i="7" l="1"/>
  <c r="HS194" i="7"/>
  <c r="HG20" i="17"/>
  <c r="HS195" i="7" l="1"/>
  <c r="HS134" i="7"/>
  <c r="HS109" i="7"/>
  <c r="HG21" i="17"/>
  <c r="HS110" i="7" l="1"/>
  <c r="HS198" i="7"/>
  <c r="HS192" i="7"/>
  <c r="HS135" i="7"/>
  <c r="HG22" i="17"/>
  <c r="HG23" i="17" l="1"/>
  <c r="HS199" i="7"/>
  <c r="HS111" i="7"/>
  <c r="HS132" i="7"/>
  <c r="HS138" i="7"/>
  <c r="HG19" i="17"/>
  <c r="HG10" i="17"/>
  <c r="HS139" i="7" l="1"/>
  <c r="HS200" i="7"/>
  <c r="HS108" i="7"/>
  <c r="HG18" i="17"/>
  <c r="HS140" i="7" l="1"/>
  <c r="HS197" i="7"/>
  <c r="HG16" i="17"/>
  <c r="HS61" i="7"/>
  <c r="HS165" i="7"/>
  <c r="HS164" i="7"/>
  <c r="HS60" i="7"/>
  <c r="HS185" i="7"/>
  <c r="HS184" i="7"/>
  <c r="HS163" i="7"/>
  <c r="HS59" i="7"/>
  <c r="HS183" i="7"/>
  <c r="HS137" i="7" l="1"/>
  <c r="HS143" i="7"/>
  <c r="HS175" i="7"/>
  <c r="HS162" i="7"/>
  <c r="HS173" i="7"/>
  <c r="HS182" i="7"/>
  <c r="HS58" i="7"/>
  <c r="HS174" i="7"/>
  <c r="HS144" i="7" l="1"/>
  <c r="HS172" i="7"/>
  <c r="HS145" i="7" l="1"/>
  <c r="HS142" i="7" l="1"/>
  <c r="HT26" i="4" l="1"/>
  <c r="HT29" i="4" l="1"/>
  <c r="HT30" i="4" l="1"/>
  <c r="HT31" i="4" l="1"/>
  <c r="HT32" i="4" l="1"/>
  <c r="HT28" i="4" l="1"/>
  <c r="HT35" i="4" l="1"/>
  <c r="HT37" i="4" l="1"/>
  <c r="HT34" i="4"/>
  <c r="HT12" i="5" l="1"/>
  <c r="HT15" i="5" l="1"/>
  <c r="HT16" i="5" l="1"/>
  <c r="HT17" i="5" l="1"/>
  <c r="HT18" i="5" l="1"/>
  <c r="HT21" i="5" l="1"/>
  <c r="HT14" i="5"/>
  <c r="HT23" i="5" l="1"/>
  <c r="HT20" i="5"/>
  <c r="HG32" i="17" l="1"/>
  <c r="HG33" i="17" l="1"/>
  <c r="HG34" i="17" l="1"/>
  <c r="HG35" i="17" l="1"/>
  <c r="HG31" i="17" l="1"/>
  <c r="HG45" i="17" l="1"/>
  <c r="HG29" i="17" l="1"/>
  <c r="HG37" i="17"/>
  <c r="HG39" i="17"/>
  <c r="HG41" i="17"/>
  <c r="HG26" i="17"/>
  <c r="HG27" i="17"/>
  <c r="HG25" i="17"/>
  <c r="HG43" i="17"/>
  <c r="HG28" i="17"/>
  <c r="HT8" i="4" l="1"/>
  <c r="HT16" i="4" l="1"/>
  <c r="HS205" i="7" l="1"/>
  <c r="HS202" i="7" l="1"/>
</calcChain>
</file>

<file path=xl/sharedStrings.xml><?xml version="1.0" encoding="utf-8"?>
<sst xmlns="http://schemas.openxmlformats.org/spreadsheetml/2006/main" count="1808" uniqueCount="444">
  <si>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</si>
  <si>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</si>
  <si>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</si>
  <si>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</si>
  <si>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</si>
  <si>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</si>
  <si>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</si>
  <si>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</si>
  <si>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</si>
  <si>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</si>
  <si>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</si>
  <si>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</si>
  <si>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</si>
  <si>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</si>
  <si>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</si>
  <si>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</si>
  <si>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</si>
  <si>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</si>
  <si>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</si>
  <si>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</si>
  <si>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</si>
  <si>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</si>
  <si>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</si>
  <si>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</si>
  <si>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</si>
  <si>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</si>
  <si>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</si>
  <si>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</si>
  <si>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</si>
  <si>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</si>
  <si>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</si>
  <si>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</si>
  <si>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</si>
  <si>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</si>
  <si>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</si>
  <si>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</si>
  <si>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</si>
  <si>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</si>
  <si>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</si>
  <si>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</si>
  <si>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</si>
  <si>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</si>
  <si>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</si>
  <si>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</si>
  <si>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</si>
  <si>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</si>
  <si>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</si>
  <si>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</si>
  <si>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</si>
  <si>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</si>
  <si>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</si>
  <si>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</si>
  <si>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</si>
  <si>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</si>
  <si>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</si>
  <si>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</si>
  <si>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</si>
  <si>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</si>
  <si>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</si>
  <si>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</si>
  <si>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</si>
  <si>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</si>
  <si>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</si>
  <si>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</si>
  <si>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</si>
  <si>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</si>
  <si>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</si>
  <si>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</si>
  <si>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</si>
  <si>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</si>
  <si>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</si>
  <si>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</si>
  <si>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</si>
  <si>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</si>
  <si>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</si>
  <si>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</si>
  <si>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</si>
  <si>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</si>
  <si>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</si>
  <si>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</si>
  <si>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</si>
  <si>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</si>
  <si>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</si>
  <si>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</si>
  <si>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</si>
  <si>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</si>
  <si>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</si>
  <si>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</si>
  <si>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</si>
  <si>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</si>
  <si>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</si>
  <si>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</si>
  <si>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</si>
  <si>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</si>
  <si>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</si>
  <si>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</si>
  <si>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</si>
  <si>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</si>
  <si>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</si>
  <si>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</si>
  <si>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</si>
  <si>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</si>
  <si>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</si>
  <si>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</si>
  <si>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</si>
  <si>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</si>
  <si>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</si>
  <si>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</si>
  <si>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</si>
  <si>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</si>
  <si>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</si>
  <si>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</si>
  <si>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</si>
  <si>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</si>
  <si>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</si>
  <si>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</si>
  <si>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</si>
  <si>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</si>
  <si>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</si>
  <si>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</si>
  <si>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</si>
  <si>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</si>
  <si>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</si>
  <si>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</si>
  <si>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</si>
  <si>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</si>
  <si>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</si>
  <si>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</si>
  <si>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</si>
  <si>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</si>
  <si>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</si>
  <si>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</si>
  <si>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</si>
  <si>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</si>
  <si>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</si>
  <si>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</si>
  <si>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</si>
  <si>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</si>
  <si>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</si>
  <si>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</si>
  <si>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</si>
  <si>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</si>
  <si>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</si>
  <si>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</si>
  <si>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</si>
  <si>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</si>
  <si>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</si>
  <si>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</si>
  <si>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</si>
  <si>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</si>
  <si>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</si>
  <si>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</si>
  <si>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</si>
  <si>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</si>
  <si>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</si>
  <si>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</si>
  <si>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</si>
  <si>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</si>
  <si>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</si>
  <si>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</si>
  <si>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</si>
  <si>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</si>
  <si>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</si>
  <si>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</si>
  <si>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</si>
  <si>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</si>
  <si>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</si>
  <si>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</si>
  <si>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</si>
  <si>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</si>
  <si>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</si>
  <si>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</si>
  <si>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</si>
  <si>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</si>
  <si>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</si>
  <si>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</si>
  <si>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</si>
  <si>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</si>
  <si>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</si>
  <si>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</si>
  <si>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</si>
  <si>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</si>
  <si>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</si>
  <si>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</si>
  <si>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</si>
  <si>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</si>
  <si>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</si>
  <si>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</si>
  <si>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</si>
  <si>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</si>
  <si>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</si>
  <si>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</si>
  <si>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</si>
  <si>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</si>
  <si>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</si>
  <si>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</si>
  <si>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</si>
  <si>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</si>
  <si>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</si>
  <si>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</si>
  <si>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</si>
  <si>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</si>
  <si>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</si>
  <si>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</si>
  <si>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</si>
  <si>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</si>
  <si>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</si>
  <si>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</si>
  <si>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</si>
  <si>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</si>
  <si>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</si>
  <si>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</si>
  <si>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</si>
  <si>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</si>
  <si>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</si>
  <si>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</si>
  <si>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</si>
  <si>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</si>
  <si>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</si>
  <si>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</si>
  <si>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</si>
  <si>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</si>
  <si>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</si>
  <si>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</si>
  <si>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</si>
  <si>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</si>
  <si>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</si>
  <si>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</si>
  <si>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</si>
  <si>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</si>
  <si>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</si>
  <si>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</si>
  <si>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</si>
  <si>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</si>
  <si>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</si>
  <si>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</si>
  <si>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</si>
  <si>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</si>
  <si>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</si>
  <si>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</si>
  <si>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</si>
  <si>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</si>
  <si>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</si>
  <si>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</si>
  <si>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</si>
  <si>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</si>
  <si>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</si>
  <si>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</si>
  <si>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</si>
  <si>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</si>
  <si>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</si>
  <si>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</si>
  <si>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</si>
  <si>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</si>
  <si>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</si>
  <si>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</si>
  <si>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</si>
  <si>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</si>
  <si>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</si>
  <si>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</si>
  <si>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</si>
  <si>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</si>
  <si>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</si>
  <si>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</si>
  <si>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</si>
  <si>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</si>
  <si>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</si>
  <si>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</si>
  <si>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</si>
  <si>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</si>
  <si>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</si>
  <si>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</si>
  <si>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</si>
  <si>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</si>
  <si>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</si>
  <si>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</si>
  <si>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</si>
  <si>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</si>
  <si>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</si>
  <si>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</si>
  <si>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</si>
  <si>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</si>
  <si>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</si>
  <si>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</si>
  <si>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</si>
  <si>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</si>
  <si>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</si>
  <si>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</si>
  <si>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</si>
  <si>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</si>
  <si>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</si>
  <si>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</si>
  <si>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</si>
  <si>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</si>
  <si>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</si>
  <si>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</si>
  <si>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</si>
  <si>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</si>
  <si>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</si>
  <si>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</si>
  <si>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</si>
  <si>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</si>
  <si>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</si>
  <si>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</si>
  <si>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</si>
  <si>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</si>
  <si>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</si>
  <si>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</si>
  <si>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</si>
  <si>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</si>
  <si>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</si>
  <si>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</si>
  <si>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</si>
  <si>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</si>
  <si>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</si>
  <si>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</si>
  <si>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</si>
  <si>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</si>
  <si>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</si>
  <si>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</si>
  <si>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</si>
  <si>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</si>
  <si>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</si>
  <si>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</si>
  <si>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</si>
  <si>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</si>
  <si>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</si>
  <si>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</si>
  <si>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</si>
  <si>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</si>
  <si>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</si>
  <si>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>Total 2025</t>
  </si>
  <si>
    <t>Total Otros Ingresos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</si>
  <si>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</si>
  <si>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</si>
  <si>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</si>
  <si>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</si>
  <si>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</si>
  <si>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</si>
  <si>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Generales y Administrativos.</t>
  </si>
  <si>
    <t>Gastos Generales de Operación</t>
  </si>
  <si>
    <t>Gastos por Aporte Sector Electrico</t>
  </si>
  <si>
    <t>Gastos de  Depreciación y Amortización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</si>
  <si>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</si>
  <si>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</si>
  <si>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</si>
  <si>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</si>
  <si>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</si>
  <si>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</si>
  <si>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</si>
  <si>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Total Ingresos</t>
  </si>
  <si>
    <t>Gastos Financieros</t>
  </si>
  <si>
    <t>1. Ingresos por Venta de Energía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</si>
  <si>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</si>
  <si>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</si>
  <si>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</si>
  <si>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</si>
  <si>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</si>
  <si>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</si>
  <si>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MARANATHA ENERGY</t>
  </si>
  <si>
    <t>Abr - Jun 2025</t>
  </si>
  <si>
    <t>PARQUE EOLICO BEATA</t>
  </si>
  <si>
    <t>Deuda Corriente julio 2025</t>
  </si>
  <si>
    <t>Pagos EDEs Por Compra de Energía,  Derecho de Conexión, Intereses, Reliquidaciones y Deuda Congelada julio 2025</t>
  </si>
  <si>
    <t>Jul - Sep 2025</t>
  </si>
  <si>
    <t>ENERGIA RENOVABLE BAS SRL</t>
  </si>
  <si>
    <t>WCGF SOLAR II SRL</t>
  </si>
  <si>
    <t>Ene25-Jul25</t>
  </si>
  <si>
    <t>Ene24-Jul24</t>
  </si>
  <si>
    <t>Comparación 2024 - 2025</t>
  </si>
  <si>
    <t>Ene23-Jul23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</si>
  <si>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</si>
  <si>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</si>
  <si>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</si>
  <si>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</si>
  <si>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</si>
  <si>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</si>
  <si>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</si>
  <si>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</si>
  <si>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</si>
  <si>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</si>
  <si>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</si>
  <si>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</si>
  <si>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</si>
  <si>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</si>
  <si>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</si>
  <si>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</si>
  <si>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</si>
  <si>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</si>
  <si>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</si>
  <si>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</si>
  <si>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</si>
  <si>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</si>
  <si>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</si>
  <si>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</si>
  <si>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</si>
  <si>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</si>
  <si>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</si>
  <si>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</si>
  <si>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</si>
  <si>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</si>
  <si>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</si>
  <si>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</si>
  <si>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</si>
  <si>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</si>
  <si>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</si>
  <si>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</si>
  <si>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</si>
  <si>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</si>
  <si>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</si>
  <si>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</si>
  <si>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</si>
  <si>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</si>
  <si>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</si>
  <si>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</si>
  <si>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</si>
  <si>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</si>
  <si>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</si>
  <si>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</si>
  <si>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Total Costos de Producción</t>
  </si>
  <si>
    <t>Total Gastos Operativos (US$ MM)</t>
  </si>
  <si>
    <t>Gastos de  Depreciación y Amortización (US$MM)</t>
  </si>
  <si>
    <t>Total Gastos Financieros (US$ MM)</t>
  </si>
  <si>
    <t>Total Otros Ingresos (US$ MM)</t>
  </si>
  <si>
    <t>Total Otros Gastos (US$ MM)</t>
  </si>
  <si>
    <t>Total Inversiones (US$ MM)</t>
  </si>
  <si>
    <t>Cantidad de Empleados EGEPC</t>
  </si>
  <si>
    <t>Empleados Fijos</t>
  </si>
  <si>
    <t>Resultado Financiero Total Empresas Distribuidoras de Electricidad (EDE)</t>
  </si>
  <si>
    <t>A Julio 2025</t>
  </si>
  <si>
    <t>Ejecutado Enero - Julio 2025</t>
  </si>
  <si>
    <t>Acumulado a Julio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</si>
  <si>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</si>
  <si>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</si>
  <si>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</si>
  <si>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</si>
  <si>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</si>
  <si>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</si>
  <si>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</si>
  <si>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 xml:space="preserve">Otros Gastos </t>
  </si>
  <si>
    <t>Balance Neto</t>
  </si>
  <si>
    <t>VME-DME-MT01</t>
  </si>
  <si>
    <t>Ministerio de Energía y Minas (MEM)                                              VME-DME-MT01</t>
  </si>
  <si>
    <t>Ministerio de Energía y Minas (MEM)                        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</si>
</sst>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  <numFmt numFmtId="194" formatCode="_(* #,##0.0_);_(* \(#,##0.0\);_(* &quot;-&quot;?_);_(@_)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b/>
      <sz val="10"/>
      <color rgb="FFFFFFFF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rgb="FFC00000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3" tint="-0.499984740745262"/>
      <name val="Calibri"/>
      <family val="2"/>
    </font>
    <font>
      <b/>
      <i/>
      <sz val="11"/>
      <color theme="3" tint="0.39997558519241921"/>
      <name val="Calibri"/>
      <family val="2"/>
    </font>
  </fonts>
  <fills count="81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/>
        <bgColor rgb="FF000000"/>
      </patternFill>
    </fill>
  </fills>
  <borders count="2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theme="0" tint="-0.14993743705557422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14993743705557422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/>
      </left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 tint="-0.249977111117893"/>
      </bottom>
      <diagonal/>
    </border>
    <border>
      <left/>
      <right/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rgb="FFA6A6A6"/>
      </left>
      <right style="hair">
        <color indexed="64"/>
      </right>
      <top/>
      <bottom style="hair">
        <color indexed="64"/>
      </bottom>
      <diagonal/>
    </border>
    <border>
      <left style="thin">
        <color rgb="FFA6A6A6"/>
      </left>
      <right style="dashDot">
        <color indexed="64"/>
      </right>
      <top/>
      <bottom style="hair">
        <color indexed="64"/>
      </bottom>
      <diagonal/>
    </border>
    <border>
      <left style="thin">
        <color rgb="FFA6A6A6"/>
      </left>
      <right style="thin">
        <color indexed="64"/>
      </right>
      <top/>
      <bottom style="hair">
        <color indexed="64"/>
      </bottom>
      <diagonal/>
    </border>
    <border>
      <left style="medium">
        <color theme="0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</borders>
  <cellStyleXfs count="49467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18" fillId="0" borderId="116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16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55" fillId="0" borderId="109" applyNumberFormat="0" applyFill="0" applyAlignment="0" applyProtection="0"/>
    <xf numFmtId="0" fontId="55" fillId="0" borderId="109" applyNumberFormat="0" applyFill="0" applyAlignment="0" applyProtection="0"/>
    <xf numFmtId="0" fontId="55" fillId="0" borderId="109" applyNumberFormat="0" applyFill="0" applyAlignment="0" applyProtection="0"/>
    <xf numFmtId="0" fontId="78" fillId="0" borderId="121" applyNumberFormat="0" applyFill="0" applyAlignment="0" applyProtection="0"/>
    <xf numFmtId="0" fontId="78" fillId="0" borderId="121" applyNumberFormat="0" applyFill="0" applyAlignment="0" applyProtection="0"/>
    <xf numFmtId="0" fontId="78" fillId="0" borderId="121" applyNumberFormat="0" applyFill="0" applyAlignment="0" applyProtection="0"/>
    <xf numFmtId="0" fontId="54" fillId="0" borderId="108" applyNumberFormat="0" applyFill="0" applyAlignment="0" applyProtection="0"/>
    <xf numFmtId="0" fontId="54" fillId="0" borderId="108" applyNumberFormat="0" applyFill="0" applyAlignment="0" applyProtection="0"/>
    <xf numFmtId="0" fontId="54" fillId="0" borderId="108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0" fillId="22" borderId="112" applyNumberFormat="0" applyAlignment="0" applyProtection="0"/>
    <xf numFmtId="0" fontId="60" fillId="22" borderId="112" applyNumberFormat="0" applyAlignment="0" applyProtection="0"/>
    <xf numFmtId="0" fontId="60" fillId="22" borderId="112" applyNumberFormat="0" applyAlignment="0" applyProtection="0"/>
    <xf numFmtId="0" fontId="82" fillId="54" borderId="124" applyNumberFormat="0" applyAlignment="0" applyProtection="0"/>
    <xf numFmtId="0" fontId="82" fillId="54" borderId="124" applyNumberFormat="0" applyAlignment="0" applyProtection="0"/>
    <xf numFmtId="0" fontId="82" fillId="54" borderId="124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2" fillId="54" borderId="124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72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1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72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1" fillId="0" borderId="119" applyNumberFormat="0" applyFill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4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4" borderId="117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120" applyNumberFormat="0" applyFill="0" applyAlignment="0" applyProtection="0"/>
    <xf numFmtId="0" fontId="67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5" fillId="21" borderId="111" applyNumberFormat="0" applyAlignment="0" applyProtection="0"/>
    <xf numFmtId="0" fontId="59" fillId="21" borderId="111" applyNumberFormat="0" applyAlignment="0" applyProtection="0"/>
    <xf numFmtId="0" fontId="59" fillId="21" borderId="111" applyNumberFormat="0" applyAlignment="0" applyProtection="0"/>
    <xf numFmtId="0" fontId="59" fillId="21" borderId="111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0" fontId="6" fillId="0" borderId="0" applyFill="0" applyBorder="0" applyAlignment="0" applyProtection="0"/>
    <xf numFmtId="43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0" fillId="69" borderId="118" applyNumberFormat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71" fillId="0" borderId="119" applyNumberFormat="0" applyFill="0" applyAlignment="0" applyProtection="0"/>
    <xf numFmtId="0" fontId="71" fillId="0" borderId="119" applyNumberFormat="0" applyFill="0" applyAlignment="0" applyProtection="0"/>
    <xf numFmtId="0" fontId="71" fillId="0" borderId="119" applyNumberFormat="0" applyFill="0" applyAlignment="0" applyProtection="0"/>
    <xf numFmtId="0" fontId="52" fillId="23" borderId="114" applyNumberFormat="0" applyAlignment="0" applyProtection="0"/>
    <xf numFmtId="0" fontId="52" fillId="23" borderId="114" applyNumberFormat="0" applyAlignment="0" applyProtection="0"/>
    <xf numFmtId="0" fontId="52" fillId="23" borderId="114" applyNumberFormat="0" applyAlignment="0" applyProtection="0"/>
    <xf numFmtId="0" fontId="70" fillId="69" borderId="118" applyNumberFormat="0" applyAlignment="0" applyProtection="0"/>
    <xf numFmtId="0" fontId="70" fillId="69" borderId="118" applyNumberFormat="0" applyAlignment="0" applyProtection="0"/>
    <xf numFmtId="0" fontId="70" fillId="69" borderId="118" applyNumberFormat="0" applyAlignment="0" applyProtection="0"/>
    <xf numFmtId="0" fontId="69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4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1" fillId="0" borderId="0"/>
    <xf numFmtId="0" fontId="1" fillId="71" borderId="123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5" fillId="0" borderId="109" applyNumberFormat="0" applyFill="0" applyAlignment="0" applyProtection="0"/>
    <xf numFmtId="0" fontId="14" fillId="0" borderId="110" applyNumberFormat="0" applyFill="0" applyAlignment="0" applyProtection="0"/>
    <xf numFmtId="0" fontId="57" fillId="19" borderId="0" applyNumberFormat="0" applyBorder="0" applyAlignment="0" applyProtection="0"/>
    <xf numFmtId="0" fontId="58" fillId="20" borderId="0" applyNumberFormat="0" applyBorder="0" applyAlignment="0" applyProtection="0"/>
    <xf numFmtId="0" fontId="60" fillId="22" borderId="112" applyNumberFormat="0" applyAlignment="0" applyProtection="0"/>
    <xf numFmtId="0" fontId="61" fillId="22" borderId="111" applyNumberFormat="0" applyAlignment="0" applyProtection="0"/>
    <xf numFmtId="0" fontId="63" fillId="0" borderId="0" applyNumberFormat="0" applyFill="0" applyBorder="0" applyAlignment="0" applyProtection="0"/>
    <xf numFmtId="0" fontId="18" fillId="0" borderId="116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7" fillId="72" borderId="127">
      <alignment horizontal="center" vertical="center"/>
    </xf>
    <xf numFmtId="37" fontId="86" fillId="0" borderId="0"/>
    <xf numFmtId="3" fontId="93" fillId="0" borderId="128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3" fillId="0" borderId="122" applyNumberFormat="0" applyFill="0" applyAlignment="0" applyProtection="0"/>
    <xf numFmtId="0" fontId="11" fillId="0" borderId="0"/>
    <xf numFmtId="0" fontId="10" fillId="0" borderId="0"/>
    <xf numFmtId="0" fontId="73" fillId="0" borderId="122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3" fillId="0" borderId="122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3" fillId="0" borderId="122" applyNumberFormat="0" applyFill="0" applyAlignment="0" applyProtection="0"/>
    <xf numFmtId="0" fontId="11" fillId="0" borderId="0"/>
    <xf numFmtId="0" fontId="11" fillId="0" borderId="0"/>
    <xf numFmtId="0" fontId="73" fillId="0" borderId="122" applyNumberFormat="0" applyFill="0" applyAlignment="0" applyProtection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1" fillId="0" borderId="0"/>
    <xf numFmtId="0" fontId="73" fillId="0" borderId="122" applyNumberFormat="0" applyFill="0" applyAlignment="0" applyProtection="0"/>
    <xf numFmtId="0" fontId="10" fillId="0" borderId="0"/>
    <xf numFmtId="0" fontId="11" fillId="0" borderId="0"/>
    <xf numFmtId="0" fontId="73" fillId="0" borderId="122" applyNumberFormat="0" applyFill="0" applyAlignment="0" applyProtection="0"/>
    <xf numFmtId="191" fontId="6" fillId="0" borderId="0">
      <protection locked="0"/>
    </xf>
    <xf numFmtId="191" fontId="6" fillId="0" borderId="129">
      <protection locked="0"/>
    </xf>
    <xf numFmtId="0" fontId="10" fillId="0" borderId="0"/>
    <xf numFmtId="0" fontId="89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6" fillId="75" borderId="0" applyNumberFormat="0" applyBorder="0" applyAlignment="0" applyProtection="0"/>
    <xf numFmtId="0" fontId="10" fillId="0" borderId="0"/>
    <xf numFmtId="190" fontId="92" fillId="0" borderId="0"/>
    <xf numFmtId="10" fontId="86" fillId="74" borderId="126" applyNumberFormat="0" applyBorder="0" applyAlignment="0" applyProtection="0"/>
    <xf numFmtId="38" fontId="86" fillId="73" borderId="0" applyNumberFormat="0" applyBorder="0" applyAlignment="0" applyProtection="0"/>
    <xf numFmtId="6" fontId="88" fillId="0" borderId="0">
      <protection locked="0"/>
    </xf>
    <xf numFmtId="0" fontId="10" fillId="0" borderId="0"/>
    <xf numFmtId="37" fontId="91" fillId="0" borderId="0"/>
    <xf numFmtId="0" fontId="10" fillId="0" borderId="0"/>
    <xf numFmtId="0" fontId="90" fillId="0" borderId="128" applyNumberFormat="0" applyFill="0" applyAlignment="0" applyProtection="0"/>
    <xf numFmtId="10" fontId="6" fillId="0" borderId="0" applyFont="0" applyFill="0" applyBorder="0" applyAlignment="0" applyProtection="0"/>
    <xf numFmtId="0" fontId="94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22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7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7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3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3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3" applyNumberFormat="1" applyFont="1" applyFill="1" applyBorder="1" applyAlignment="1" applyProtection="1">
      <alignment vertical="center"/>
      <protection hidden="1"/>
    </xf>
    <xf numFmtId="0" fontId="35" fillId="6" borderId="13" xfId="3" applyNumberFormat="1" applyFont="1" applyFill="1" applyBorder="1" applyAlignment="1" applyProtection="1">
      <alignment vertical="center"/>
      <protection hidden="1"/>
    </xf>
    <xf numFmtId="0" fontId="35" fillId="7" borderId="13" xfId="3" applyNumberFormat="1" applyFont="1" applyFill="1" applyBorder="1" applyAlignment="1" applyProtection="1">
      <alignment vertical="center"/>
      <protection hidden="1"/>
    </xf>
    <xf numFmtId="0" fontId="35" fillId="7" borderId="16" xfId="3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3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3" applyNumberFormat="1" applyFont="1" applyFill="1" applyBorder="1" applyAlignment="1" applyProtection="1">
      <alignment horizontal="left" indent="1"/>
      <protection hidden="1"/>
    </xf>
    <xf numFmtId="0" fontId="37" fillId="0" borderId="7" xfId="3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3" applyNumberFormat="1" applyFont="1" applyFill="1" applyBorder="1" applyAlignment="1" applyProtection="1">
      <alignment horizontal="left" vertical="center" indent="1"/>
      <protection hidden="1"/>
    </xf>
    <xf numFmtId="0" fontId="35" fillId="8" borderId="19" xfId="3" applyNumberFormat="1" applyFont="1" applyFill="1" applyBorder="1" applyAlignment="1" applyProtection="1">
      <alignment vertical="center"/>
      <protection hidden="1"/>
    </xf>
    <xf numFmtId="43" fontId="38" fillId="0" borderId="0" xfId="3" applyFont="1" applyAlignment="1" applyProtection="1">
      <alignment vertical="center"/>
      <protection hidden="1"/>
    </xf>
    <xf numFmtId="0" fontId="36" fillId="0" borderId="21" xfId="3" applyNumberFormat="1" applyFont="1" applyFill="1" applyBorder="1" applyAlignment="1" applyProtection="1">
      <alignment horizontal="left" vertical="center" indent="1"/>
      <protection hidden="1"/>
    </xf>
    <xf numFmtId="0" fontId="40" fillId="0" borderId="21" xfId="3" applyNumberFormat="1" applyFont="1" applyFill="1" applyBorder="1" applyAlignment="1" applyProtection="1">
      <alignment horizontal="left" vertical="center" indent="2"/>
      <protection hidden="1"/>
    </xf>
    <xf numFmtId="0" fontId="37" fillId="0" borderId="21" xfId="3" applyNumberFormat="1" applyFont="1" applyFill="1" applyBorder="1" applyAlignment="1" applyProtection="1">
      <alignment horizontal="left" vertical="center"/>
      <protection hidden="1"/>
    </xf>
    <xf numFmtId="0" fontId="35" fillId="6" borderId="16" xfId="3" applyNumberFormat="1" applyFont="1" applyFill="1" applyBorder="1" applyAlignment="1" applyProtection="1">
      <alignment horizontal="left" vertical="center"/>
      <protection hidden="1"/>
    </xf>
    <xf numFmtId="0" fontId="37" fillId="0" borderId="21" xfId="3" applyNumberFormat="1" applyFont="1" applyFill="1" applyBorder="1" applyAlignment="1" applyProtection="1">
      <alignment horizontal="left" vertical="center" indent="2"/>
      <protection hidden="1"/>
    </xf>
    <xf numFmtId="0" fontId="36" fillId="0" borderId="21" xfId="3" applyNumberFormat="1" applyFont="1" applyFill="1" applyBorder="1" applyAlignment="1" applyProtection="1">
      <alignment horizontal="left" vertical="center"/>
      <protection hidden="1"/>
    </xf>
    <xf numFmtId="0" fontId="35" fillId="8" borderId="1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vertical="center"/>
      <protection hidden="1"/>
    </xf>
    <xf numFmtId="0" fontId="35" fillId="0" borderId="6" xfId="3" applyNumberFormat="1" applyFont="1" applyFill="1" applyBorder="1" applyAlignment="1" applyProtection="1">
      <alignment vertical="center"/>
      <protection hidden="1"/>
    </xf>
    <xf numFmtId="0" fontId="36" fillId="0" borderId="7" xfId="3" applyNumberFormat="1" applyFont="1" applyFill="1" applyBorder="1" applyAlignment="1" applyProtection="1">
      <alignment vertical="center"/>
      <protection hidden="1"/>
    </xf>
    <xf numFmtId="0" fontId="35" fillId="8" borderId="22" xfId="3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3" applyNumberFormat="1" applyFont="1" applyFill="1" applyBorder="1" applyAlignment="1" applyProtection="1">
      <alignment horizontal="left" vertical="center"/>
      <protection hidden="1"/>
    </xf>
    <xf numFmtId="0" fontId="35" fillId="7" borderId="4" xfId="3" applyNumberFormat="1" applyFont="1" applyFill="1" applyBorder="1" applyAlignment="1" applyProtection="1">
      <alignment horizontal="left" vertical="center"/>
      <protection hidden="1"/>
    </xf>
    <xf numFmtId="0" fontId="35" fillId="7" borderId="6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3" applyNumberFormat="1" applyFont="1" applyFill="1" applyBorder="1" applyAlignment="1" applyProtection="1">
      <alignment horizontal="left" wrapText="1"/>
      <protection hidden="1"/>
    </xf>
    <xf numFmtId="0" fontId="36" fillId="0" borderId="18" xfId="3" applyNumberFormat="1" applyFont="1" applyFill="1" applyBorder="1" applyProtection="1">
      <protection hidden="1"/>
    </xf>
    <xf numFmtId="0" fontId="40" fillId="0" borderId="18" xfId="3" applyNumberFormat="1" applyFont="1" applyFill="1" applyBorder="1" applyAlignment="1" applyProtection="1">
      <alignment horizontal="left" indent="2"/>
      <protection hidden="1"/>
    </xf>
    <xf numFmtId="0" fontId="39" fillId="0" borderId="18" xfId="3" applyNumberFormat="1" applyFont="1" applyFill="1" applyBorder="1" applyAlignment="1" applyProtection="1">
      <alignment horizontal="left" wrapText="1"/>
      <protection hidden="1"/>
    </xf>
    <xf numFmtId="0" fontId="38" fillId="0" borderId="18" xfId="3" applyNumberFormat="1" applyFont="1" applyFill="1" applyBorder="1" applyAlignment="1" applyProtection="1">
      <alignment horizontal="left" indent="1"/>
      <protection hidden="1"/>
    </xf>
    <xf numFmtId="0" fontId="38" fillId="0" borderId="0" xfId="3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0" xfId="11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36" fillId="0" borderId="0" xfId="3" applyNumberFormat="1" applyFont="1" applyFill="1" applyBorder="1" applyAlignment="1" applyProtection="1">
      <alignment horizontal="left" indent="1"/>
      <protection hidden="1"/>
    </xf>
    <xf numFmtId="0" fontId="36" fillId="0" borderId="0" xfId="3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8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8" applyNumberFormat="1" applyFont="1"/>
    <xf numFmtId="165" fontId="41" fillId="0" borderId="0" xfId="0" applyNumberFormat="1" applyFont="1" applyAlignment="1">
      <alignment horizontal="center"/>
    </xf>
    <xf numFmtId="9" fontId="19" fillId="0" borderId="0" xfId="29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8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29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29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1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7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7" applyFont="1" applyAlignment="1">
      <alignment horizontal="center"/>
    </xf>
    <xf numFmtId="43" fontId="7" fillId="16" borderId="54" xfId="8" applyFont="1" applyFill="1" applyBorder="1" applyAlignment="1">
      <alignment horizontal="right"/>
    </xf>
    <xf numFmtId="43" fontId="7" fillId="16" borderId="60" xfId="8" applyFont="1" applyFill="1" applyBorder="1" applyAlignment="1" applyProtection="1">
      <alignment horizontal="right"/>
    </xf>
    <xf numFmtId="43" fontId="7" fillId="16" borderId="54" xfId="8" applyFont="1" applyFill="1" applyBorder="1" applyAlignment="1" applyProtection="1">
      <alignment horizontal="right"/>
    </xf>
    <xf numFmtId="43" fontId="7" fillId="16" borderId="55" xfId="8" applyFont="1" applyFill="1" applyBorder="1" applyAlignment="1" applyProtection="1">
      <alignment horizontal="right"/>
    </xf>
    <xf numFmtId="43" fontId="7" fillId="16" borderId="65" xfId="8" applyFont="1" applyFill="1" applyBorder="1" applyAlignment="1" applyProtection="1">
      <alignment horizontal="right"/>
    </xf>
    <xf numFmtId="43" fontId="7" fillId="16" borderId="67" xfId="8" applyFont="1" applyFill="1" applyBorder="1" applyAlignment="1" applyProtection="1">
      <alignment horizontal="right"/>
    </xf>
    <xf numFmtId="43" fontId="7" fillId="16" borderId="68" xfId="8" applyFont="1" applyFill="1" applyBorder="1" applyAlignment="1" applyProtection="1">
      <alignment horizontal="right"/>
    </xf>
    <xf numFmtId="43" fontId="7" fillId="16" borderId="70" xfId="8" applyFont="1" applyFill="1" applyBorder="1" applyAlignment="1" applyProtection="1">
      <alignment horizontal="right"/>
    </xf>
    <xf numFmtId="43" fontId="7" fillId="16" borderId="71" xfId="8" applyFont="1" applyFill="1" applyBorder="1" applyAlignment="1" applyProtection="1">
      <alignment horizontal="right"/>
    </xf>
    <xf numFmtId="43" fontId="7" fillId="16" borderId="72" xfId="8" applyFont="1" applyFill="1" applyBorder="1" applyAlignment="1" applyProtection="1">
      <alignment horizontal="right"/>
    </xf>
    <xf numFmtId="43" fontId="7" fillId="16" borderId="73" xfId="8" applyFont="1" applyFill="1" applyBorder="1" applyAlignment="1" applyProtection="1">
      <alignment horizontal="right"/>
    </xf>
    <xf numFmtId="43" fontId="7" fillId="16" borderId="74" xfId="8" applyFont="1" applyFill="1" applyBorder="1" applyAlignment="1" applyProtection="1">
      <alignment horizontal="right"/>
    </xf>
    <xf numFmtId="0" fontId="7" fillId="16" borderId="55" xfId="11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3" xfId="11" applyFont="1" applyBorder="1"/>
    <xf numFmtId="0" fontId="47" fillId="0" borderId="57" xfId="11" applyFont="1" applyBorder="1" applyAlignment="1">
      <alignment horizontal="left" indent="1"/>
    </xf>
    <xf numFmtId="0" fontId="7" fillId="0" borderId="59" xfId="11" applyFont="1" applyBorder="1"/>
    <xf numFmtId="0" fontId="7" fillId="0" borderId="57" xfId="11" applyFont="1" applyBorder="1"/>
    <xf numFmtId="0" fontId="7" fillId="0" borderId="61" xfId="11" applyFont="1" applyBorder="1"/>
    <xf numFmtId="0" fontId="8" fillId="0" borderId="62" xfId="11" applyFont="1" applyBorder="1" applyAlignment="1">
      <alignment horizontal="center"/>
    </xf>
    <xf numFmtId="0" fontId="7" fillId="0" borderId="66" xfId="11" applyFont="1" applyBorder="1"/>
    <xf numFmtId="0" fontId="7" fillId="0" borderId="69" xfId="11" applyFont="1" applyBorder="1"/>
    <xf numFmtId="0" fontId="42" fillId="0" borderId="0" xfId="0" applyFont="1" applyAlignment="1">
      <alignment horizontal="center" vertical="center" wrapText="1"/>
    </xf>
    <xf numFmtId="0" fontId="49" fillId="0" borderId="0" xfId="0" applyFont="1"/>
    <xf numFmtId="0" fontId="42" fillId="0" borderId="0" xfId="14" applyFont="1" applyAlignment="1">
      <alignment horizontal="left" vertical="center" wrapText="1"/>
    </xf>
    <xf numFmtId="43" fontId="7" fillId="16" borderId="77" xfId="8" applyFont="1" applyFill="1" applyBorder="1" applyAlignment="1">
      <alignment horizontal="center"/>
    </xf>
    <xf numFmtId="43" fontId="7" fillId="16" borderId="54" xfId="8" applyFont="1" applyFill="1" applyBorder="1" applyAlignment="1">
      <alignment horizontal="center"/>
    </xf>
    <xf numFmtId="43" fontId="7" fillId="16" borderId="80" xfId="8" applyFont="1" applyFill="1" applyBorder="1" applyAlignment="1">
      <alignment horizontal="center"/>
    </xf>
    <xf numFmtId="43" fontId="7" fillId="16" borderId="81" xfId="8" applyFont="1" applyFill="1" applyBorder="1" applyAlignment="1">
      <alignment horizontal="center"/>
    </xf>
    <xf numFmtId="43" fontId="7" fillId="16" borderId="82" xfId="8" applyFont="1" applyFill="1" applyBorder="1" applyAlignment="1" applyProtection="1">
      <alignment horizontal="center"/>
    </xf>
    <xf numFmtId="43" fontId="7" fillId="16" borderId="60" xfId="8" applyFont="1" applyFill="1" applyBorder="1" applyAlignment="1" applyProtection="1">
      <alignment horizontal="center"/>
    </xf>
    <xf numFmtId="43" fontId="7" fillId="16" borderId="83" xfId="8" applyFont="1" applyFill="1" applyBorder="1" applyAlignment="1" applyProtection="1">
      <alignment horizontal="center"/>
    </xf>
    <xf numFmtId="43" fontId="7" fillId="16" borderId="84" xfId="8" applyFont="1" applyFill="1" applyBorder="1" applyAlignment="1" applyProtection="1">
      <alignment horizontal="center"/>
    </xf>
    <xf numFmtId="43" fontId="7" fillId="16" borderId="85" xfId="8" applyFont="1" applyFill="1" applyBorder="1" applyAlignment="1" applyProtection="1">
      <alignment horizontal="center"/>
    </xf>
    <xf numFmtId="43" fontId="7" fillId="16" borderId="55" xfId="8" applyFont="1" applyFill="1" applyBorder="1" applyAlignment="1" applyProtection="1">
      <alignment horizontal="center"/>
    </xf>
    <xf numFmtId="43" fontId="7" fillId="16" borderId="78" xfId="8" applyFont="1" applyFill="1" applyBorder="1" applyAlignment="1" applyProtection="1">
      <alignment horizontal="center"/>
    </xf>
    <xf numFmtId="43" fontId="7" fillId="16" borderId="79" xfId="8" applyFont="1" applyFill="1" applyBorder="1" applyAlignment="1" applyProtection="1">
      <alignment horizontal="center"/>
    </xf>
    <xf numFmtId="43" fontId="7" fillId="16" borderId="77" xfId="8" applyFont="1" applyFill="1" applyBorder="1" applyAlignment="1" applyProtection="1">
      <alignment horizontal="center"/>
    </xf>
    <xf numFmtId="43" fontId="7" fillId="16" borderId="54" xfId="8" applyFont="1" applyFill="1" applyBorder="1" applyAlignment="1" applyProtection="1">
      <alignment horizontal="center"/>
    </xf>
    <xf numFmtId="43" fontId="7" fillId="16" borderId="80" xfId="8" applyFont="1" applyFill="1" applyBorder="1" applyAlignment="1" applyProtection="1">
      <alignment horizontal="center"/>
    </xf>
    <xf numFmtId="43" fontId="7" fillId="16" borderId="81" xfId="8" applyFont="1" applyFill="1" applyBorder="1" applyAlignment="1" applyProtection="1">
      <alignment horizontal="center"/>
    </xf>
    <xf numFmtId="43" fontId="7" fillId="16" borderId="86" xfId="8" applyFont="1" applyFill="1" applyBorder="1" applyAlignment="1" applyProtection="1">
      <alignment horizontal="center"/>
    </xf>
    <xf numFmtId="43" fontId="7" fillId="16" borderId="65" xfId="8" applyFont="1" applyFill="1" applyBorder="1" applyAlignment="1" applyProtection="1">
      <alignment horizontal="center"/>
    </xf>
    <xf numFmtId="43" fontId="7" fillId="16" borderId="87" xfId="8" applyFont="1" applyFill="1" applyBorder="1" applyAlignment="1" applyProtection="1">
      <alignment horizontal="center"/>
    </xf>
    <xf numFmtId="43" fontId="7" fillId="16" borderId="88" xfId="8" applyFont="1" applyFill="1" applyBorder="1" applyAlignment="1" applyProtection="1">
      <alignment horizontal="center"/>
    </xf>
    <xf numFmtId="43" fontId="7" fillId="16" borderId="67" xfId="8" applyFont="1" applyFill="1" applyBorder="1" applyAlignment="1" applyProtection="1">
      <alignment horizontal="center"/>
    </xf>
    <xf numFmtId="43" fontId="7" fillId="16" borderId="89" xfId="8" applyFont="1" applyFill="1" applyBorder="1" applyAlignment="1" applyProtection="1">
      <alignment horizontal="center"/>
    </xf>
    <xf numFmtId="43" fontId="7" fillId="16" borderId="70" xfId="8" applyFont="1" applyFill="1" applyBorder="1" applyAlignment="1" applyProtection="1">
      <alignment horizontal="center"/>
    </xf>
    <xf numFmtId="43" fontId="7" fillId="16" borderId="90" xfId="8" applyFont="1" applyFill="1" applyBorder="1" applyAlignment="1" applyProtection="1">
      <alignment horizontal="center"/>
    </xf>
    <xf numFmtId="43" fontId="7" fillId="16" borderId="91" xfId="8" applyFont="1" applyFill="1" applyBorder="1" applyAlignment="1" applyProtection="1">
      <alignment horizontal="center"/>
    </xf>
    <xf numFmtId="43" fontId="7" fillId="16" borderId="71" xfId="8" applyFont="1" applyFill="1" applyBorder="1" applyAlignment="1" applyProtection="1">
      <alignment horizontal="center"/>
    </xf>
    <xf numFmtId="43" fontId="7" fillId="16" borderId="72" xfId="8" applyFont="1" applyFill="1" applyBorder="1" applyAlignment="1" applyProtection="1">
      <alignment horizontal="center"/>
    </xf>
    <xf numFmtId="43" fontId="7" fillId="16" borderId="92" xfId="8" applyFont="1" applyFill="1" applyBorder="1" applyAlignment="1" applyProtection="1">
      <alignment horizontal="center"/>
    </xf>
    <xf numFmtId="43" fontId="7" fillId="16" borderId="73" xfId="8" applyFont="1" applyFill="1" applyBorder="1" applyAlignment="1" applyProtection="1">
      <alignment horizontal="center"/>
    </xf>
    <xf numFmtId="43" fontId="7" fillId="16" borderId="74" xfId="8" applyFont="1" applyFill="1" applyBorder="1" applyAlignment="1" applyProtection="1">
      <alignment horizontal="center"/>
    </xf>
    <xf numFmtId="43" fontId="7" fillId="16" borderId="93" xfId="8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0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1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1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1" xfId="4" applyNumberFormat="1" applyFont="1" applyFill="1" applyBorder="1" applyAlignment="1" applyProtection="1">
      <alignment vertical="center"/>
      <protection hidden="1"/>
    </xf>
    <xf numFmtId="0" fontId="35" fillId="0" borderId="102" xfId="4" applyNumberFormat="1" applyFont="1" applyFill="1" applyBorder="1" applyAlignment="1" applyProtection="1">
      <alignment vertical="center"/>
      <protection hidden="1"/>
    </xf>
    <xf numFmtId="167" fontId="35" fillId="5" borderId="102" xfId="3" applyNumberFormat="1" applyFont="1" applyFill="1" applyBorder="1" applyAlignment="1" applyProtection="1">
      <alignment vertical="center"/>
      <protection hidden="1"/>
    </xf>
    <xf numFmtId="0" fontId="36" fillId="0" borderId="103" xfId="3" applyNumberFormat="1" applyFont="1" applyFill="1" applyBorder="1" applyAlignment="1" applyProtection="1">
      <alignment horizontal="left" vertical="center" indent="1"/>
      <protection hidden="1"/>
    </xf>
    <xf numFmtId="0" fontId="40" fillId="0" borderId="103" xfId="3" applyNumberFormat="1" applyFont="1" applyFill="1" applyBorder="1" applyAlignment="1" applyProtection="1">
      <alignment horizontal="left" vertical="center" indent="2"/>
      <protection hidden="1"/>
    </xf>
    <xf numFmtId="0" fontId="35" fillId="7" borderId="104" xfId="3" applyNumberFormat="1" applyFont="1" applyFill="1" applyBorder="1" applyAlignment="1" applyProtection="1">
      <alignment horizontal="left" vertical="center"/>
      <protection hidden="1"/>
    </xf>
    <xf numFmtId="0" fontId="35" fillId="8" borderId="104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05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102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105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05" xfId="3" applyNumberFormat="1" applyFont="1" applyFill="1" applyBorder="1" applyAlignment="1" applyProtection="1">
      <alignment horizontal="left" vertical="center"/>
      <protection hidden="1"/>
    </xf>
    <xf numFmtId="0" fontId="35" fillId="8" borderId="102" xfId="3" applyNumberFormat="1" applyFont="1" applyFill="1" applyBorder="1" applyAlignment="1" applyProtection="1">
      <alignment vertical="center"/>
      <protection hidden="1"/>
    </xf>
    <xf numFmtId="0" fontId="35" fillId="0" borderId="102" xfId="3" applyNumberFormat="1" applyFont="1" applyFill="1" applyBorder="1" applyAlignment="1" applyProtection="1">
      <alignment vertical="center"/>
      <protection hidden="1"/>
    </xf>
    <xf numFmtId="0" fontId="35" fillId="6" borderId="101" xfId="4" applyNumberFormat="1" applyFont="1" applyFill="1" applyBorder="1" applyAlignment="1" applyProtection="1">
      <alignment vertical="center"/>
      <protection hidden="1"/>
    </xf>
    <xf numFmtId="0" fontId="36" fillId="0" borderId="105" xfId="3" applyNumberFormat="1" applyFont="1" applyFill="1" applyBorder="1" applyAlignment="1" applyProtection="1">
      <alignment horizontal="left" vertical="center" indent="1"/>
      <protection hidden="1"/>
    </xf>
    <xf numFmtId="0" fontId="35" fillId="8" borderId="106" xfId="3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9" fillId="0" borderId="0" xfId="0" applyFont="1"/>
    <xf numFmtId="0" fontId="100" fillId="0" borderId="0" xfId="0" applyFont="1"/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 wrapText="1"/>
    </xf>
    <xf numFmtId="17" fontId="100" fillId="0" borderId="25" xfId="0" applyNumberFormat="1" applyFont="1" applyBorder="1" applyAlignment="1">
      <alignment horizontal="center" vertical="center" wrapText="1"/>
    </xf>
    <xf numFmtId="168" fontId="100" fillId="17" borderId="25" xfId="0" applyNumberFormat="1" applyFont="1" applyFill="1" applyBorder="1" applyAlignment="1">
      <alignment horizontal="center" vertical="center" wrapText="1"/>
    </xf>
    <xf numFmtId="17" fontId="100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1" fillId="17" borderId="0" xfId="0" applyNumberFormat="1" applyFont="1" applyFill="1" applyAlignment="1" applyProtection="1">
      <alignment horizontal="center" vertical="center"/>
      <protection hidden="1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76" fontId="99" fillId="0" borderId="0" xfId="0" applyNumberFormat="1" applyFont="1"/>
    <xf numFmtId="165" fontId="2" fillId="17" borderId="0" xfId="0" applyNumberFormat="1" applyFont="1" applyFill="1" applyAlignment="1" applyProtection="1">
      <alignment horizontal="center" vertical="center"/>
      <protection hidden="1"/>
    </xf>
    <xf numFmtId="0" fontId="102" fillId="0" borderId="0" xfId="0" applyFont="1" applyAlignment="1">
      <alignment horizontal="center" vertical="center"/>
    </xf>
    <xf numFmtId="0" fontId="98" fillId="0" borderId="26" xfId="0" applyFont="1" applyBorder="1" applyAlignment="1">
      <alignment vertical="center" wrapText="1"/>
    </xf>
    <xf numFmtId="170" fontId="97" fillId="0" borderId="25" xfId="0" applyNumberFormat="1" applyFont="1" applyBorder="1" applyAlignment="1">
      <alignment horizontal="center" vertical="center"/>
    </xf>
    <xf numFmtId="165" fontId="98" fillId="3" borderId="0" xfId="0" applyNumberFormat="1" applyFont="1" applyFill="1" applyAlignment="1">
      <alignment horizontal="center"/>
    </xf>
    <xf numFmtId="165" fontId="97" fillId="3" borderId="25" xfId="0" applyNumberFormat="1" applyFont="1" applyFill="1" applyBorder="1" applyAlignment="1">
      <alignment horizontal="center" vertical="center"/>
    </xf>
    <xf numFmtId="165" fontId="97" fillId="3" borderId="27" xfId="0" applyNumberFormat="1" applyFont="1" applyFill="1" applyBorder="1" applyAlignment="1">
      <alignment horizontal="center"/>
    </xf>
    <xf numFmtId="170" fontId="97" fillId="9" borderId="25" xfId="0" applyNumberFormat="1" applyFont="1" applyFill="1" applyBorder="1" applyAlignment="1">
      <alignment horizontal="center" vertical="center" wrapText="1"/>
    </xf>
    <xf numFmtId="170" fontId="99" fillId="0" borderId="0" xfId="0" applyNumberFormat="1" applyFont="1" applyAlignment="1">
      <alignment horizontal="center" vertical="center"/>
    </xf>
    <xf numFmtId="170" fontId="97" fillId="9" borderId="0" xfId="0" applyNumberFormat="1" applyFont="1" applyFill="1" applyAlignment="1">
      <alignment horizontal="center"/>
    </xf>
    <xf numFmtId="170" fontId="97" fillId="3" borderId="33" xfId="0" applyNumberFormat="1" applyFont="1" applyFill="1" applyBorder="1" applyAlignment="1">
      <alignment horizontal="center" vertical="center"/>
    </xf>
    <xf numFmtId="170" fontId="97" fillId="9" borderId="1" xfId="0" applyNumberFormat="1" applyFont="1" applyFill="1" applyBorder="1" applyAlignment="1">
      <alignment horizontal="center"/>
    </xf>
    <xf numFmtId="43" fontId="7" fillId="16" borderId="77" xfId="8" applyFont="1" applyFill="1" applyBorder="1" applyAlignment="1">
      <alignment horizontal="right"/>
    </xf>
    <xf numFmtId="43" fontId="7" fillId="16" borderId="81" xfId="8" applyFont="1" applyFill="1" applyBorder="1" applyAlignment="1">
      <alignment horizontal="right"/>
    </xf>
    <xf numFmtId="43" fontId="7" fillId="16" borderId="80" xfId="8" applyFont="1" applyFill="1" applyBorder="1" applyAlignment="1">
      <alignment horizontal="right"/>
    </xf>
    <xf numFmtId="43" fontId="7" fillId="16" borderId="84" xfId="8" applyFont="1" applyFill="1" applyBorder="1" applyAlignment="1" applyProtection="1">
      <alignment horizontal="right"/>
    </xf>
    <xf numFmtId="43" fontId="7" fillId="16" borderId="82" xfId="8" applyFont="1" applyFill="1" applyBorder="1" applyAlignment="1" applyProtection="1">
      <alignment horizontal="right"/>
    </xf>
    <xf numFmtId="43" fontId="7" fillId="16" borderId="83" xfId="8" applyFont="1" applyFill="1" applyBorder="1" applyAlignment="1" applyProtection="1">
      <alignment horizontal="right"/>
    </xf>
    <xf numFmtId="43" fontId="7" fillId="16" borderId="81" xfId="8" applyFont="1" applyFill="1" applyBorder="1" applyAlignment="1" applyProtection="1">
      <alignment horizontal="right"/>
    </xf>
    <xf numFmtId="43" fontId="7" fillId="16" borderId="79" xfId="8" applyFont="1" applyFill="1" applyBorder="1" applyAlignment="1" applyProtection="1">
      <alignment horizontal="right"/>
    </xf>
    <xf numFmtId="43" fontId="7" fillId="16" borderId="85" xfId="8" applyFont="1" applyFill="1" applyBorder="1" applyAlignment="1" applyProtection="1">
      <alignment horizontal="right"/>
    </xf>
    <xf numFmtId="43" fontId="7" fillId="16" borderId="78" xfId="8" applyFont="1" applyFill="1" applyBorder="1" applyAlignment="1" applyProtection="1">
      <alignment horizontal="right"/>
    </xf>
    <xf numFmtId="43" fontId="7" fillId="16" borderId="77" xfId="8" applyFont="1" applyFill="1" applyBorder="1" applyAlignment="1" applyProtection="1">
      <alignment horizontal="right"/>
    </xf>
    <xf numFmtId="43" fontId="7" fillId="16" borderId="80" xfId="8" applyFont="1" applyFill="1" applyBorder="1" applyAlignment="1" applyProtection="1">
      <alignment horizontal="right"/>
    </xf>
    <xf numFmtId="43" fontId="7" fillId="16" borderId="88" xfId="8" applyFont="1" applyFill="1" applyBorder="1" applyAlignment="1" applyProtection="1">
      <alignment horizontal="right"/>
    </xf>
    <xf numFmtId="43" fontId="7" fillId="16" borderId="86" xfId="8" applyFont="1" applyFill="1" applyBorder="1" applyAlignment="1" applyProtection="1">
      <alignment horizontal="right"/>
    </xf>
    <xf numFmtId="43" fontId="7" fillId="16" borderId="87" xfId="8" applyFont="1" applyFill="1" applyBorder="1" applyAlignment="1" applyProtection="1">
      <alignment horizontal="right"/>
    </xf>
    <xf numFmtId="43" fontId="7" fillId="16" borderId="130" xfId="8" applyFont="1" applyFill="1" applyBorder="1" applyAlignment="1" applyProtection="1">
      <alignment horizontal="right"/>
    </xf>
    <xf numFmtId="43" fontId="7" fillId="16" borderId="91" xfId="8" applyFont="1" applyFill="1" applyBorder="1" applyAlignment="1" applyProtection="1">
      <alignment horizontal="right"/>
    </xf>
    <xf numFmtId="43" fontId="7" fillId="16" borderId="89" xfId="8" applyFont="1" applyFill="1" applyBorder="1" applyAlignment="1" applyProtection="1">
      <alignment horizontal="right"/>
    </xf>
    <xf numFmtId="43" fontId="7" fillId="16" borderId="90" xfId="8" applyFont="1" applyFill="1" applyBorder="1" applyAlignment="1" applyProtection="1">
      <alignment horizontal="right"/>
    </xf>
    <xf numFmtId="43" fontId="7" fillId="16" borderId="92" xfId="8" applyFont="1" applyFill="1" applyBorder="1" applyAlignment="1" applyProtection="1">
      <alignment horizontal="right"/>
    </xf>
    <xf numFmtId="43" fontId="7" fillId="16" borderId="93" xfId="8" applyFont="1" applyFill="1" applyBorder="1" applyAlignment="1" applyProtection="1">
      <alignment horizontal="right"/>
    </xf>
    <xf numFmtId="0" fontId="7" fillId="0" borderId="75" xfId="17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5" xfId="11" applyFont="1" applyBorder="1" applyAlignment="1">
      <alignment horizontal="right"/>
    </xf>
    <xf numFmtId="0" fontId="7" fillId="0" borderId="131" xfId="11" applyFont="1" applyBorder="1" applyAlignment="1">
      <alignment horizontal="right"/>
    </xf>
    <xf numFmtId="43" fontId="7" fillId="0" borderId="54" xfId="8" applyFont="1" applyBorder="1" applyAlignment="1">
      <alignment horizontal="right"/>
    </xf>
    <xf numFmtId="43" fontId="7" fillId="0" borderId="132" xfId="8" applyFont="1" applyBorder="1" applyAlignment="1">
      <alignment horizontal="right"/>
    </xf>
    <xf numFmtId="43" fontId="7" fillId="0" borderId="60" xfId="8" applyFont="1" applyBorder="1" applyAlignment="1" applyProtection="1">
      <alignment horizontal="right"/>
    </xf>
    <xf numFmtId="43" fontId="7" fillId="0" borderId="62" xfId="8" applyFont="1" applyBorder="1" applyAlignment="1" applyProtection="1">
      <alignment horizontal="right"/>
    </xf>
    <xf numFmtId="43" fontId="7" fillId="0" borderId="54" xfId="8" applyFont="1" applyBorder="1" applyAlignment="1" applyProtection="1">
      <alignment horizontal="right"/>
    </xf>
    <xf numFmtId="43" fontId="7" fillId="0" borderId="132" xfId="8" applyFont="1" applyBorder="1" applyAlignment="1" applyProtection="1">
      <alignment horizontal="right"/>
    </xf>
    <xf numFmtId="43" fontId="7" fillId="0" borderId="65" xfId="8" applyFont="1" applyBorder="1" applyAlignment="1" applyProtection="1">
      <alignment horizontal="right"/>
    </xf>
    <xf numFmtId="43" fontId="7" fillId="0" borderId="133" xfId="8" applyFont="1" applyBorder="1" applyAlignment="1" applyProtection="1">
      <alignment horizontal="right"/>
    </xf>
    <xf numFmtId="43" fontId="7" fillId="0" borderId="55" xfId="8" applyFont="1" applyBorder="1" applyAlignment="1" applyProtection="1">
      <alignment horizontal="right"/>
    </xf>
    <xf numFmtId="43" fontId="7" fillId="0" borderId="131" xfId="8" applyFont="1" applyBorder="1" applyAlignment="1" applyProtection="1">
      <alignment horizontal="right"/>
    </xf>
    <xf numFmtId="43" fontId="7" fillId="0" borderId="68" xfId="8" applyFont="1" applyBorder="1" applyAlignment="1" applyProtection="1">
      <alignment horizontal="right"/>
    </xf>
    <xf numFmtId="43" fontId="7" fillId="0" borderId="134" xfId="8" applyFont="1" applyBorder="1" applyAlignment="1" applyProtection="1">
      <alignment horizontal="right"/>
    </xf>
    <xf numFmtId="43" fontId="7" fillId="0" borderId="70" xfId="8" applyFont="1" applyBorder="1" applyAlignment="1" applyProtection="1">
      <alignment horizontal="right"/>
    </xf>
    <xf numFmtId="43" fontId="7" fillId="0" borderId="135" xfId="8" applyFont="1" applyBorder="1" applyAlignment="1" applyProtection="1">
      <alignment horizontal="right"/>
    </xf>
    <xf numFmtId="43" fontId="7" fillId="0" borderId="71" xfId="8" applyFont="1" applyBorder="1" applyAlignment="1" applyProtection="1">
      <alignment horizontal="right"/>
    </xf>
    <xf numFmtId="43" fontId="7" fillId="0" borderId="136" xfId="8" applyFont="1" applyBorder="1" applyAlignment="1" applyProtection="1">
      <alignment horizontal="right"/>
    </xf>
    <xf numFmtId="43" fontId="7" fillId="0" borderId="72" xfId="8" applyFont="1" applyBorder="1" applyAlignment="1" applyProtection="1">
      <alignment horizontal="right"/>
    </xf>
    <xf numFmtId="43" fontId="7" fillId="0" borderId="137" xfId="8" applyFont="1" applyBorder="1" applyAlignment="1" applyProtection="1">
      <alignment horizontal="right"/>
    </xf>
    <xf numFmtId="43" fontId="7" fillId="0" borderId="73" xfId="8" applyFont="1" applyBorder="1" applyAlignment="1" applyProtection="1">
      <alignment horizontal="right"/>
    </xf>
    <xf numFmtId="43" fontId="7" fillId="0" borderId="138" xfId="8" applyFont="1" applyBorder="1" applyAlignment="1" applyProtection="1">
      <alignment horizontal="right"/>
    </xf>
    <xf numFmtId="0" fontId="26" fillId="77" borderId="77" xfId="0" applyFont="1" applyFill="1" applyBorder="1" applyAlignment="1">
      <alignment horizontal="center"/>
    </xf>
    <xf numFmtId="0" fontId="26" fillId="77" borderId="140" xfId="0" applyFont="1" applyFill="1" applyBorder="1" applyAlignment="1">
      <alignment horizontal="center"/>
    </xf>
    <xf numFmtId="0" fontId="26" fillId="77" borderId="141" xfId="0" applyFont="1" applyFill="1" applyBorder="1" applyAlignment="1">
      <alignment horizontal="center"/>
    </xf>
    <xf numFmtId="0" fontId="26" fillId="77" borderId="142" xfId="0" applyFont="1" applyFill="1" applyBorder="1" applyAlignment="1">
      <alignment horizontal="center"/>
    </xf>
    <xf numFmtId="0" fontId="26" fillId="77" borderId="143" xfId="0" applyFont="1" applyFill="1" applyBorder="1" applyAlignment="1">
      <alignment horizontal="center"/>
    </xf>
    <xf numFmtId="0" fontId="26" fillId="77" borderId="144" xfId="0" applyFont="1" applyFill="1" applyBorder="1" applyAlignment="1">
      <alignment horizontal="center"/>
    </xf>
    <xf numFmtId="0" fontId="26" fillId="77" borderId="145" xfId="0" applyFont="1" applyFill="1" applyBorder="1" applyAlignment="1">
      <alignment horizontal="center"/>
    </xf>
    <xf numFmtId="0" fontId="26" fillId="77" borderId="146" xfId="0" applyFont="1" applyFill="1" applyBorder="1" applyAlignment="1">
      <alignment horizontal="center"/>
    </xf>
    <xf numFmtId="0" fontId="26" fillId="77" borderId="147" xfId="0" applyFont="1" applyFill="1" applyBorder="1" applyAlignment="1">
      <alignment horizontal="center"/>
    </xf>
    <xf numFmtId="0" fontId="26" fillId="77" borderId="148" xfId="0" applyFont="1" applyFill="1" applyBorder="1" applyAlignment="1">
      <alignment horizontal="center"/>
    </xf>
    <xf numFmtId="0" fontId="26" fillId="77" borderId="149" xfId="0" applyFont="1" applyFill="1" applyBorder="1" applyAlignment="1">
      <alignment horizontal="center"/>
    </xf>
    <xf numFmtId="0" fontId="26" fillId="77" borderId="150" xfId="0" applyFont="1" applyFill="1" applyBorder="1" applyAlignment="1">
      <alignment horizontal="center"/>
    </xf>
    <xf numFmtId="0" fontId="26" fillId="77" borderId="151" xfId="0" applyFont="1" applyFill="1" applyBorder="1" applyAlignment="1">
      <alignment horizontal="center"/>
    </xf>
    <xf numFmtId="4" fontId="26" fillId="77" borderId="86" xfId="0" applyNumberFormat="1" applyFont="1" applyFill="1" applyBorder="1" applyAlignment="1">
      <alignment horizontal="center"/>
    </xf>
    <xf numFmtId="4" fontId="26" fillId="77" borderId="146" xfId="0" applyNumberFormat="1" applyFont="1" applyFill="1" applyBorder="1" applyAlignment="1">
      <alignment horizontal="center"/>
    </xf>
    <xf numFmtId="4" fontId="26" fillId="77" borderId="143" xfId="0" applyNumberFormat="1" applyFont="1" applyFill="1" applyBorder="1" applyAlignment="1">
      <alignment horizontal="center"/>
    </xf>
    <xf numFmtId="4" fontId="26" fillId="77" borderId="151" xfId="0" applyNumberFormat="1" applyFont="1" applyFill="1" applyBorder="1" applyAlignment="1">
      <alignment horizontal="center"/>
    </xf>
    <xf numFmtId="4" fontId="26" fillId="77" borderId="152" xfId="0" applyNumberFormat="1" applyFont="1" applyFill="1" applyBorder="1" applyAlignment="1">
      <alignment horizontal="center"/>
    </xf>
    <xf numFmtId="0" fontId="26" fillId="77" borderId="153" xfId="0" applyFont="1" applyFill="1" applyBorder="1" applyAlignment="1">
      <alignment horizontal="center"/>
    </xf>
    <xf numFmtId="0" fontId="26" fillId="77" borderId="139" xfId="0" applyFont="1" applyFill="1" applyBorder="1" applyAlignment="1">
      <alignment horizontal="center"/>
    </xf>
    <xf numFmtId="4" fontId="26" fillId="77" borderId="77" xfId="0" applyNumberFormat="1" applyFont="1" applyFill="1" applyBorder="1" applyAlignment="1">
      <alignment horizontal="center"/>
    </xf>
    <xf numFmtId="4" fontId="26" fillId="77" borderId="153" xfId="0" applyNumberFormat="1" applyFont="1" applyFill="1" applyBorder="1" applyAlignment="1">
      <alignment horizontal="center"/>
    </xf>
    <xf numFmtId="4" fontId="26" fillId="77" borderId="154" xfId="0" applyNumberFormat="1" applyFont="1" applyFill="1" applyBorder="1" applyAlignment="1">
      <alignment horizontal="center"/>
    </xf>
    <xf numFmtId="0" fontId="26" fillId="77" borderId="155" xfId="0" applyFont="1" applyFill="1" applyBorder="1" applyAlignment="1">
      <alignment horizontal="center"/>
    </xf>
    <xf numFmtId="4" fontId="26" fillId="77" borderId="156" xfId="0" applyNumberFormat="1" applyFont="1" applyFill="1" applyBorder="1" applyAlignment="1">
      <alignment horizontal="center"/>
    </xf>
    <xf numFmtId="0" fontId="26" fillId="77" borderId="154" xfId="0" applyFont="1" applyFill="1" applyBorder="1" applyAlignment="1">
      <alignment horizontal="center"/>
    </xf>
    <xf numFmtId="0" fontId="26" fillId="77" borderId="157" xfId="0" applyFont="1" applyFill="1" applyBorder="1" applyAlignment="1">
      <alignment horizontal="center"/>
    </xf>
    <xf numFmtId="0" fontId="26" fillId="77" borderId="156" xfId="0" applyFont="1" applyFill="1" applyBorder="1" applyAlignment="1">
      <alignment horizontal="center"/>
    </xf>
    <xf numFmtId="0" fontId="26" fillId="77" borderId="158" xfId="0" applyFont="1" applyFill="1" applyBorder="1" applyAlignment="1">
      <alignment horizontal="center"/>
    </xf>
    <xf numFmtId="0" fontId="26" fillId="77" borderId="159" xfId="0" applyFont="1" applyFill="1" applyBorder="1" applyAlignment="1">
      <alignment horizontal="center"/>
    </xf>
    <xf numFmtId="4" fontId="26" fillId="77" borderId="160" xfId="0" applyNumberFormat="1" applyFont="1" applyFill="1" applyBorder="1" applyAlignment="1">
      <alignment horizontal="center"/>
    </xf>
    <xf numFmtId="0" fontId="26" fillId="77" borderId="161" xfId="0" applyFont="1" applyFill="1" applyBorder="1" applyAlignment="1">
      <alignment horizontal="center"/>
    </xf>
    <xf numFmtId="0" fontId="26" fillId="77" borderId="160" xfId="0" applyFont="1" applyFill="1" applyBorder="1" applyAlignment="1">
      <alignment horizontal="center"/>
    </xf>
    <xf numFmtId="0" fontId="26" fillId="77" borderId="162" xfId="0" applyFont="1" applyFill="1" applyBorder="1" applyAlignment="1">
      <alignment horizontal="center"/>
    </xf>
    <xf numFmtId="0" fontId="26" fillId="77" borderId="163" xfId="0" applyFont="1" applyFill="1" applyBorder="1" applyAlignment="1">
      <alignment horizontal="center"/>
    </xf>
    <xf numFmtId="4" fontId="26" fillId="77" borderId="161" xfId="0" applyNumberFormat="1" applyFont="1" applyFill="1" applyBorder="1" applyAlignment="1">
      <alignment horizontal="center"/>
    </xf>
    <xf numFmtId="4" fontId="26" fillId="77" borderId="157" xfId="0" applyNumberFormat="1" applyFont="1" applyFill="1" applyBorder="1" applyAlignment="1">
      <alignment horizontal="center"/>
    </xf>
    <xf numFmtId="165" fontId="24" fillId="78" borderId="0" xfId="0" applyNumberFormat="1" applyFont="1" applyFill="1" applyAlignment="1" applyProtection="1">
      <alignment horizontal="center" vertical="center"/>
      <protection hidden="1"/>
    </xf>
    <xf numFmtId="0" fontId="35" fillId="0" borderId="103" xfId="3" applyNumberFormat="1" applyFont="1" applyFill="1" applyBorder="1" applyAlignment="1" applyProtection="1">
      <alignment horizontal="left" vertical="center" indent="1"/>
      <protection hidden="1"/>
    </xf>
    <xf numFmtId="0" fontId="122" fillId="0" borderId="0" xfId="0" applyFont="1" applyProtection="1">
      <protection hidden="1"/>
    </xf>
    <xf numFmtId="0" fontId="35" fillId="79" borderId="105" xfId="3" applyNumberFormat="1" applyFont="1" applyFill="1" applyBorder="1" applyAlignment="1" applyProtection="1">
      <alignment horizontal="left" vertical="center" indent="1"/>
      <protection hidden="1"/>
    </xf>
    <xf numFmtId="0" fontId="18" fillId="0" borderId="0" xfId="0" applyFont="1" applyProtection="1">
      <protection hidden="1"/>
    </xf>
    <xf numFmtId="0" fontId="123" fillId="79" borderId="103" xfId="3" applyNumberFormat="1" applyFont="1" applyFill="1" applyBorder="1" applyAlignment="1" applyProtection="1">
      <alignment horizontal="left" vertical="center" indent="2"/>
      <protection hidden="1"/>
    </xf>
    <xf numFmtId="0" fontId="35" fillId="8" borderId="103" xfId="3" applyNumberFormat="1" applyFont="1" applyFill="1" applyBorder="1" applyAlignment="1" applyProtection="1">
      <alignment horizontal="left" vertical="center" wrapText="1"/>
      <protection hidden="1"/>
    </xf>
    <xf numFmtId="43" fontId="7" fillId="16" borderId="68" xfId="8" applyFont="1" applyFill="1" applyBorder="1" applyAlignment="1">
      <alignment horizontal="right"/>
    </xf>
    <xf numFmtId="0" fontId="7" fillId="16" borderId="68" xfId="11" applyFont="1" applyFill="1" applyBorder="1" applyAlignment="1">
      <alignment horizontal="right"/>
    </xf>
    <xf numFmtId="0" fontId="7" fillId="16" borderId="130" xfId="11" applyFont="1" applyFill="1" applyBorder="1" applyAlignment="1">
      <alignment horizontal="right"/>
    </xf>
    <xf numFmtId="43" fontId="7" fillId="16" borderId="187" xfId="8" applyFont="1" applyFill="1" applyBorder="1" applyAlignment="1">
      <alignment horizontal="right"/>
    </xf>
    <xf numFmtId="0" fontId="7" fillId="16" borderId="188" xfId="11" applyFont="1" applyFill="1" applyBorder="1" applyAlignment="1">
      <alignment horizontal="right"/>
    </xf>
    <xf numFmtId="43" fontId="7" fillId="16" borderId="187" xfId="8" applyFont="1" applyFill="1" applyBorder="1" applyAlignment="1">
      <alignment horizontal="center"/>
    </xf>
    <xf numFmtId="43" fontId="7" fillId="16" borderId="68" xfId="8" applyFont="1" applyFill="1" applyBorder="1" applyAlignment="1">
      <alignment horizontal="center"/>
    </xf>
    <xf numFmtId="0" fontId="7" fillId="16" borderId="188" xfId="11" applyFont="1" applyFill="1" applyBorder="1" applyAlignment="1">
      <alignment horizontal="center"/>
    </xf>
    <xf numFmtId="0" fontId="7" fillId="16" borderId="130" xfId="11" applyFont="1" applyFill="1" applyBorder="1" applyAlignment="1">
      <alignment horizontal="center"/>
    </xf>
    <xf numFmtId="0" fontId="26" fillId="77" borderId="187" xfId="0" applyFont="1" applyFill="1" applyBorder="1" applyAlignment="1">
      <alignment horizontal="center"/>
    </xf>
    <xf numFmtId="0" fontId="26" fillId="77" borderId="191" xfId="0" applyFont="1" applyFill="1" applyBorder="1" applyAlignment="1">
      <alignment horizontal="center"/>
    </xf>
    <xf numFmtId="0" fontId="26" fillId="77" borderId="192" xfId="0" applyFont="1" applyFill="1" applyBorder="1" applyAlignment="1">
      <alignment horizontal="center"/>
    </xf>
    <xf numFmtId="0" fontId="26" fillId="77" borderId="193" xfId="0" applyFont="1" applyFill="1" applyBorder="1" applyAlignment="1">
      <alignment horizontal="center"/>
    </xf>
    <xf numFmtId="0" fontId="41" fillId="0" borderId="0" xfId="0" applyFont="1" applyAlignment="1">
      <alignment horizontal="center" wrapText="1"/>
    </xf>
    <xf numFmtId="0" fontId="18" fillId="0" borderId="199" xfId="0" applyFont="1" applyBorder="1" applyAlignment="1">
      <alignment horizontal="left" vertical="center"/>
    </xf>
    <xf numFmtId="17" fontId="100" fillId="0" borderId="200" xfId="0" applyNumberFormat="1" applyFont="1" applyBorder="1" applyAlignment="1">
      <alignment horizontal="center" vertical="center" wrapText="1"/>
    </xf>
    <xf numFmtId="168" fontId="100" fillId="17" borderId="201" xfId="0" applyNumberFormat="1" applyFont="1" applyFill="1" applyBorder="1" applyAlignment="1">
      <alignment horizontal="center" vertical="center" wrapText="1"/>
    </xf>
    <xf numFmtId="0" fontId="14" fillId="0" borderId="202" xfId="0" applyFont="1" applyBorder="1"/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101" fillId="17" borderId="203" xfId="0" applyNumberFormat="1" applyFont="1" applyFill="1" applyBorder="1" applyAlignment="1" applyProtection="1">
      <alignment horizontal="center" vertical="center"/>
      <protection hidden="1"/>
    </xf>
    <xf numFmtId="0" fontId="0" fillId="0" borderId="204" xfId="0" applyBorder="1" applyAlignment="1">
      <alignment horizontal="left" indent="1"/>
    </xf>
    <xf numFmtId="165" fontId="101" fillId="17" borderId="75" xfId="0" applyNumberFormat="1" applyFont="1" applyFill="1" applyBorder="1" applyAlignment="1" applyProtection="1">
      <alignment horizontal="center" vertical="center"/>
      <protection hidden="1"/>
    </xf>
    <xf numFmtId="0" fontId="14" fillId="0" borderId="204" xfId="0" applyFont="1" applyBorder="1"/>
    <xf numFmtId="0" fontId="18" fillId="17" borderId="205" xfId="0" applyFont="1" applyFill="1" applyBorder="1" applyAlignment="1">
      <alignment vertical="center"/>
    </xf>
    <xf numFmtId="165" fontId="101" fillId="17" borderId="206" xfId="0" applyNumberFormat="1" applyFont="1" applyFill="1" applyBorder="1" applyAlignment="1" applyProtection="1">
      <alignment horizontal="center" vertical="center"/>
      <protection hidden="1"/>
    </xf>
    <xf numFmtId="165" fontId="101" fillId="17" borderId="207" xfId="0" applyNumberFormat="1" applyFont="1" applyFill="1" applyBorder="1" applyAlignment="1" applyProtection="1">
      <alignment horizontal="center" vertical="center"/>
      <protection hidden="1"/>
    </xf>
    <xf numFmtId="0" fontId="18" fillId="17" borderId="199" xfId="0" applyFont="1" applyFill="1" applyBorder="1" applyAlignment="1">
      <alignment vertical="center"/>
    </xf>
    <xf numFmtId="165" fontId="101" fillId="17" borderId="201" xfId="0" applyNumberFormat="1" applyFont="1" applyFill="1" applyBorder="1" applyAlignment="1" applyProtection="1">
      <alignment horizontal="center" vertical="center"/>
      <protection hidden="1"/>
    </xf>
    <xf numFmtId="165" fontId="101" fillId="0" borderId="1" xfId="0" applyNumberFormat="1" applyFont="1" applyBorder="1" applyAlignment="1" applyProtection="1">
      <alignment horizontal="center" vertical="center"/>
      <protection hidden="1"/>
    </xf>
    <xf numFmtId="165" fontId="2" fillId="17" borderId="203" xfId="0" applyNumberFormat="1" applyFont="1" applyFill="1" applyBorder="1" applyAlignment="1" applyProtection="1">
      <alignment horizontal="center" vertical="center"/>
      <protection hidden="1"/>
    </xf>
    <xf numFmtId="165" fontId="2" fillId="17" borderId="75" xfId="0" applyNumberFormat="1" applyFont="1" applyFill="1" applyBorder="1" applyAlignment="1" applyProtection="1">
      <alignment horizontal="center" vertical="center"/>
      <protection hidden="1"/>
    </xf>
    <xf numFmtId="165" fontId="101" fillId="0" borderId="0" xfId="0" applyNumberFormat="1" applyFont="1" applyAlignment="1" applyProtection="1">
      <alignment horizontal="center" vertical="center"/>
      <protection hidden="1"/>
    </xf>
    <xf numFmtId="165" fontId="96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96" fillId="17" borderId="206" xfId="0" applyNumberFormat="1" applyFont="1" applyFill="1" applyBorder="1" applyAlignment="1" applyProtection="1">
      <alignment horizontal="center"/>
      <protection locked="0"/>
    </xf>
    <xf numFmtId="165" fontId="96" fillId="17" borderId="207" xfId="0" applyNumberFormat="1" applyFont="1" applyFill="1" applyBorder="1" applyAlignment="1" applyProtection="1">
      <alignment horizontal="center"/>
      <protection locked="0"/>
    </xf>
    <xf numFmtId="165" fontId="96" fillId="17" borderId="201" xfId="0" applyNumberFormat="1" applyFont="1" applyFill="1" applyBorder="1" applyAlignment="1" applyProtection="1">
      <alignment horizontal="center"/>
      <protection locked="0"/>
    </xf>
    <xf numFmtId="165" fontId="105" fillId="0" borderId="0" xfId="0" applyNumberFormat="1" applyFont="1" applyAlignment="1" applyProtection="1">
      <alignment horizontal="center"/>
      <protection locked="0"/>
    </xf>
    <xf numFmtId="0" fontId="42" fillId="0" borderId="199" xfId="0" applyFont="1" applyBorder="1" applyAlignment="1">
      <alignment horizontal="center" vertical="center"/>
    </xf>
    <xf numFmtId="170" fontId="97" fillId="0" borderId="200" xfId="0" applyNumberFormat="1" applyFont="1" applyBorder="1" applyAlignment="1">
      <alignment horizontal="center" vertical="center"/>
    </xf>
    <xf numFmtId="170" fontId="97" fillId="9" borderId="201" xfId="0" applyNumberFormat="1" applyFont="1" applyFill="1" applyBorder="1" applyAlignment="1">
      <alignment horizontal="center" vertical="center"/>
    </xf>
    <xf numFmtId="0" fontId="42" fillId="0" borderId="208" xfId="0" applyFont="1" applyBorder="1" applyAlignment="1">
      <alignment horizontal="left"/>
    </xf>
    <xf numFmtId="165" fontId="97" fillId="3" borderId="209" xfId="0" applyNumberFormat="1" applyFont="1" applyFill="1" applyBorder="1" applyAlignment="1">
      <alignment horizontal="center"/>
    </xf>
    <xf numFmtId="165" fontId="97" fillId="9" borderId="210" xfId="0" applyNumberFormat="1" applyFont="1" applyFill="1" applyBorder="1" applyAlignment="1">
      <alignment horizontal="center"/>
    </xf>
    <xf numFmtId="0" fontId="41" fillId="0" borderId="204" xfId="0" applyFont="1" applyBorder="1" applyAlignment="1">
      <alignment horizontal="left" indent="1"/>
    </xf>
    <xf numFmtId="165" fontId="98" fillId="0" borderId="0" xfId="0" applyNumberFormat="1" applyFont="1" applyAlignment="1">
      <alignment horizontal="center"/>
    </xf>
    <xf numFmtId="165" fontId="98" fillId="9" borderId="75" xfId="0" applyNumberFormat="1" applyFont="1" applyFill="1" applyBorder="1" applyAlignment="1">
      <alignment horizontal="center"/>
    </xf>
    <xf numFmtId="0" fontId="42" fillId="0" borderId="211" xfId="0" applyFont="1" applyBorder="1" applyAlignment="1">
      <alignment horizontal="left"/>
    </xf>
    <xf numFmtId="165" fontId="97" fillId="9" borderId="76" xfId="0" applyNumberFormat="1" applyFont="1" applyFill="1" applyBorder="1" applyAlignment="1">
      <alignment horizontal="center"/>
    </xf>
    <xf numFmtId="0" fontId="42" fillId="15" borderId="212" xfId="0" applyFont="1" applyFill="1" applyBorder="1" applyAlignment="1">
      <alignment horizontal="left"/>
    </xf>
    <xf numFmtId="165" fontId="97" fillId="15" borderId="206" xfId="0" applyNumberFormat="1" applyFont="1" applyFill="1" applyBorder="1" applyAlignment="1">
      <alignment horizontal="center"/>
    </xf>
    <xf numFmtId="165" fontId="97" fillId="9" borderId="213" xfId="0" applyNumberFormat="1" applyFont="1" applyFill="1" applyBorder="1" applyAlignment="1">
      <alignment horizontal="center"/>
    </xf>
    <xf numFmtId="194" fontId="2" fillId="0" borderId="0" xfId="0" applyNumberFormat="1" applyFont="1" applyAlignment="1" applyProtection="1">
      <alignment horizontal="center"/>
      <protection hidden="1"/>
    </xf>
    <xf numFmtId="194" fontId="2" fillId="0" borderId="0" xfId="3" applyNumberFormat="1" applyFont="1" applyFill="1" applyBorder="1" applyAlignment="1" applyProtection="1">
      <alignment horizontal="center" vertical="center"/>
      <protection hidden="1"/>
    </xf>
    <xf numFmtId="194" fontId="101" fillId="0" borderId="0" xfId="0" applyNumberFormat="1" applyFont="1" applyAlignment="1" applyProtection="1">
      <alignment horizontal="center"/>
      <protection hidden="1"/>
    </xf>
    <xf numFmtId="194" fontId="96" fillId="0" borderId="0" xfId="0" applyNumberFormat="1" applyFont="1" applyAlignment="1" applyProtection="1">
      <alignment horizontal="center"/>
      <protection hidden="1"/>
    </xf>
    <xf numFmtId="194" fontId="2" fillId="0" borderId="0" xfId="3" applyNumberFormat="1" applyFont="1" applyAlignment="1" applyProtection="1">
      <alignment horizontal="center" vertical="center"/>
      <protection hidden="1"/>
    </xf>
    <xf numFmtId="194" fontId="101" fillId="0" borderId="0" xfId="3" applyNumberFormat="1" applyFont="1" applyAlignment="1" applyProtection="1">
      <alignment horizontal="center" vertical="center"/>
      <protection hidden="1"/>
    </xf>
    <xf numFmtId="194" fontId="106" fillId="2" borderId="2" xfId="3" applyNumberFormat="1" applyFont="1" applyFill="1" applyBorder="1" applyAlignment="1" applyProtection="1">
      <alignment horizontal="center" vertical="center"/>
      <protection hidden="1"/>
    </xf>
    <xf numFmtId="194" fontId="107" fillId="4" borderId="4" xfId="3" applyNumberFormat="1" applyFont="1" applyFill="1" applyBorder="1" applyAlignment="1" applyProtection="1">
      <alignment horizontal="center" vertical="center"/>
      <protection hidden="1"/>
    </xf>
    <xf numFmtId="194" fontId="107" fillId="0" borderId="6" xfId="3" applyNumberFormat="1" applyFont="1" applyFill="1" applyBorder="1" applyAlignment="1" applyProtection="1">
      <alignment horizontal="center" vertical="center"/>
      <protection hidden="1"/>
    </xf>
    <xf numFmtId="194" fontId="107" fillId="5" borderId="6" xfId="3" applyNumberFormat="1" applyFont="1" applyFill="1" applyBorder="1" applyAlignment="1" applyProtection="1">
      <alignment horizontal="center" vertical="center"/>
      <protection hidden="1"/>
    </xf>
    <xf numFmtId="194" fontId="108" fillId="0" borderId="8" xfId="3" applyNumberFormat="1" applyFont="1" applyFill="1" applyBorder="1" applyAlignment="1" applyProtection="1">
      <alignment horizontal="center" vertical="center"/>
      <protection hidden="1"/>
    </xf>
    <xf numFmtId="194" fontId="107" fillId="0" borderId="7" xfId="8" applyNumberFormat="1" applyFont="1" applyFill="1" applyBorder="1" applyAlignment="1" applyProtection="1">
      <alignment horizontal="center" vertical="center"/>
      <protection hidden="1"/>
    </xf>
    <xf numFmtId="194" fontId="109" fillId="0" borderId="8" xfId="3" applyNumberFormat="1" applyFont="1" applyFill="1" applyBorder="1" applyAlignment="1" applyProtection="1">
      <alignment horizontal="center" vertical="center"/>
      <protection hidden="1"/>
    </xf>
    <xf numFmtId="194" fontId="110" fillId="0" borderId="9" xfId="3" applyNumberFormat="1" applyFont="1" applyFill="1" applyBorder="1" applyAlignment="1" applyProtection="1">
      <alignment horizontal="center" vertical="center"/>
      <protection hidden="1"/>
    </xf>
    <xf numFmtId="194" fontId="107" fillId="0" borderId="11" xfId="3" applyNumberFormat="1" applyFont="1" applyFill="1" applyBorder="1" applyAlignment="1" applyProtection="1">
      <alignment horizontal="center" vertical="center"/>
      <protection hidden="1"/>
    </xf>
    <xf numFmtId="194" fontId="107" fillId="0" borderId="12" xfId="3" applyNumberFormat="1" applyFont="1" applyFill="1" applyBorder="1" applyAlignment="1" applyProtection="1">
      <alignment horizontal="center" vertical="center"/>
      <protection hidden="1"/>
    </xf>
    <xf numFmtId="194" fontId="107" fillId="6" borderId="14" xfId="3" applyNumberFormat="1" applyFont="1" applyFill="1" applyBorder="1" applyAlignment="1" applyProtection="1">
      <alignment horizontal="center" vertical="center"/>
      <protection hidden="1"/>
    </xf>
    <xf numFmtId="194" fontId="107" fillId="7" borderId="14" xfId="3" applyNumberFormat="1" applyFont="1" applyFill="1" applyBorder="1" applyAlignment="1" applyProtection="1">
      <alignment horizontal="center" vertical="center"/>
      <protection hidden="1"/>
    </xf>
    <xf numFmtId="194" fontId="109" fillId="0" borderId="15" xfId="3" applyNumberFormat="1" applyFont="1" applyFill="1" applyBorder="1" applyAlignment="1" applyProtection="1">
      <alignment horizontal="center" vertical="center"/>
      <protection hidden="1"/>
    </xf>
    <xf numFmtId="194" fontId="110" fillId="0" borderId="12" xfId="3" applyNumberFormat="1" applyFont="1" applyFill="1" applyBorder="1" applyAlignment="1" applyProtection="1">
      <alignment horizontal="center" vertical="center"/>
      <protection hidden="1"/>
    </xf>
    <xf numFmtId="194" fontId="101" fillId="7" borderId="6" xfId="8" applyNumberFormat="1" applyFont="1" applyFill="1" applyBorder="1" applyAlignment="1" applyProtection="1">
      <alignment horizontal="center" vertical="center"/>
      <protection hidden="1"/>
    </xf>
    <xf numFmtId="194" fontId="108" fillId="0" borderId="17" xfId="3" applyNumberFormat="1" applyFont="1" applyFill="1" applyBorder="1" applyAlignment="1" applyProtection="1">
      <alignment horizontal="center" vertical="center"/>
      <protection hidden="1"/>
    </xf>
    <xf numFmtId="194" fontId="108" fillId="0" borderId="0" xfId="3" applyNumberFormat="1" applyFont="1" applyFill="1" applyBorder="1" applyAlignment="1" applyProtection="1">
      <alignment horizontal="center" vertical="center"/>
      <protection hidden="1"/>
    </xf>
    <xf numFmtId="194" fontId="107" fillId="8" borderId="6" xfId="3" applyNumberFormat="1" applyFont="1" applyFill="1" applyBorder="1" applyAlignment="1" applyProtection="1">
      <alignment horizontal="center" vertical="center"/>
      <protection hidden="1"/>
    </xf>
    <xf numFmtId="194" fontId="108" fillId="0" borderId="11" xfId="3" applyNumberFormat="1" applyFont="1" applyFill="1" applyBorder="1" applyAlignment="1" applyProtection="1">
      <alignment horizontal="center" vertical="center"/>
      <protection hidden="1"/>
    </xf>
    <xf numFmtId="194" fontId="107" fillId="6" borderId="6" xfId="3" applyNumberFormat="1" applyFont="1" applyFill="1" applyBorder="1" applyAlignment="1" applyProtection="1">
      <alignment horizontal="center" vertical="center"/>
      <protection hidden="1"/>
    </xf>
    <xf numFmtId="194" fontId="107" fillId="8" borderId="20" xfId="3" applyNumberFormat="1" applyFont="1" applyFill="1" applyBorder="1" applyAlignment="1" applyProtection="1">
      <alignment horizontal="center"/>
      <protection hidden="1"/>
    </xf>
    <xf numFmtId="194" fontId="111" fillId="0" borderId="0" xfId="3" applyNumberFormat="1" applyFont="1" applyAlignment="1" applyProtection="1">
      <alignment horizontal="center" vertical="center"/>
      <protection hidden="1"/>
    </xf>
    <xf numFmtId="194" fontId="112" fillId="0" borderId="0" xfId="3" applyNumberFormat="1" applyFont="1" applyAlignment="1" applyProtection="1">
      <alignment horizontal="center" vertical="center"/>
      <protection hidden="1"/>
    </xf>
    <xf numFmtId="194" fontId="107" fillId="7" borderId="6" xfId="8" applyNumberFormat="1" applyFont="1" applyFill="1" applyBorder="1" applyAlignment="1" applyProtection="1">
      <alignment horizontal="center" vertical="center"/>
      <protection hidden="1"/>
    </xf>
    <xf numFmtId="194" fontId="104" fillId="0" borderId="0" xfId="8" applyNumberFormat="1" applyFont="1" applyAlignment="1" applyProtection="1">
      <alignment horizontal="center"/>
      <protection hidden="1"/>
    </xf>
    <xf numFmtId="194" fontId="96" fillId="0" borderId="0" xfId="8" applyNumberFormat="1" applyFont="1" applyAlignment="1" applyProtection="1">
      <alignment horizontal="center"/>
      <protection hidden="1"/>
    </xf>
    <xf numFmtId="194" fontId="109" fillId="0" borderId="0" xfId="3" applyNumberFormat="1" applyFont="1" applyFill="1" applyBorder="1" applyAlignment="1" applyProtection="1">
      <alignment horizontal="center" vertical="center"/>
      <protection hidden="1"/>
    </xf>
    <xf numFmtId="194" fontId="113" fillId="10" borderId="28" xfId="3" applyNumberFormat="1" applyFont="1" applyFill="1" applyBorder="1" applyAlignment="1" applyProtection="1">
      <alignment horizontal="center" vertical="center"/>
      <protection hidden="1"/>
    </xf>
    <xf numFmtId="194" fontId="113" fillId="0" borderId="29" xfId="3" applyNumberFormat="1" applyFont="1" applyFill="1" applyBorder="1" applyAlignment="1" applyProtection="1">
      <alignment horizontal="center" vertical="center"/>
      <protection hidden="1"/>
    </xf>
    <xf numFmtId="194" fontId="113" fillId="11" borderId="29" xfId="3" applyNumberFormat="1" applyFont="1" applyFill="1" applyBorder="1" applyAlignment="1" applyProtection="1">
      <alignment horizontal="center" vertical="center"/>
      <protection hidden="1"/>
    </xf>
    <xf numFmtId="194" fontId="114" fillId="0" borderId="30" xfId="3" applyNumberFormat="1" applyFont="1" applyFill="1" applyBorder="1" applyAlignment="1" applyProtection="1">
      <alignment horizontal="center" vertical="center"/>
      <protection hidden="1"/>
    </xf>
    <xf numFmtId="194" fontId="115" fillId="0" borderId="31" xfId="8" applyNumberFormat="1" applyFont="1" applyFill="1" applyBorder="1" applyAlignment="1" applyProtection="1">
      <alignment horizontal="center" vertical="center"/>
      <protection hidden="1"/>
    </xf>
    <xf numFmtId="194" fontId="113" fillId="0" borderId="31" xfId="8" applyNumberFormat="1" applyFont="1" applyFill="1" applyBorder="1" applyAlignment="1" applyProtection="1">
      <alignment horizontal="center" vertical="center"/>
      <protection hidden="1"/>
    </xf>
    <xf numFmtId="194" fontId="113" fillId="12" borderId="29" xfId="8" applyNumberFormat="1" applyFont="1" applyFill="1" applyBorder="1" applyAlignment="1" applyProtection="1">
      <alignment horizontal="center" vertical="center"/>
      <protection hidden="1"/>
    </xf>
    <xf numFmtId="194" fontId="113" fillId="13" borderId="29" xfId="8" applyNumberFormat="1" applyFont="1" applyFill="1" applyBorder="1" applyAlignment="1" applyProtection="1">
      <alignment horizontal="center" vertical="center"/>
      <protection hidden="1"/>
    </xf>
    <xf numFmtId="194" fontId="114" fillId="0" borderId="31" xfId="8" applyNumberFormat="1" applyFont="1" applyFill="1" applyBorder="1" applyAlignment="1" applyProtection="1">
      <alignment horizontal="center" vertical="center"/>
      <protection hidden="1"/>
    </xf>
    <xf numFmtId="194" fontId="113" fillId="14" borderId="29" xfId="8" applyNumberFormat="1" applyFont="1" applyFill="1" applyBorder="1" applyAlignment="1" applyProtection="1">
      <alignment horizontal="center" vertical="center"/>
      <protection hidden="1"/>
    </xf>
    <xf numFmtId="194" fontId="116" fillId="0" borderId="31" xfId="8" applyNumberFormat="1" applyFont="1" applyFill="1" applyBorder="1" applyAlignment="1" applyProtection="1">
      <alignment horizontal="center" vertical="center"/>
      <protection hidden="1"/>
    </xf>
    <xf numFmtId="194" fontId="117" fillId="0" borderId="31" xfId="8" applyNumberFormat="1" applyFont="1" applyFill="1" applyBorder="1" applyAlignment="1" applyProtection="1">
      <alignment horizontal="center" vertical="center"/>
      <protection hidden="1"/>
    </xf>
    <xf numFmtId="194" fontId="113" fillId="0" borderId="29" xfId="8" applyNumberFormat="1" applyFont="1" applyFill="1" applyBorder="1" applyAlignment="1" applyProtection="1">
      <alignment horizontal="center" vertical="center"/>
      <protection hidden="1"/>
    </xf>
    <xf numFmtId="194" fontId="113" fillId="14" borderId="32" xfId="8" applyNumberFormat="1" applyFont="1" applyFill="1" applyBorder="1" applyAlignment="1" applyProtection="1">
      <alignment horizontal="center" vertical="center"/>
      <protection hidden="1"/>
    </xf>
    <xf numFmtId="194" fontId="108" fillId="0" borderId="7" xfId="8" applyNumberFormat="1" applyFont="1" applyFill="1" applyBorder="1" applyAlignment="1" applyProtection="1">
      <alignment horizontal="center" vertical="center"/>
      <protection hidden="1"/>
    </xf>
    <xf numFmtId="194" fontId="108" fillId="0" borderId="18" xfId="8" applyNumberFormat="1" applyFont="1" applyFill="1" applyBorder="1" applyAlignment="1" applyProtection="1">
      <alignment horizontal="center" vertical="center"/>
      <protection hidden="1"/>
    </xf>
    <xf numFmtId="194" fontId="107" fillId="6" borderId="23" xfId="8" applyNumberFormat="1" applyFont="1" applyFill="1" applyBorder="1" applyAlignment="1" applyProtection="1">
      <alignment horizontal="center" vertical="center"/>
      <protection hidden="1"/>
    </xf>
    <xf numFmtId="194" fontId="107" fillId="7" borderId="23" xfId="8" applyNumberFormat="1" applyFont="1" applyFill="1" applyBorder="1" applyAlignment="1" applyProtection="1">
      <alignment horizontal="center" vertical="center"/>
      <protection hidden="1"/>
    </xf>
    <xf numFmtId="194" fontId="108" fillId="0" borderId="0" xfId="8" applyNumberFormat="1" applyFont="1" applyFill="1" applyBorder="1" applyAlignment="1" applyProtection="1">
      <alignment horizontal="center" vertical="center"/>
      <protection hidden="1"/>
    </xf>
    <xf numFmtId="194" fontId="107" fillId="8" borderId="23" xfId="8" applyNumberFormat="1" applyFont="1" applyFill="1" applyBorder="1" applyAlignment="1" applyProtection="1">
      <alignment horizontal="center" vertical="center"/>
      <protection hidden="1"/>
    </xf>
    <xf numFmtId="194" fontId="107" fillId="0" borderId="18" xfId="8" applyNumberFormat="1" applyFont="1" applyFill="1" applyBorder="1" applyAlignment="1" applyProtection="1">
      <alignment horizontal="center" vertical="center"/>
      <protection hidden="1"/>
    </xf>
    <xf numFmtId="194" fontId="107" fillId="8" borderId="6" xfId="8" applyNumberFormat="1" applyFont="1" applyFill="1" applyBorder="1" applyAlignment="1" applyProtection="1">
      <alignment horizontal="center" vertical="center"/>
      <protection hidden="1"/>
    </xf>
    <xf numFmtId="194" fontId="107" fillId="8" borderId="24" xfId="8" applyNumberFormat="1" applyFont="1" applyFill="1" applyBorder="1" applyAlignment="1" applyProtection="1">
      <alignment horizontal="center" vertical="center"/>
      <protection hidden="1"/>
    </xf>
    <xf numFmtId="194" fontId="104" fillId="0" borderId="0" xfId="0" applyNumberFormat="1" applyFont="1" applyAlignment="1" applyProtection="1">
      <alignment horizontal="center"/>
      <protection hidden="1"/>
    </xf>
    <xf numFmtId="194" fontId="118" fillId="0" borderId="18" xfId="8" applyNumberFormat="1" applyFont="1" applyFill="1" applyBorder="1" applyAlignment="1" applyProtection="1">
      <alignment horizontal="center" vertical="center"/>
      <protection hidden="1"/>
    </xf>
    <xf numFmtId="194" fontId="112" fillId="0" borderId="18" xfId="8" applyNumberFormat="1" applyFont="1" applyFill="1" applyBorder="1" applyAlignment="1" applyProtection="1">
      <alignment horizontal="center" vertical="center"/>
      <protection hidden="1"/>
    </xf>
    <xf numFmtId="194" fontId="111" fillId="0" borderId="18" xfId="8" applyNumberFormat="1" applyFont="1" applyFill="1" applyBorder="1" applyAlignment="1" applyProtection="1">
      <alignment horizontal="center" vertical="center"/>
      <protection hidden="1"/>
    </xf>
    <xf numFmtId="194" fontId="106" fillId="2" borderId="3" xfId="3" applyNumberFormat="1" applyFont="1" applyFill="1" applyBorder="1" applyAlignment="1" applyProtection="1">
      <alignment horizontal="center" vertical="center"/>
      <protection hidden="1"/>
    </xf>
    <xf numFmtId="194" fontId="35" fillId="4" borderId="4" xfId="3" applyNumberFormat="1" applyFont="1" applyFill="1" applyBorder="1" applyAlignment="1" applyProtection="1">
      <alignment horizontal="center" vertical="center"/>
      <protection hidden="1"/>
    </xf>
    <xf numFmtId="194" fontId="35" fillId="4" borderId="164" xfId="3" applyNumberFormat="1" applyFont="1" applyFill="1" applyBorder="1" applyAlignment="1" applyProtection="1">
      <alignment horizontal="center" vertical="center"/>
      <protection hidden="1"/>
    </xf>
    <xf numFmtId="194" fontId="35" fillId="0" borderId="6" xfId="3" applyNumberFormat="1" applyFont="1" applyFill="1" applyBorder="1" applyAlignment="1" applyProtection="1">
      <alignment horizontal="center" vertical="center"/>
      <protection hidden="1"/>
    </xf>
    <xf numFmtId="194" fontId="35" fillId="0" borderId="165" xfId="3" applyNumberFormat="1" applyFont="1" applyFill="1" applyBorder="1" applyAlignment="1" applyProtection="1">
      <alignment horizontal="center" vertical="center"/>
      <protection hidden="1"/>
    </xf>
    <xf numFmtId="194" fontId="35" fillId="5" borderId="6" xfId="3" applyNumberFormat="1" applyFont="1" applyFill="1" applyBorder="1" applyAlignment="1" applyProtection="1">
      <alignment horizontal="center" vertical="center"/>
      <protection hidden="1"/>
    </xf>
    <xf numFmtId="194" fontId="35" fillId="5" borderId="165" xfId="3" applyNumberFormat="1" applyFont="1" applyFill="1" applyBorder="1" applyAlignment="1" applyProtection="1">
      <alignment horizontal="center" vertical="center"/>
      <protection hidden="1"/>
    </xf>
    <xf numFmtId="194" fontId="36" fillId="0" borderId="8" xfId="3" applyNumberFormat="1" applyFont="1" applyFill="1" applyBorder="1" applyAlignment="1" applyProtection="1">
      <alignment horizontal="center" vertical="center"/>
      <protection hidden="1"/>
    </xf>
    <xf numFmtId="194" fontId="36" fillId="0" borderId="166" xfId="8" applyNumberFormat="1" applyFont="1" applyFill="1" applyBorder="1" applyAlignment="1" applyProtection="1">
      <alignment horizontal="center" vertical="center"/>
      <protection hidden="1"/>
    </xf>
    <xf numFmtId="194" fontId="120" fillId="0" borderId="7" xfId="8" applyNumberFormat="1" applyFont="1" applyFill="1" applyBorder="1" applyAlignment="1" applyProtection="1">
      <alignment horizontal="center" vertical="center"/>
      <protection hidden="1"/>
    </xf>
    <xf numFmtId="194" fontId="124" fillId="0" borderId="166" xfId="8" applyNumberFormat="1" applyFont="1" applyFill="1" applyBorder="1" applyAlignment="1" applyProtection="1">
      <alignment horizontal="center" vertical="center"/>
      <protection hidden="1"/>
    </xf>
    <xf numFmtId="194" fontId="36" fillId="0" borderId="167" xfId="3" applyNumberFormat="1" applyFont="1" applyFill="1" applyBorder="1" applyAlignment="1" applyProtection="1">
      <alignment horizontal="center" vertical="center"/>
      <protection hidden="1"/>
    </xf>
    <xf numFmtId="194" fontId="35" fillId="0" borderId="8" xfId="3" applyNumberFormat="1" applyFont="1" applyFill="1" applyBorder="1" applyAlignment="1" applyProtection="1">
      <alignment horizontal="center" vertical="center"/>
      <protection hidden="1"/>
    </xf>
    <xf numFmtId="194" fontId="35" fillId="0" borderId="167" xfId="3" applyNumberFormat="1" applyFont="1" applyFill="1" applyBorder="1" applyAlignment="1" applyProtection="1">
      <alignment horizontal="center" vertical="center"/>
      <protection hidden="1"/>
    </xf>
    <xf numFmtId="194" fontId="35" fillId="0" borderId="0" xfId="3" applyNumberFormat="1" applyFont="1" applyFill="1" applyBorder="1" applyAlignment="1" applyProtection="1">
      <alignment horizontal="center" vertical="center"/>
      <protection hidden="1"/>
    </xf>
    <xf numFmtId="194" fontId="35" fillId="7" borderId="6" xfId="8" applyNumberFormat="1" applyFont="1" applyFill="1" applyBorder="1" applyAlignment="1" applyProtection="1">
      <alignment horizontal="center" vertical="center"/>
      <protection hidden="1"/>
    </xf>
    <xf numFmtId="194" fontId="35" fillId="7" borderId="165" xfId="8" applyNumberFormat="1" applyFont="1" applyFill="1" applyBorder="1" applyAlignment="1" applyProtection="1">
      <alignment horizontal="center" vertical="center"/>
      <protection hidden="1"/>
    </xf>
    <xf numFmtId="194" fontId="35" fillId="0" borderId="7" xfId="8" applyNumberFormat="1" applyFont="1" applyFill="1" applyBorder="1" applyAlignment="1" applyProtection="1">
      <alignment horizontal="center" vertical="center"/>
      <protection hidden="1"/>
    </xf>
    <xf numFmtId="194" fontId="35" fillId="0" borderId="166" xfId="8" applyNumberFormat="1" applyFont="1" applyFill="1" applyBorder="1" applyAlignment="1" applyProtection="1">
      <alignment horizontal="center" vertical="center"/>
      <protection hidden="1"/>
    </xf>
    <xf numFmtId="194" fontId="36" fillId="0" borderId="7" xfId="8" applyNumberFormat="1" applyFont="1" applyFill="1" applyBorder="1" applyAlignment="1" applyProtection="1">
      <alignment horizontal="center" vertical="center"/>
      <protection hidden="1"/>
    </xf>
    <xf numFmtId="194" fontId="35" fillId="8" borderId="6" xfId="8" applyNumberFormat="1" applyFont="1" applyFill="1" applyBorder="1" applyAlignment="1" applyProtection="1">
      <alignment horizontal="center" vertical="center"/>
      <protection hidden="1"/>
    </xf>
    <xf numFmtId="194" fontId="35" fillId="8" borderId="165" xfId="8" applyNumberFormat="1" applyFont="1" applyFill="1" applyBorder="1" applyAlignment="1" applyProtection="1">
      <alignment horizontal="center" vertical="center"/>
      <protection hidden="1"/>
    </xf>
    <xf numFmtId="194" fontId="35" fillId="8" borderId="7" xfId="8" applyNumberFormat="1" applyFont="1" applyFill="1" applyBorder="1" applyAlignment="1" applyProtection="1">
      <alignment horizontal="center" vertical="center"/>
      <protection hidden="1"/>
    </xf>
    <xf numFmtId="194" fontId="35" fillId="8" borderId="166" xfId="8" applyNumberFormat="1" applyFont="1" applyFill="1" applyBorder="1" applyAlignment="1" applyProtection="1">
      <alignment horizontal="center" vertical="center"/>
      <protection hidden="1"/>
    </xf>
    <xf numFmtId="194" fontId="121" fillId="0" borderId="7" xfId="8" applyNumberFormat="1" applyFont="1" applyFill="1" applyBorder="1" applyAlignment="1" applyProtection="1">
      <alignment horizontal="center" vertical="center"/>
      <protection hidden="1"/>
    </xf>
    <xf numFmtId="194" fontId="121" fillId="0" borderId="166" xfId="8" applyNumberFormat="1" applyFont="1" applyFill="1" applyBorder="1" applyAlignment="1" applyProtection="1">
      <alignment horizontal="center" vertical="center"/>
      <protection hidden="1"/>
    </xf>
    <xf numFmtId="194" fontId="35" fillId="6" borderId="6" xfId="8" applyNumberFormat="1" applyFont="1" applyFill="1" applyBorder="1" applyAlignment="1" applyProtection="1">
      <alignment horizontal="center" vertical="center"/>
      <protection hidden="1"/>
    </xf>
    <xf numFmtId="194" fontId="35" fillId="6" borderId="165" xfId="8" applyNumberFormat="1" applyFont="1" applyFill="1" applyBorder="1" applyAlignment="1" applyProtection="1">
      <alignment horizontal="center" vertical="center"/>
      <protection hidden="1"/>
    </xf>
    <xf numFmtId="194" fontId="38" fillId="0" borderId="7" xfId="8" applyNumberFormat="1" applyFont="1" applyFill="1" applyBorder="1" applyAlignment="1" applyProtection="1">
      <alignment horizontal="center" vertical="center"/>
      <protection hidden="1"/>
    </xf>
    <xf numFmtId="194" fontId="39" fillId="0" borderId="166" xfId="8" applyNumberFormat="1" applyFont="1" applyFill="1" applyBorder="1" applyAlignment="1" applyProtection="1">
      <alignment horizontal="center" vertical="center"/>
      <protection hidden="1"/>
    </xf>
    <xf numFmtId="194" fontId="35" fillId="0" borderId="6" xfId="8" applyNumberFormat="1" applyFont="1" applyFill="1" applyBorder="1" applyAlignment="1" applyProtection="1">
      <alignment horizontal="center" vertical="center"/>
      <protection hidden="1"/>
    </xf>
    <xf numFmtId="194" fontId="35" fillId="0" borderId="165" xfId="8" applyNumberFormat="1" applyFont="1" applyFill="1" applyBorder="1" applyAlignment="1" applyProtection="1">
      <alignment horizontal="center" vertical="center"/>
      <protection hidden="1"/>
    </xf>
    <xf numFmtId="194" fontId="35" fillId="6" borderId="6" xfId="3" applyNumberFormat="1" applyFont="1" applyFill="1" applyBorder="1" applyAlignment="1" applyProtection="1">
      <alignment horizontal="center" vertical="center"/>
      <protection hidden="1"/>
    </xf>
    <xf numFmtId="194" fontId="35" fillId="6" borderId="165" xfId="3" applyNumberFormat="1" applyFont="1" applyFill="1" applyBorder="1" applyAlignment="1" applyProtection="1">
      <alignment horizontal="center" vertical="center"/>
      <protection hidden="1"/>
    </xf>
    <xf numFmtId="194" fontId="35" fillId="79" borderId="7" xfId="8" applyNumberFormat="1" applyFont="1" applyFill="1" applyBorder="1" applyAlignment="1" applyProtection="1">
      <alignment horizontal="center" vertical="center"/>
      <protection hidden="1"/>
    </xf>
    <xf numFmtId="194" fontId="35" fillId="79" borderId="166" xfId="8" applyNumberFormat="1" applyFont="1" applyFill="1" applyBorder="1" applyAlignment="1" applyProtection="1">
      <alignment horizontal="center" vertical="center"/>
      <protection hidden="1"/>
    </xf>
    <xf numFmtId="194" fontId="35" fillId="8" borderId="107" xfId="8" applyNumberFormat="1" applyFont="1" applyFill="1" applyBorder="1" applyAlignment="1" applyProtection="1">
      <alignment horizontal="center" vertical="center"/>
      <protection hidden="1"/>
    </xf>
    <xf numFmtId="194" fontId="35" fillId="8" borderId="168" xfId="8" applyNumberFormat="1" applyFont="1" applyFill="1" applyBorder="1" applyAlignment="1" applyProtection="1">
      <alignment horizontal="center" vertical="center"/>
      <protection hidden="1"/>
    </xf>
    <xf numFmtId="0" fontId="7" fillId="16" borderId="78" xfId="11" applyFont="1" applyFill="1" applyBorder="1" applyAlignment="1">
      <alignment horizontal="center"/>
    </xf>
    <xf numFmtId="0" fontId="7" fillId="16" borderId="79" xfId="11" applyFont="1" applyFill="1" applyBorder="1" applyAlignment="1">
      <alignment horizontal="center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 vertical="center"/>
      <protection hidden="1"/>
    </xf>
    <xf numFmtId="43" fontId="36" fillId="0" borderId="0" xfId="3" applyFont="1" applyAlignment="1" applyProtection="1">
      <alignment horizontal="center" vertical="center"/>
      <protection hidden="1"/>
    </xf>
    <xf numFmtId="43" fontId="34" fillId="2" borderId="94" xfId="3" applyFont="1" applyFill="1" applyBorder="1" applyAlignment="1" applyProtection="1">
      <alignment horizontal="center" vertical="center"/>
      <protection hidden="1"/>
    </xf>
    <xf numFmtId="43" fontId="34" fillId="2" borderId="99" xfId="3" applyFont="1" applyFill="1" applyBorder="1" applyAlignment="1" applyProtection="1">
      <alignment horizontal="center" vertical="center"/>
      <protection hidden="1"/>
    </xf>
    <xf numFmtId="194" fontId="106" fillId="2" borderId="95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96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97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98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100" xfId="3" applyNumberFormat="1" applyFont="1" applyFill="1" applyBorder="1" applyAlignment="1" applyProtection="1">
      <alignment horizontal="center" vertical="center" wrapText="1"/>
      <protection hidden="1"/>
    </xf>
    <xf numFmtId="43" fontId="34" fillId="2" borderId="34" xfId="3" applyFont="1" applyFill="1" applyBorder="1" applyAlignment="1" applyProtection="1">
      <alignment horizontal="center" vertical="center"/>
      <protection hidden="1"/>
    </xf>
    <xf numFmtId="43" fontId="34" fillId="2" borderId="35" xfId="3" applyFont="1" applyFill="1" applyBorder="1" applyAlignment="1" applyProtection="1">
      <alignment horizontal="center" vertical="center"/>
      <protection hidden="1"/>
    </xf>
    <xf numFmtId="194" fontId="106" fillId="2" borderId="36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7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8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4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5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9" xfId="3" applyNumberFormat="1" applyFont="1" applyFill="1" applyBorder="1" applyAlignment="1" applyProtection="1">
      <alignment horizontal="right" vertical="center"/>
      <protection hidden="1"/>
    </xf>
    <xf numFmtId="194" fontId="106" fillId="2" borderId="40" xfId="3" applyNumberFormat="1" applyFont="1" applyFill="1" applyBorder="1" applyAlignment="1" applyProtection="1">
      <alignment horizontal="right" vertical="center"/>
      <protection hidden="1"/>
    </xf>
    <xf numFmtId="194" fontId="106" fillId="2" borderId="41" xfId="3" applyNumberFormat="1" applyFont="1" applyFill="1" applyBorder="1" applyAlignment="1" applyProtection="1">
      <alignment horizontal="right" vertical="center"/>
      <protection hidden="1"/>
    </xf>
    <xf numFmtId="0" fontId="42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14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0" fontId="8" fillId="76" borderId="62" xfId="11" applyFont="1" applyFill="1" applyBorder="1" applyAlignment="1">
      <alignment horizontal="center" vertical="center" wrapText="1"/>
    </xf>
    <xf numFmtId="0" fontId="8" fillId="76" borderId="63" xfId="11" applyFont="1" applyFill="1" applyBorder="1" applyAlignment="1">
      <alignment horizontal="center" vertical="center" wrapText="1"/>
    </xf>
    <xf numFmtId="0" fontId="8" fillId="76" borderId="64" xfId="11" applyFont="1" applyFill="1" applyBorder="1" applyAlignment="1">
      <alignment horizontal="center" vertical="center" wrapText="1"/>
    </xf>
    <xf numFmtId="0" fontId="8" fillId="76" borderId="52" xfId="11" applyFont="1" applyFill="1" applyBorder="1" applyAlignment="1">
      <alignment horizontal="center" vertical="center" wrapText="1"/>
    </xf>
    <xf numFmtId="0" fontId="8" fillId="76" borderId="56" xfId="11" applyFont="1" applyFill="1" applyBorder="1" applyAlignment="1">
      <alignment horizontal="center" vertical="center" wrapText="1"/>
    </xf>
    <xf numFmtId="0" fontId="8" fillId="76" borderId="58" xfId="11" applyFont="1" applyFill="1" applyBorder="1" applyAlignment="1">
      <alignment horizontal="center" vertical="center" wrapText="1"/>
    </xf>
    <xf numFmtId="0" fontId="8" fillId="17" borderId="62" xfId="11" applyFont="1" applyFill="1" applyBorder="1" applyAlignment="1">
      <alignment horizontal="center" vertical="center" wrapText="1"/>
    </xf>
    <xf numFmtId="0" fontId="46" fillId="2" borderId="42" xfId="11" applyFont="1" applyFill="1" applyBorder="1" applyAlignment="1">
      <alignment horizontal="center" vertical="center"/>
    </xf>
    <xf numFmtId="0" fontId="46" fillId="2" borderId="169" xfId="11" applyFont="1" applyFill="1" applyBorder="1" applyAlignment="1">
      <alignment horizontal="center" vertical="center"/>
    </xf>
    <xf numFmtId="17" fontId="46" fillId="2" borderId="172" xfId="17" applyNumberFormat="1" applyFont="1" applyFill="1" applyBorder="1" applyAlignment="1">
      <alignment horizontal="center"/>
    </xf>
    <xf numFmtId="17" fontId="46" fillId="2" borderId="173" xfId="17" applyNumberFormat="1" applyFont="1" applyFill="1" applyBorder="1" applyAlignment="1">
      <alignment horizontal="center"/>
    </xf>
    <xf numFmtId="17" fontId="46" fillId="2" borderId="174" xfId="17" applyNumberFormat="1" applyFont="1" applyFill="1" applyBorder="1" applyAlignment="1">
      <alignment horizontal="center"/>
    </xf>
    <xf numFmtId="17" fontId="46" fillId="2" borderId="180" xfId="17" applyNumberFormat="1" applyFont="1" applyFill="1" applyBorder="1" applyAlignment="1">
      <alignment horizontal="center"/>
    </xf>
    <xf numFmtId="17" fontId="46" fillId="2" borderId="181" xfId="17" applyNumberFormat="1" applyFont="1" applyFill="1" applyBorder="1" applyAlignment="1">
      <alignment horizontal="center"/>
    </xf>
    <xf numFmtId="17" fontId="46" fillId="2" borderId="182" xfId="17" applyNumberFormat="1" applyFont="1" applyFill="1" applyBorder="1" applyAlignment="1">
      <alignment horizontal="center"/>
    </xf>
    <xf numFmtId="0" fontId="119" fillId="80" borderId="180" xfId="0" applyFont="1" applyFill="1" applyBorder="1" applyAlignment="1">
      <alignment horizontal="center"/>
    </xf>
    <xf numFmtId="0" fontId="119" fillId="80" borderId="181" xfId="0" applyFont="1" applyFill="1" applyBorder="1" applyAlignment="1">
      <alignment horizontal="center"/>
    </xf>
    <xf numFmtId="0" fontId="119" fillId="80" borderId="182" xfId="0" applyFont="1" applyFill="1" applyBorder="1" applyAlignment="1">
      <alignment horizontal="center"/>
    </xf>
    <xf numFmtId="17" fontId="46" fillId="2" borderId="67" xfId="17" applyNumberFormat="1" applyFont="1" applyFill="1" applyBorder="1" applyAlignment="1">
      <alignment horizontal="center"/>
    </xf>
    <xf numFmtId="17" fontId="46" fillId="2" borderId="0" xfId="17" applyNumberFormat="1" applyFont="1" applyFill="1" applyAlignment="1">
      <alignment horizontal="center"/>
    </xf>
    <xf numFmtId="17" fontId="46" fillId="2" borderId="75" xfId="17" applyNumberFormat="1" applyFont="1" applyFill="1" applyBorder="1" applyAlignment="1">
      <alignment horizontal="center"/>
    </xf>
    <xf numFmtId="0" fontId="46" fillId="2" borderId="45" xfId="11" applyFont="1" applyFill="1" applyBorder="1" applyAlignment="1">
      <alignment horizontal="center" vertical="center"/>
    </xf>
    <xf numFmtId="0" fontId="46" fillId="2" borderId="170" xfId="11" applyFont="1" applyFill="1" applyBorder="1" applyAlignment="1">
      <alignment horizontal="center" vertical="center"/>
    </xf>
    <xf numFmtId="0" fontId="46" fillId="2" borderId="175" xfId="17" applyFont="1" applyFill="1" applyBorder="1" applyAlignment="1">
      <alignment horizontal="center" wrapText="1"/>
    </xf>
    <xf numFmtId="0" fontId="46" fillId="2" borderId="27" xfId="17" applyFont="1" applyFill="1" applyBorder="1" applyAlignment="1">
      <alignment horizontal="center" wrapText="1"/>
    </xf>
    <xf numFmtId="0" fontId="46" fillId="2" borderId="47" xfId="17" applyFont="1" applyFill="1" applyBorder="1" applyAlignment="1">
      <alignment horizontal="center" wrapText="1"/>
    </xf>
    <xf numFmtId="0" fontId="46" fillId="2" borderId="176" xfId="17" applyFont="1" applyFill="1" applyBorder="1" applyAlignment="1">
      <alignment horizontal="center" wrapText="1"/>
    </xf>
    <xf numFmtId="0" fontId="46" fillId="2" borderId="183" xfId="17" applyFont="1" applyFill="1" applyBorder="1" applyAlignment="1">
      <alignment horizontal="center" wrapText="1"/>
    </xf>
    <xf numFmtId="0" fontId="46" fillId="2" borderId="170" xfId="17" applyFont="1" applyFill="1" applyBorder="1" applyAlignment="1">
      <alignment horizontal="center"/>
    </xf>
    <xf numFmtId="0" fontId="46" fillId="2" borderId="27" xfId="17" applyFont="1" applyFill="1" applyBorder="1" applyAlignment="1">
      <alignment horizontal="center"/>
    </xf>
    <xf numFmtId="0" fontId="46" fillId="2" borderId="183" xfId="17" applyFont="1" applyFill="1" applyBorder="1" applyAlignment="1">
      <alignment horizontal="center"/>
    </xf>
    <xf numFmtId="0" fontId="46" fillId="2" borderId="76" xfId="17" applyFont="1" applyFill="1" applyBorder="1" applyAlignment="1">
      <alignment horizontal="center" wrapText="1"/>
    </xf>
    <xf numFmtId="0" fontId="119" fillId="80" borderId="175" xfId="0" applyFont="1" applyFill="1" applyBorder="1" applyAlignment="1">
      <alignment horizontal="center" wrapText="1"/>
    </xf>
    <xf numFmtId="0" fontId="119" fillId="80" borderId="27" xfId="0" applyFont="1" applyFill="1" applyBorder="1" applyAlignment="1">
      <alignment horizontal="center" wrapText="1"/>
    </xf>
    <xf numFmtId="0" fontId="119" fillId="80" borderId="27" xfId="0" applyFont="1" applyFill="1" applyBorder="1" applyAlignment="1">
      <alignment horizontal="center"/>
    </xf>
    <xf numFmtId="0" fontId="119" fillId="80" borderId="183" xfId="0" applyFont="1" applyFill="1" applyBorder="1" applyAlignment="1">
      <alignment horizontal="center"/>
    </xf>
    <xf numFmtId="0" fontId="46" fillId="2" borderId="214" xfId="17" applyFont="1" applyFill="1" applyBorder="1" applyAlignment="1">
      <alignment horizontal="center"/>
    </xf>
    <xf numFmtId="0" fontId="46" fillId="2" borderId="215" xfId="17" applyFont="1" applyFill="1" applyBorder="1" applyAlignment="1">
      <alignment horizontal="center"/>
    </xf>
    <xf numFmtId="0" fontId="46" fillId="2" borderId="49" xfId="11" applyFont="1" applyFill="1" applyBorder="1" applyAlignment="1">
      <alignment horizontal="center" vertical="center"/>
    </xf>
    <xf numFmtId="0" fontId="46" fillId="2" borderId="171" xfId="11" applyFont="1" applyFill="1" applyBorder="1" applyAlignment="1">
      <alignment horizontal="center" vertical="center"/>
    </xf>
    <xf numFmtId="0" fontId="46" fillId="2" borderId="177" xfId="17" applyFont="1" applyFill="1" applyBorder="1"/>
    <xf numFmtId="0" fontId="46" fillId="2" borderId="178" xfId="17" applyFont="1" applyFill="1" applyBorder="1" applyAlignment="1">
      <alignment horizontal="center"/>
    </xf>
    <xf numFmtId="0" fontId="46" fillId="2" borderId="179" xfId="17" applyFont="1" applyFill="1" applyBorder="1" applyAlignment="1">
      <alignment horizontal="center" wrapText="1"/>
    </xf>
    <xf numFmtId="0" fontId="46" fillId="2" borderId="184" xfId="17" applyFont="1" applyFill="1" applyBorder="1"/>
    <xf numFmtId="0" fontId="46" fillId="2" borderId="185" xfId="17" applyFont="1" applyFill="1" applyBorder="1" applyAlignment="1">
      <alignment horizontal="center"/>
    </xf>
    <xf numFmtId="0" fontId="46" fillId="2" borderId="186" xfId="17" applyFont="1" applyFill="1" applyBorder="1" applyAlignment="1">
      <alignment horizontal="center" wrapText="1"/>
    </xf>
    <xf numFmtId="0" fontId="46" fillId="2" borderId="178" xfId="17" applyFont="1" applyFill="1" applyBorder="1"/>
    <xf numFmtId="0" fontId="46" fillId="2" borderId="179" xfId="17" applyFont="1" applyFill="1" applyBorder="1" applyAlignment="1">
      <alignment horizontal="center"/>
    </xf>
    <xf numFmtId="0" fontId="46" fillId="2" borderId="177" xfId="17" applyFont="1" applyFill="1" applyBorder="1" applyAlignment="1">
      <alignment horizontal="center"/>
    </xf>
    <xf numFmtId="0" fontId="46" fillId="2" borderId="189" xfId="17" applyFont="1" applyFill="1" applyBorder="1" applyAlignment="1">
      <alignment horizontal="center"/>
    </xf>
    <xf numFmtId="0" fontId="46" fillId="2" borderId="190" xfId="17" applyFont="1" applyFill="1" applyBorder="1" applyAlignment="1">
      <alignment horizontal="center"/>
    </xf>
    <xf numFmtId="0" fontId="119" fillId="80" borderId="194" xfId="0" applyFont="1" applyFill="1" applyBorder="1" applyAlignment="1">
      <alignment horizontal="center"/>
    </xf>
    <xf numFmtId="0" fontId="119" fillId="80" borderId="195" xfId="0" applyFont="1" applyFill="1" applyBorder="1" applyAlignment="1">
      <alignment horizontal="center"/>
    </xf>
    <xf numFmtId="0" fontId="119" fillId="80" borderId="196" xfId="0" applyFont="1" applyFill="1" applyBorder="1" applyAlignment="1">
      <alignment horizontal="center"/>
    </xf>
    <xf numFmtId="0" fontId="119" fillId="80" borderId="197" xfId="0" applyFont="1" applyFill="1" applyBorder="1" applyAlignment="1">
      <alignment horizontal="center"/>
    </xf>
    <xf numFmtId="0" fontId="119" fillId="80" borderId="198" xfId="0" applyFont="1" applyFill="1" applyBorder="1" applyAlignment="1">
      <alignment horizontal="center"/>
    </xf>
    <xf numFmtId="0" fontId="46" fillId="2" borderId="216" xfId="17" applyFont="1" applyFill="1" applyBorder="1" applyAlignment="1">
      <alignment horizontal="center"/>
    </xf>
    <xf numFmtId="0" fontId="46" fillId="2" borderId="51" xfId="17" applyFont="1" applyFill="1" applyBorder="1" applyAlignment="1">
      <alignment horizontal="center"/>
    </xf>
    <xf numFmtId="0" fontId="46" fillId="2" borderId="217" xfId="17" applyFont="1" applyFill="1" applyBorder="1" applyAlignment="1">
      <alignment horizontal="center"/>
    </xf>
    <xf numFmtId="0" fontId="46" fillId="2" borderId="43" xfId="11" applyFont="1" applyFill="1" applyBorder="1" applyAlignment="1">
      <alignment horizontal="center" vertical="center"/>
    </xf>
    <xf numFmtId="17" fontId="46" fillId="2" borderId="42" xfId="17" applyNumberFormat="1" applyFont="1" applyFill="1" applyBorder="1" applyAlignment="1">
      <alignment horizontal="center"/>
    </xf>
    <xf numFmtId="17" fontId="46" fillId="2" borderId="44" xfId="17" applyNumberFormat="1" applyFont="1" applyFill="1" applyBorder="1" applyAlignment="1">
      <alignment horizontal="center"/>
    </xf>
    <xf numFmtId="0" fontId="46" fillId="2" borderId="46" xfId="11" applyFont="1" applyFill="1" applyBorder="1" applyAlignment="1">
      <alignment horizontal="center" vertical="center"/>
    </xf>
    <xf numFmtId="0" fontId="46" fillId="2" borderId="45" xfId="17" applyFont="1" applyFill="1" applyBorder="1" applyAlignment="1">
      <alignment horizontal="center" wrapText="1"/>
    </xf>
    <xf numFmtId="0" fontId="46" fillId="2" borderId="48" xfId="17" applyFont="1" applyFill="1" applyBorder="1" applyAlignment="1">
      <alignment horizontal="center" wrapText="1"/>
    </xf>
    <xf numFmtId="0" fontId="46" fillId="2" borderId="50" xfId="11" applyFont="1" applyFill="1" applyBorder="1" applyAlignment="1">
      <alignment horizontal="center" vertical="center"/>
    </xf>
    <xf numFmtId="0" fontId="46" fillId="2" borderId="49" xfId="17" applyFont="1" applyFill="1" applyBorder="1" applyAlignment="1">
      <alignment horizontal="center" wrapText="1"/>
    </xf>
    <xf numFmtId="0" fontId="46" fillId="2" borderId="51" xfId="17" applyFont="1" applyFill="1" applyBorder="1" applyAlignment="1">
      <alignment horizontal="center" wrapText="1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310572</xdr:colOff>
      <xdr:row>3</xdr:row>
      <xdr:rowOff>25044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8CED89-CC20-4F20-8D17-345EB392C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0"/>
          <a:ext cx="907472" cy="558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297874</xdr:colOff>
      <xdr:row>0</xdr:row>
      <xdr:rowOff>0</xdr:rowOff>
    </xdr:from>
    <xdr:to>
      <xdr:col>2</xdr:col>
      <xdr:colOff>304801</xdr:colOff>
      <xdr:row>3</xdr:row>
      <xdr:rowOff>38899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C8C6575-91A2-9180-25E7-7BB9D8922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874" y="0"/>
          <a:ext cx="907472" cy="558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ID50"/>
  <sheetViews>
    <sheetView showGridLines="0" tabSelected="1" zoomScale="85" zoomScaleNormal="85" workbookViewId="0">
      <pane xSplit="11" ySplit="7" topLeftCell="GS8" activePane="bottomRight" state="frozen"/>
      <selection activeCell="B9" sqref="B9"/>
      <selection pane="topRight" activeCell="B9" sqref="B9"/>
      <selection pane="bottomLeft" activeCell="B9" sqref="B9"/>
      <selection pane="bottomRight" activeCell="F3" sqref="F3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10" width="9.33203125" style="1" customWidth="1"/>
    <col min="211" max="211" width="11.33203125" style="1" customWidth="1"/>
    <col min="212" max="219" width="9.33203125" style="1" customWidth="1"/>
    <col min="220" max="222" width="12.44140625" style="1" customWidth="1"/>
    <col min="223" max="225" width="13.44140625" style="1" customWidth="1"/>
    <col min="226" max="226" width="11" style="1" bestFit="1" customWidth="1"/>
    <col min="227" max="228" width="11" style="1" customWidth="1"/>
    <col min="229" max="234" width="11" style="1" bestFit="1" customWidth="1"/>
    <col min="235" max="235" width="11.109375" style="1" customWidth="1"/>
    <col min="236" max="236" width="10.44140625" style="1" customWidth="1"/>
    <col min="237" max="237" width="13.33203125" style="1" customWidth="1"/>
    <col min="238" max="16384" width="11.44140625" style="1"/>
  </cols>
  <sheetData>
    <row r="1" spans="1:238">
      <c r="A1" s="2"/>
    </row>
    <row r="2" spans="1:238" ht="15.6">
      <c r="B2" s="183" t="s">
        <v>289</v>
      </c>
      <c r="D2" s="28"/>
      <c r="H2" s="28" t="s">
        <v>441</v>
      </c>
    </row>
    <row r="3" spans="1:238">
      <c r="B3" s="4" t="s">
        <v>0</v>
      </c>
      <c r="HJ3" s="137"/>
    </row>
    <row r="4" spans="1:238">
      <c r="B4" s="4" t="s">
        <v>1</v>
      </c>
      <c r="D4" s="5"/>
      <c r="HJ4" s="20"/>
    </row>
    <row r="5" spans="1:238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J5" s="37"/>
    </row>
    <row r="6" spans="1:238" ht="12.75" customHeight="1">
      <c r="B6" s="8"/>
      <c r="C6" s="525" t="s">
        <v>367</v>
      </c>
      <c r="D6" s="525" t="s">
        <v>368</v>
      </c>
      <c r="E6" s="526" t="s">
        <v>369</v>
      </c>
      <c r="F6" s="526"/>
      <c r="G6" s="7"/>
      <c r="H6" s="525" t="s">
        <v>370</v>
      </c>
      <c r="I6" s="526" t="s">
        <v>371</v>
      </c>
      <c r="J6" s="52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D6" s="524" t="s">
        <v>2</v>
      </c>
      <c r="HE6" s="524"/>
      <c r="HF6" s="524"/>
      <c r="HG6" s="524"/>
      <c r="HH6" s="524"/>
      <c r="HI6" s="524"/>
      <c r="HJ6" s="524"/>
      <c r="HK6" s="524"/>
      <c r="HL6" s="28"/>
      <c r="HM6" s="28"/>
      <c r="HN6" s="28"/>
    </row>
    <row r="7" spans="1:238">
      <c r="A7" s="9"/>
      <c r="B7" s="10"/>
      <c r="C7" s="525"/>
      <c r="D7" s="525"/>
      <c r="E7" s="133" t="s">
        <v>3</v>
      </c>
      <c r="F7" s="133" t="s">
        <v>4</v>
      </c>
      <c r="G7" s="11"/>
      <c r="H7" s="52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2">
        <v>45839</v>
      </c>
      <c r="HC7" s="13"/>
      <c r="HD7" s="14">
        <v>2009</v>
      </c>
      <c r="HE7" s="14">
        <v>2010</v>
      </c>
      <c r="HF7" s="14" t="s">
        <v>372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  <c r="HP7" s="14" t="s">
        <v>382</v>
      </c>
      <c r="HQ7" s="14" t="s">
        <v>383</v>
      </c>
      <c r="HR7" s="14" t="s">
        <v>384</v>
      </c>
      <c r="HS7" s="14" t="s">
        <v>385</v>
      </c>
      <c r="HT7" s="14" t="s">
        <v>386</v>
      </c>
    </row>
    <row r="8" spans="1:238">
      <c r="A8" s="15"/>
      <c r="B8" s="16" t="s">
        <v>387</v>
      </c>
      <c r="HD8" s="154"/>
      <c r="HE8" s="154"/>
      <c r="HF8" s="154"/>
      <c r="HG8" s="154"/>
      <c r="HH8" s="154"/>
      <c r="HI8" s="154"/>
      <c r="HJ8" s="154"/>
      <c r="HK8" s="154"/>
      <c r="HL8" s="154"/>
      <c r="HM8" s="154"/>
      <c r="HN8" s="154"/>
      <c r="HO8" s="154"/>
      <c r="HP8" s="154"/>
      <c r="HQ8" s="154"/>
    </row>
    <row r="9" spans="1:238">
      <c r="A9" s="15">
        <v>8</v>
      </c>
      <c r="B9" s="18" t="s">
        <v>388</v>
      </c>
      <c r="C9" s="19">
        <v>86.449976438824322</v>
      </c>
      <c r="D9" s="19">
        <v>100.9315548735475</v>
      </c>
      <c r="E9" s="19">
        <v>-14.481578434723176</v>
      </c>
      <c r="F9" s="20">
        <v>-0.14347919689602007</v>
      </c>
      <c r="G9" s="19"/>
      <c r="H9" s="19">
        <v>100.69406332461588</v>
      </c>
      <c r="I9" s="19">
        <v>0.23749154893161517</v>
      </c>
      <c r="J9" s="20">
        <v>2.3585456886965994E-3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>
        <v>94.08739999999996</v>
      </c>
      <c r="GW9" s="19">
        <v>92.561810526315767</v>
      </c>
      <c r="GX9" s="19">
        <v>85.013599999999997</v>
      </c>
      <c r="GY9" s="19">
        <v>79.454600000000013</v>
      </c>
      <c r="GZ9" s="19">
        <v>77.487199999999987</v>
      </c>
      <c r="HA9" s="19">
        <v>85.284570000000016</v>
      </c>
      <c r="HB9" s="19">
        <v>91.260654545454543</v>
      </c>
      <c r="HC9" s="19"/>
      <c r="HD9" s="19">
        <v>68.158585606060598</v>
      </c>
      <c r="HE9" s="19">
        <v>88.439219504108578</v>
      </c>
      <c r="HF9" s="19">
        <v>122.76751840961099</v>
      </c>
      <c r="HG9" s="19">
        <v>126.02046948009847</v>
      </c>
      <c r="HH9" s="19">
        <v>121.75226607291448</v>
      </c>
      <c r="HI9" s="19">
        <v>111.38595673150265</v>
      </c>
      <c r="HJ9" s="19">
        <v>63.80755364832536</v>
      </c>
      <c r="HK9" s="19">
        <v>51.024839000762789</v>
      </c>
      <c r="HL9" s="19">
        <v>63.41624926912143</v>
      </c>
      <c r="HM9" s="19">
        <v>82.444337144268772</v>
      </c>
      <c r="HN9" s="19">
        <v>76.522728240760003</v>
      </c>
      <c r="HO9" s="19">
        <v>46.90772128389154</v>
      </c>
      <c r="HP9" s="19">
        <v>76.894863005166087</v>
      </c>
      <c r="HQ9" s="19">
        <v>136.71281315408086</v>
      </c>
      <c r="HR9" s="19">
        <v>105.4053107008876</v>
      </c>
      <c r="HS9" s="19">
        <v>94.492610411032516</v>
      </c>
      <c r="HT9" s="19">
        <f>+C9</f>
        <v>86.449976438824322</v>
      </c>
      <c r="HU9" s="37"/>
      <c r="HV9" s="37"/>
      <c r="HW9" s="37"/>
      <c r="HX9" s="37"/>
      <c r="HY9" s="37"/>
      <c r="HZ9" s="37"/>
      <c r="IA9" s="37"/>
      <c r="IB9" s="37"/>
      <c r="IC9" s="37"/>
      <c r="ID9" s="19"/>
    </row>
    <row r="10" spans="1:238">
      <c r="A10" s="15">
        <v>12</v>
      </c>
      <c r="B10" s="18" t="s">
        <v>389</v>
      </c>
      <c r="C10" s="19">
        <v>15.712463911091293</v>
      </c>
      <c r="D10" s="19">
        <v>18.344521060259446</v>
      </c>
      <c r="E10" s="19">
        <v>-2.632057149168153</v>
      </c>
      <c r="F10" s="20">
        <v>-0.14347919689602012</v>
      </c>
      <c r="G10" s="19"/>
      <c r="H10" s="19">
        <v>18.301356474848387</v>
      </c>
      <c r="I10" s="19">
        <v>4.3164585411059164E-2</v>
      </c>
      <c r="J10" s="20">
        <v>2.3585456886969221E-3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>
        <v>17.100581606688465</v>
      </c>
      <c r="GW10" s="19">
        <v>16.823302531136992</v>
      </c>
      <c r="GX10" s="19">
        <v>15.451399491094142</v>
      </c>
      <c r="GY10" s="19">
        <v>14.44103962195565</v>
      </c>
      <c r="GZ10" s="19">
        <v>14.08346055979643</v>
      </c>
      <c r="HA10" s="19">
        <v>15.500648854961829</v>
      </c>
      <c r="HB10" s="19">
        <v>16.586814712005545</v>
      </c>
      <c r="HC10" s="19"/>
      <c r="HD10" s="19">
        <v>12.387965395503556</v>
      </c>
      <c r="HE10" s="19">
        <v>16.074012996021185</v>
      </c>
      <c r="HF10" s="19">
        <v>22.313253073357131</v>
      </c>
      <c r="HG10" s="19">
        <v>22.904483729570781</v>
      </c>
      <c r="HH10" s="19">
        <v>22.128728839133853</v>
      </c>
      <c r="HI10" s="19">
        <v>20.24463044920077</v>
      </c>
      <c r="HJ10" s="19">
        <v>11.597156242879924</v>
      </c>
      <c r="HK10" s="19">
        <v>9.2738711379067187</v>
      </c>
      <c r="HL10" s="19">
        <v>11.526035854075134</v>
      </c>
      <c r="HM10" s="19">
        <v>14.984430596922708</v>
      </c>
      <c r="HN10" s="19">
        <v>13.908165801664843</v>
      </c>
      <c r="HO10" s="19">
        <v>8.5255763874757395</v>
      </c>
      <c r="HP10" s="19">
        <v>13.975802072912769</v>
      </c>
      <c r="HQ10" s="19">
        <v>24.847839540908911</v>
      </c>
      <c r="HR10" s="19">
        <v>19.157635532694936</v>
      </c>
      <c r="HS10" s="19">
        <v>17.174229445843782</v>
      </c>
      <c r="HT10" s="19">
        <f t="shared" ref="HT10:HT16" si="0">+C10</f>
        <v>15.712463911091293</v>
      </c>
      <c r="HU10" s="37"/>
      <c r="HV10" s="37"/>
      <c r="HW10" s="37"/>
      <c r="HX10" s="37"/>
      <c r="HY10" s="37"/>
      <c r="HZ10" s="37"/>
      <c r="IA10" s="37"/>
      <c r="IB10" s="37"/>
      <c r="IC10" s="37"/>
    </row>
    <row r="11" spans="1:238">
      <c r="A11" s="15">
        <v>9</v>
      </c>
      <c r="B11" s="18" t="s">
        <v>390</v>
      </c>
      <c r="C11" s="19">
        <v>64.240035331836083</v>
      </c>
      <c r="D11" s="19">
        <v>69.638233798782679</v>
      </c>
      <c r="E11" s="19">
        <v>-5.3981984669465959</v>
      </c>
      <c r="F11" s="20">
        <v>-7.7517739501327787E-2</v>
      </c>
      <c r="G11" s="19"/>
      <c r="H11" s="19">
        <v>61.875321804652799</v>
      </c>
      <c r="I11" s="19">
        <v>7.7629119941298796</v>
      </c>
      <c r="J11" s="20">
        <v>0.12546055143984944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>
        <v>69.1752380952381</v>
      </c>
      <c r="GW11" s="19">
        <v>67.654210526315794</v>
      </c>
      <c r="GX11" s="19">
        <v>63.6842857142857</v>
      </c>
      <c r="GY11" s="19">
        <v>60.44761904761905</v>
      </c>
      <c r="GZ11" s="19">
        <v>58.88666666666667</v>
      </c>
      <c r="HA11" s="19">
        <v>63.566999999999993</v>
      </c>
      <c r="HB11" s="19">
        <v>66.265227272727302</v>
      </c>
      <c r="HC11" s="19"/>
      <c r="HD11" s="19">
        <v>55.814058333333342</v>
      </c>
      <c r="HE11" s="19">
        <v>69.703883333333337</v>
      </c>
      <c r="HF11" s="19">
        <v>95.703821626984123</v>
      </c>
      <c r="HG11" s="19">
        <v>99.373692120411363</v>
      </c>
      <c r="HH11" s="19">
        <v>93.047684039231811</v>
      </c>
      <c r="HI11" s="19">
        <v>82.669191895802314</v>
      </c>
      <c r="HJ11" s="19">
        <v>40.761989832535889</v>
      </c>
      <c r="HK11" s="19">
        <v>31.998118734335836</v>
      </c>
      <c r="HL11" s="19">
        <v>47.201780901116429</v>
      </c>
      <c r="HM11" s="19">
        <v>61.221632420973386</v>
      </c>
      <c r="HN11" s="19">
        <v>53.608773516465739</v>
      </c>
      <c r="HO11" s="19">
        <v>35.210805042910309</v>
      </c>
      <c r="HP11" s="19">
        <v>60.282155134501274</v>
      </c>
      <c r="HQ11" s="19">
        <v>77.991670802913049</v>
      </c>
      <c r="HR11" s="19">
        <v>67.440591375507282</v>
      </c>
      <c r="HS11" s="19">
        <v>68.195305255067851</v>
      </c>
      <c r="HT11" s="19">
        <f t="shared" si="0"/>
        <v>64.240035331836083</v>
      </c>
      <c r="HU11" s="37"/>
      <c r="HV11" s="37"/>
      <c r="HW11" s="37"/>
      <c r="HX11" s="37"/>
      <c r="HY11" s="37"/>
      <c r="HZ11" s="37"/>
      <c r="IA11" s="37"/>
      <c r="IB11" s="37"/>
      <c r="IC11" s="37"/>
    </row>
    <row r="12" spans="1:238">
      <c r="A12" s="15">
        <v>13</v>
      </c>
      <c r="B12" s="18" t="s">
        <v>391</v>
      </c>
      <c r="C12" s="19">
        <v>10.847692558567386</v>
      </c>
      <c r="D12" s="19">
        <v>11.759242451668801</v>
      </c>
      <c r="E12" s="19">
        <v>-0.9115498931014141</v>
      </c>
      <c r="F12" s="20">
        <v>-7.7517739501327523E-2</v>
      </c>
      <c r="G12" s="19"/>
      <c r="H12" s="19">
        <v>10.448382608012965</v>
      </c>
      <c r="I12" s="19">
        <v>1.3108598436558356</v>
      </c>
      <c r="J12" s="20">
        <v>0.12546055143984913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>
        <v>11.681060130908152</v>
      </c>
      <c r="GW12" s="19">
        <v>11.424216569793275</v>
      </c>
      <c r="GX12" s="19">
        <v>10.753847638346112</v>
      </c>
      <c r="GY12" s="19">
        <v>10.207298049243335</v>
      </c>
      <c r="GZ12" s="19">
        <v>9.9437127096701534</v>
      </c>
      <c r="HA12" s="19">
        <v>10.734042553191484</v>
      </c>
      <c r="HB12" s="19">
        <v>11.189670258819197</v>
      </c>
      <c r="HC12" s="19"/>
      <c r="HD12" s="19">
        <v>9.4248663176854652</v>
      </c>
      <c r="HE12" s="19">
        <v>11.770328154902616</v>
      </c>
      <c r="HF12" s="19">
        <v>16.160726380780833</v>
      </c>
      <c r="HG12" s="19">
        <v>16.780427578590231</v>
      </c>
      <c r="HH12" s="19">
        <v>15.712206018107358</v>
      </c>
      <c r="HI12" s="19">
        <v>13.959674416717711</v>
      </c>
      <c r="HJ12" s="19">
        <v>6.8831458683782287</v>
      </c>
      <c r="HK12" s="19">
        <v>5.4032621976250992</v>
      </c>
      <c r="HL12" s="19">
        <v>7.9705810370004073</v>
      </c>
      <c r="HM12" s="19">
        <v>10.337999395638867</v>
      </c>
      <c r="HN12" s="19">
        <v>9.0524777974443964</v>
      </c>
      <c r="HO12" s="19">
        <v>5.9457624185934321</v>
      </c>
      <c r="HP12" s="19">
        <v>10.179357503293017</v>
      </c>
      <c r="HQ12" s="19">
        <v>13.169819453379445</v>
      </c>
      <c r="HR12" s="19">
        <v>11.388144440308556</v>
      </c>
      <c r="HS12" s="19">
        <v>11.515586838072918</v>
      </c>
      <c r="HT12" s="19">
        <f t="shared" si="0"/>
        <v>10.847692558567386</v>
      </c>
      <c r="HU12" s="37"/>
      <c r="HV12" s="37"/>
      <c r="HW12" s="37"/>
      <c r="HX12" s="37"/>
      <c r="HY12" s="37"/>
      <c r="HZ12" s="37"/>
      <c r="IA12" s="37"/>
      <c r="IB12" s="37"/>
      <c r="IC12" s="37"/>
    </row>
    <row r="13" spans="1:238">
      <c r="A13" s="15">
        <v>10</v>
      </c>
      <c r="B13" s="18" t="s">
        <v>392</v>
      </c>
      <c r="C13" s="19">
        <v>3.6419831543143575</v>
      </c>
      <c r="D13" s="19">
        <v>2.2623737069947598</v>
      </c>
      <c r="E13" s="19">
        <v>1.3796094473195977</v>
      </c>
      <c r="F13" s="20">
        <v>0.60980617086122857</v>
      </c>
      <c r="G13" s="19"/>
      <c r="H13" s="19">
        <v>3.0608209819438486</v>
      </c>
      <c r="I13" s="19">
        <v>-0.79844727494908874</v>
      </c>
      <c r="J13" s="20">
        <v>-0.26086049450759302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>
        <v>3.3505263157894736</v>
      </c>
      <c r="GW13" s="19">
        <v>3.7925263157894742</v>
      </c>
      <c r="GX13" s="19">
        <v>3.6526842105263162</v>
      </c>
      <c r="GY13" s="19">
        <v>4.1176666666666675</v>
      </c>
      <c r="GZ13" s="19">
        <v>3.4958571428571434</v>
      </c>
      <c r="HA13" s="19">
        <v>3.448571428571428</v>
      </c>
      <c r="HB13" s="19">
        <v>3.63605</v>
      </c>
      <c r="HC13" s="19"/>
      <c r="HD13" s="19">
        <v>4.2030153508771928</v>
      </c>
      <c r="HE13" s="19">
        <v>4.4900916666666673</v>
      </c>
      <c r="HF13" s="19">
        <v>4.1195750000000002</v>
      </c>
      <c r="HG13" s="19">
        <v>2.8061166666666666</v>
      </c>
      <c r="HH13" s="19">
        <v>3.6541704545454547</v>
      </c>
      <c r="HI13" s="19">
        <v>4.3397833333333322</v>
      </c>
      <c r="HJ13" s="19">
        <v>2.7694666666666663</v>
      </c>
      <c r="HK13" s="19">
        <v>2.4141337191793713</v>
      </c>
      <c r="HL13" s="19">
        <v>3.0734075160727912</v>
      </c>
      <c r="HM13" s="19">
        <v>2.9629738988446079</v>
      </c>
      <c r="HN13" s="19">
        <v>2.6900156397664126</v>
      </c>
      <c r="HO13" s="19">
        <v>2.1089344563098567</v>
      </c>
      <c r="HP13" s="19">
        <v>3.5974967601260506</v>
      </c>
      <c r="HQ13" s="19">
        <v>6.3361207830181518</v>
      </c>
      <c r="HR13" s="19">
        <v>2.9668372394672446</v>
      </c>
      <c r="HS13" s="19">
        <v>2.3337404704944178</v>
      </c>
      <c r="HT13" s="19">
        <f t="shared" si="0"/>
        <v>3.6419831543143575</v>
      </c>
      <c r="HU13" s="37"/>
      <c r="HV13" s="37"/>
      <c r="HW13" s="37"/>
      <c r="HX13" s="37"/>
      <c r="HY13" s="37"/>
      <c r="HZ13" s="37"/>
      <c r="IA13" s="37"/>
      <c r="IB13" s="37"/>
      <c r="IC13" s="37"/>
    </row>
    <row r="14" spans="1:238">
      <c r="A14" s="15"/>
      <c r="B14" s="18" t="s">
        <v>393</v>
      </c>
      <c r="C14" s="19">
        <v>9.688280627461511</v>
      </c>
      <c r="D14" s="19">
        <v>8.1017297630439735</v>
      </c>
      <c r="E14" s="19">
        <v>1.5865508644175375</v>
      </c>
      <c r="F14" s="20">
        <v>0.19582865768426225</v>
      </c>
      <c r="G14" s="19"/>
      <c r="H14" s="19">
        <v>9.0199441292354265</v>
      </c>
      <c r="I14" s="19">
        <v>-0.91821436619145302</v>
      </c>
      <c r="J14" s="20">
        <v>-0.10179823212156473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>
        <v>9.3531052631578948</v>
      </c>
      <c r="GW14" s="19">
        <v>9.861405263157895</v>
      </c>
      <c r="GX14" s="19">
        <v>9.7005868421052632</v>
      </c>
      <c r="GY14" s="19">
        <v>10.235316666666666</v>
      </c>
      <c r="GZ14" s="19">
        <v>9.5202357142857146</v>
      </c>
      <c r="HA14" s="19">
        <v>9.4658571428571427</v>
      </c>
      <c r="HB14" s="19">
        <v>9.6814575000000005</v>
      </c>
      <c r="HC14" s="19"/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0</v>
      </c>
      <c r="HK14" s="19">
        <v>0</v>
      </c>
      <c r="HL14" s="19">
        <v>0</v>
      </c>
      <c r="HM14" s="19">
        <v>0</v>
      </c>
      <c r="HN14" s="19">
        <v>0</v>
      </c>
      <c r="HO14" s="19">
        <v>8.2588404913419904</v>
      </c>
      <c r="HP14" s="19">
        <v>9.6371213138274996</v>
      </c>
      <c r="HQ14" s="19">
        <v>12.786538900470873</v>
      </c>
      <c r="HR14" s="19">
        <v>8.9118628253873311</v>
      </c>
      <c r="HS14" s="19">
        <v>8.1838015410685809</v>
      </c>
      <c r="HT14" s="19">
        <f t="shared" si="0"/>
        <v>9.688280627461511</v>
      </c>
      <c r="HU14" s="37"/>
      <c r="HV14" s="37"/>
      <c r="HW14" s="37"/>
      <c r="HX14" s="37"/>
      <c r="HY14" s="37"/>
      <c r="HZ14" s="37"/>
      <c r="IA14" s="37"/>
      <c r="IB14" s="37"/>
      <c r="IC14" s="37"/>
    </row>
    <row r="15" spans="1:238">
      <c r="A15" s="15">
        <v>11</v>
      </c>
      <c r="B15" s="18" t="s">
        <v>394</v>
      </c>
      <c r="C15" s="19">
        <v>76.7</v>
      </c>
      <c r="D15" s="19">
        <v>81.627142857142857</v>
      </c>
      <c r="E15" s="19">
        <v>-4.9271428571428544</v>
      </c>
      <c r="F15" s="20">
        <v>-6.0361574406272392E-2</v>
      </c>
      <c r="G15" s="19"/>
      <c r="H15" s="19">
        <v>119.70178571428571</v>
      </c>
      <c r="I15" s="19">
        <v>-38.074642857142848</v>
      </c>
      <c r="J15" s="20">
        <v>-0.31807915504303846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>
        <v>82.9</v>
      </c>
      <c r="GW15" s="19">
        <v>81.125</v>
      </c>
      <c r="GX15" s="19">
        <v>81</v>
      </c>
      <c r="GY15" s="19">
        <v>78.5</v>
      </c>
      <c r="GZ15" s="19">
        <v>74.5</v>
      </c>
      <c r="HA15" s="19">
        <v>68.25</v>
      </c>
      <c r="HB15" s="19">
        <v>70.625</v>
      </c>
      <c r="HC15" s="19"/>
      <c r="HD15" s="19">
        <v>58.860833333333339</v>
      </c>
      <c r="HE15" s="19">
        <v>77.608333333333334</v>
      </c>
      <c r="HF15" s="19">
        <v>111.045</v>
      </c>
      <c r="HG15" s="19">
        <v>83.667225000000002</v>
      </c>
      <c r="HH15" s="19">
        <v>71.771041666666676</v>
      </c>
      <c r="HI15" s="19">
        <v>67.119444444444454</v>
      </c>
      <c r="HJ15" s="19">
        <v>52.620138888888881</v>
      </c>
      <c r="HK15" s="19">
        <v>57.648333333333333</v>
      </c>
      <c r="HL15" s="19">
        <v>77.837083333333325</v>
      </c>
      <c r="HM15" s="19">
        <v>85.738541666666677</v>
      </c>
      <c r="HN15" s="19">
        <v>57.235271464646473</v>
      </c>
      <c r="HO15" s="19">
        <v>51.530277777777776</v>
      </c>
      <c r="HP15" s="19">
        <v>116.15625</v>
      </c>
      <c r="HQ15" s="19">
        <v>258.9759722222222</v>
      </c>
      <c r="HR15" s="19">
        <v>108.62958333333331</v>
      </c>
      <c r="HS15" s="19">
        <v>82.975208333333327</v>
      </c>
      <c r="HT15" s="19">
        <f t="shared" si="0"/>
        <v>76.7</v>
      </c>
      <c r="HU15" s="37"/>
      <c r="HV15" s="37"/>
      <c r="HW15" s="37"/>
      <c r="HX15" s="37"/>
      <c r="HY15" s="37"/>
      <c r="HZ15" s="37"/>
      <c r="IA15" s="37"/>
      <c r="IB15" s="37"/>
      <c r="IC15" s="37"/>
    </row>
    <row r="16" spans="1:238">
      <c r="A16" s="15">
        <v>14</v>
      </c>
      <c r="B16" s="18" t="s">
        <v>395</v>
      </c>
      <c r="C16" s="19">
        <v>3.0852775543041062</v>
      </c>
      <c r="D16" s="19">
        <v>3.2834731640041412</v>
      </c>
      <c r="E16" s="19">
        <v>-0.19819560970003502</v>
      </c>
      <c r="F16" s="20">
        <v>-6.0361574406272517E-2</v>
      </c>
      <c r="G16" s="19"/>
      <c r="H16" s="19">
        <v>4.8150356280887303</v>
      </c>
      <c r="I16" s="19">
        <v>-1.5315624640845891</v>
      </c>
      <c r="J16" s="20">
        <v>-0.31807915504303841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>
        <v>3.3346741753821436</v>
      </c>
      <c r="GW16" s="19">
        <v>3.2632743362831893</v>
      </c>
      <c r="GX16" s="19">
        <v>3.2582461786001642</v>
      </c>
      <c r="GY16" s="19">
        <v>3.1576830249396655</v>
      </c>
      <c r="GZ16" s="19">
        <v>2.9967819790828671</v>
      </c>
      <c r="HA16" s="19">
        <v>2.7453740949316199</v>
      </c>
      <c r="HB16" s="19">
        <v>2.8409090909090939</v>
      </c>
      <c r="HC16" s="19"/>
      <c r="HD16" s="19">
        <v>2.3676924108340063</v>
      </c>
      <c r="HE16" s="19">
        <v>3.1218155001340873</v>
      </c>
      <c r="HF16" s="19">
        <v>4.4668141592920394</v>
      </c>
      <c r="HG16" s="19">
        <v>3.3655360016090143</v>
      </c>
      <c r="HH16" s="19">
        <v>2.8870089165996276</v>
      </c>
      <c r="HI16" s="19">
        <v>2.6998972021095944</v>
      </c>
      <c r="HJ16" s="19">
        <v>2.1166588450880508</v>
      </c>
      <c r="HK16" s="19">
        <v>2.3189192813086641</v>
      </c>
      <c r="HL16" s="19">
        <v>3.1310170286940231</v>
      </c>
      <c r="HM16" s="19">
        <v>3.4488552561008343</v>
      </c>
      <c r="HN16" s="19">
        <v>2.3023037596398437</v>
      </c>
      <c r="HO16" s="19">
        <v>2.0728188969339434</v>
      </c>
      <c r="HP16" s="19">
        <v>4.6724155269509291</v>
      </c>
      <c r="HQ16" s="19">
        <v>10.417376195584172</v>
      </c>
      <c r="HR16" s="19">
        <v>4.3696533923303882</v>
      </c>
      <c r="HS16" s="19">
        <v>3.3376994502547639</v>
      </c>
      <c r="HT16" s="19">
        <f t="shared" si="0"/>
        <v>3.0852775543041062</v>
      </c>
      <c r="HU16" s="37"/>
      <c r="HV16" s="37"/>
      <c r="HW16" s="37"/>
      <c r="HX16" s="37"/>
      <c r="HY16" s="37"/>
      <c r="HZ16" s="37"/>
      <c r="IA16" s="37"/>
      <c r="IB16" s="37"/>
      <c r="IC16" s="37"/>
    </row>
    <row r="17" spans="1:237">
      <c r="A17" s="15"/>
      <c r="B17" s="21"/>
      <c r="G17" s="22"/>
      <c r="K17" s="22"/>
      <c r="L17" s="22"/>
      <c r="DJ17" s="19"/>
      <c r="HD17" s="154"/>
      <c r="HE17" s="154"/>
      <c r="HF17" s="154"/>
      <c r="HG17" s="154"/>
      <c r="HH17" s="154"/>
      <c r="HI17" s="154"/>
      <c r="HJ17" s="154"/>
      <c r="HK17" s="154"/>
      <c r="HL17" s="154"/>
      <c r="HM17" s="154"/>
      <c r="HN17" s="154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</row>
    <row r="18" spans="1:237">
      <c r="A18" s="15"/>
      <c r="B18" s="16" t="s">
        <v>396</v>
      </c>
      <c r="G18" s="23"/>
      <c r="K18" s="23"/>
      <c r="L18" s="23"/>
      <c r="HD18" s="154"/>
      <c r="HE18" s="154"/>
      <c r="HF18" s="154"/>
      <c r="HG18" s="154"/>
      <c r="HH18" s="154"/>
      <c r="HI18" s="154"/>
      <c r="HJ18" s="154"/>
      <c r="HK18" s="154"/>
      <c r="HL18" s="154"/>
      <c r="HM18" s="154"/>
      <c r="HN18" s="154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</row>
    <row r="19" spans="1:237">
      <c r="A19" s="15"/>
      <c r="B19" s="24" t="s">
        <v>397</v>
      </c>
      <c r="C19" s="25">
        <v>13391.709454478791</v>
      </c>
      <c r="D19" s="25">
        <v>13023.988167784173</v>
      </c>
      <c r="E19" s="25">
        <v>367.72128669461745</v>
      </c>
      <c r="F19" s="26">
        <v>2.8234153928687073E-2</v>
      </c>
      <c r="G19" s="27"/>
      <c r="H19" s="25">
        <v>12185.699023894329</v>
      </c>
      <c r="I19" s="25">
        <v>838.28914388984413</v>
      </c>
      <c r="J19" s="26">
        <v>6.879286467243978E-2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>
        <v>1738.2456498681427</v>
      </c>
      <c r="GW19" s="25">
        <v>1598.1582624210537</v>
      </c>
      <c r="GX19" s="25">
        <v>1906.9482223723112</v>
      </c>
      <c r="GY19" s="25">
        <v>1822.612342664982</v>
      </c>
      <c r="GZ19" s="25">
        <v>2040.5051536397896</v>
      </c>
      <c r="HA19" s="25">
        <v>2041.3618415947474</v>
      </c>
      <c r="HB19" s="25">
        <v>2243.8779819177635</v>
      </c>
      <c r="HC19" s="25"/>
      <c r="HD19" s="25">
        <v>11645.115229999978</v>
      </c>
      <c r="HE19" s="25">
        <v>12271.635776326306</v>
      </c>
      <c r="HF19" s="25">
        <v>12478.309330143067</v>
      </c>
      <c r="HG19" s="25">
        <v>13355.89</v>
      </c>
      <c r="HH19" s="25">
        <v>12107.418061533521</v>
      </c>
      <c r="HI19" s="25">
        <v>13463.90889654137</v>
      </c>
      <c r="HJ19" s="25">
        <v>14177.38456402733</v>
      </c>
      <c r="HK19" s="25">
        <v>14899.449304470585</v>
      </c>
      <c r="HL19" s="25">
        <v>15282.4486053851</v>
      </c>
      <c r="HM19" s="25">
        <v>15701.683343397424</v>
      </c>
      <c r="HN19" s="25">
        <v>17411.497027710706</v>
      </c>
      <c r="HO19" s="25">
        <v>17663.254802331503</v>
      </c>
      <c r="HP19" s="25">
        <v>19431.13985190434</v>
      </c>
      <c r="HQ19" s="25">
        <v>20145.10166426668</v>
      </c>
      <c r="HR19" s="25">
        <v>21758.215430020246</v>
      </c>
      <c r="HS19" s="25">
        <v>23068.584864240464</v>
      </c>
      <c r="HT19" s="25">
        <f>+C19</f>
        <v>13391.709454478791</v>
      </c>
      <c r="HU19" s="37"/>
      <c r="HV19" s="37"/>
      <c r="HW19" s="37"/>
      <c r="HX19" s="37"/>
      <c r="HY19" s="37"/>
      <c r="HZ19" s="37"/>
      <c r="IA19" s="37"/>
      <c r="IB19" s="37"/>
      <c r="IC19" s="37"/>
    </row>
    <row r="20" spans="1:237">
      <c r="A20" s="15"/>
      <c r="B20" s="18" t="s">
        <v>398</v>
      </c>
      <c r="C20" s="19">
        <v>3911.1841844215455</v>
      </c>
      <c r="D20" s="19">
        <v>3823.4802349846595</v>
      </c>
      <c r="E20" s="19">
        <v>87.703949436885978</v>
      </c>
      <c r="F20" s="20">
        <v>2.2938251029624549E-2</v>
      </c>
      <c r="G20" s="19"/>
      <c r="H20" s="19">
        <v>3647.9168943848717</v>
      </c>
      <c r="I20" s="19">
        <v>175.56334059978781</v>
      </c>
      <c r="J20" s="20">
        <v>4.8127012123008378E-2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>
        <v>628.78717159201199</v>
      </c>
      <c r="GW20" s="19">
        <v>438.51504368769736</v>
      </c>
      <c r="GX20" s="19">
        <v>470.73063719835102</v>
      </c>
      <c r="GY20" s="19">
        <v>479.348889341872</v>
      </c>
      <c r="GZ20" s="19">
        <v>623.45533769212693</v>
      </c>
      <c r="HA20" s="19">
        <v>617.38956287415499</v>
      </c>
      <c r="HB20" s="19">
        <v>652.9575420353317</v>
      </c>
      <c r="HC20" s="19"/>
      <c r="HD20" s="19">
        <v>1927.3377599999999</v>
      </c>
      <c r="HE20" s="19">
        <v>1854.4807500000002</v>
      </c>
      <c r="HF20" s="19">
        <v>1842.5194887844962</v>
      </c>
      <c r="HG20" s="19">
        <v>1927.8290000000002</v>
      </c>
      <c r="HH20" s="19">
        <v>1190.4852815632287</v>
      </c>
      <c r="HI20" s="19">
        <v>2201.0679787130002</v>
      </c>
      <c r="HJ20" s="19">
        <v>2099.638448956</v>
      </c>
      <c r="HK20" s="19">
        <v>2140.6410599610003</v>
      </c>
      <c r="HL20" s="19">
        <v>2117.6059076780002</v>
      </c>
      <c r="HM20" s="19">
        <v>2034.4329156903966</v>
      </c>
      <c r="HN20" s="19">
        <v>3623.8579671011248</v>
      </c>
      <c r="HO20" s="19">
        <v>6550.6251794257269</v>
      </c>
      <c r="HP20" s="19">
        <v>6017.1557189700061</v>
      </c>
      <c r="HQ20" s="19">
        <v>6196.1183922789151</v>
      </c>
      <c r="HR20" s="19">
        <v>6768.8466749530571</v>
      </c>
      <c r="HS20" s="19">
        <v>6850.7199998715987</v>
      </c>
      <c r="HT20" s="19">
        <f>+C20</f>
        <v>3911.1841844215455</v>
      </c>
      <c r="HU20" s="37"/>
      <c r="HV20" s="37"/>
      <c r="HW20" s="37"/>
      <c r="HX20" s="37"/>
      <c r="HY20" s="37"/>
      <c r="HZ20" s="37"/>
      <c r="IA20" s="37"/>
      <c r="IB20" s="37"/>
      <c r="IC20" s="37"/>
    </row>
    <row r="21" spans="1:237">
      <c r="A21" s="15"/>
      <c r="B21" s="18" t="s">
        <v>399</v>
      </c>
      <c r="C21" s="19">
        <v>5176.9971423537636</v>
      </c>
      <c r="D21" s="19">
        <v>5408.0683985332253</v>
      </c>
      <c r="E21" s="19">
        <v>-231.07125617946167</v>
      </c>
      <c r="F21" s="20">
        <v>-4.2727132711955482E-2</v>
      </c>
      <c r="G21" s="19"/>
      <c r="H21" s="19">
        <v>4929.484120728891</v>
      </c>
      <c r="I21" s="19">
        <v>478.58427780433431</v>
      </c>
      <c r="J21" s="20">
        <v>9.708607758605968E-2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>
        <v>662.67286660704008</v>
      </c>
      <c r="GW21" s="19">
        <v>674.89966336404245</v>
      </c>
      <c r="GX21" s="19">
        <v>797.53638817844353</v>
      </c>
      <c r="GY21" s="19">
        <v>758.55416304219204</v>
      </c>
      <c r="GZ21" s="19">
        <v>762.64354703964705</v>
      </c>
      <c r="HA21" s="19">
        <v>741.91227145875621</v>
      </c>
      <c r="HB21" s="19">
        <v>778.77824266364109</v>
      </c>
      <c r="HC21" s="19"/>
      <c r="HD21" s="19">
        <v>2229.0868100000002</v>
      </c>
      <c r="HE21" s="19">
        <v>3343.3322999999996</v>
      </c>
      <c r="HF21" s="19">
        <v>3904.0904833470008</v>
      </c>
      <c r="HG21" s="19">
        <v>4627.9209999999994</v>
      </c>
      <c r="HH21" s="19">
        <v>3868.2048271259991</v>
      </c>
      <c r="HI21" s="19">
        <v>4597.230216269998</v>
      </c>
      <c r="HJ21" s="19">
        <v>4377.0975684659988</v>
      </c>
      <c r="HK21" s="19">
        <v>4551.7034171279984</v>
      </c>
      <c r="HL21" s="19">
        <v>5340.190593205999</v>
      </c>
      <c r="HM21" s="19">
        <v>5343.7957711930003</v>
      </c>
      <c r="HN21" s="19">
        <v>5212.7124999829994</v>
      </c>
      <c r="HO21" s="19">
        <v>5299.035080242289</v>
      </c>
      <c r="HP21" s="19">
        <v>7895.0865079255509</v>
      </c>
      <c r="HQ21" s="19">
        <v>8242.780012297133</v>
      </c>
      <c r="HR21" s="19">
        <v>8735.8476112126427</v>
      </c>
      <c r="HS21" s="19">
        <v>9553.7521107564335</v>
      </c>
      <c r="HT21" s="19">
        <f t="shared" ref="HT21:HT29" si="1">+C21</f>
        <v>5176.9971423537636</v>
      </c>
      <c r="HU21" s="37"/>
      <c r="HV21" s="37"/>
      <c r="HW21" s="37"/>
      <c r="HX21" s="37"/>
      <c r="HY21" s="37"/>
      <c r="HZ21" s="37"/>
      <c r="IA21" s="37"/>
      <c r="IB21" s="37"/>
      <c r="IC21" s="37"/>
    </row>
    <row r="22" spans="1:237">
      <c r="A22" s="15"/>
      <c r="B22" s="18" t="s">
        <v>400</v>
      </c>
      <c r="C22" s="19">
        <v>1.3910000000000001E-6</v>
      </c>
      <c r="D22" s="19">
        <v>8.110984154999997</v>
      </c>
      <c r="E22" s="19">
        <v>-8.1109827639999974</v>
      </c>
      <c r="F22" s="20">
        <v>-0.99999982850416513</v>
      </c>
      <c r="G22" s="19"/>
      <c r="H22" s="19">
        <v>55.242535218999961</v>
      </c>
      <c r="I22" s="19">
        <v>-47.131551063999964</v>
      </c>
      <c r="J22" s="20">
        <v>-0.8531750195235368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>
        <v>0</v>
      </c>
      <c r="GW22" s="19">
        <v>1.3910000000000001E-6</v>
      </c>
      <c r="GX22" s="19">
        <v>0</v>
      </c>
      <c r="GY22" s="19">
        <v>0</v>
      </c>
      <c r="GZ22" s="19">
        <v>0</v>
      </c>
      <c r="HA22" s="19">
        <v>0</v>
      </c>
      <c r="HB22" s="19">
        <v>0</v>
      </c>
      <c r="HC22" s="19"/>
      <c r="HD22" s="19">
        <v>799.78081999999017</v>
      </c>
      <c r="HE22" s="19">
        <v>260.29880000000003</v>
      </c>
      <c r="HF22" s="19">
        <v>839.46213538467202</v>
      </c>
      <c r="HG22" s="19">
        <v>780.06499999999983</v>
      </c>
      <c r="HH22" s="19">
        <v>488.29925876099992</v>
      </c>
      <c r="HI22" s="19">
        <v>166.8720481120001</v>
      </c>
      <c r="HJ22" s="19">
        <v>1138.8539819850002</v>
      </c>
      <c r="HK22" s="19">
        <v>1185.3175139930006</v>
      </c>
      <c r="HL22" s="19">
        <v>519.54984960900003</v>
      </c>
      <c r="HM22" s="19">
        <v>864.73813421800025</v>
      </c>
      <c r="HN22" s="19">
        <v>1121.5445901180003</v>
      </c>
      <c r="HO22" s="19">
        <v>144.96402915199997</v>
      </c>
      <c r="HP22" s="19">
        <v>44.863413946000009</v>
      </c>
      <c r="HQ22" s="19">
        <v>24.686238943000003</v>
      </c>
      <c r="HR22" s="19">
        <v>84.093091441999945</v>
      </c>
      <c r="HS22" s="19">
        <v>10.790649801999997</v>
      </c>
      <c r="HT22" s="19">
        <f t="shared" si="1"/>
        <v>1.3910000000000001E-6</v>
      </c>
      <c r="HU22" s="37"/>
      <c r="HV22" s="37"/>
      <c r="HW22" s="37"/>
      <c r="HX22" s="37"/>
      <c r="HY22" s="37"/>
      <c r="HZ22" s="37"/>
      <c r="IA22" s="37"/>
      <c r="IB22" s="37"/>
      <c r="IC22" s="37"/>
    </row>
    <row r="23" spans="1:237">
      <c r="A23" s="15">
        <v>8</v>
      </c>
      <c r="B23" s="18" t="s">
        <v>401</v>
      </c>
      <c r="C23" s="19">
        <v>1210.2660219971435</v>
      </c>
      <c r="D23" s="19">
        <v>1279.8964974498931</v>
      </c>
      <c r="E23" s="19">
        <v>-69.630475452749579</v>
      </c>
      <c r="F23" s="20">
        <v>-5.4403208065248697E-2</v>
      </c>
      <c r="G23" s="19"/>
      <c r="H23" s="19">
        <v>1505.5151891866506</v>
      </c>
      <c r="I23" s="19">
        <v>-225.61869173675746</v>
      </c>
      <c r="J23" s="20">
        <v>-0.14986145165273768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>
        <v>85.194854670317923</v>
      </c>
      <c r="GW23" s="19">
        <v>89.479920777768029</v>
      </c>
      <c r="GX23" s="19">
        <v>235.04352074348373</v>
      </c>
      <c r="GY23" s="19">
        <v>181.98898388770419</v>
      </c>
      <c r="GZ23" s="19">
        <v>161.8500525781925</v>
      </c>
      <c r="HA23" s="19">
        <v>173.93282888329892</v>
      </c>
      <c r="HB23" s="19">
        <v>282.77586045637815</v>
      </c>
      <c r="HC23" s="19"/>
      <c r="HD23" s="19">
        <v>4437.5134599999583</v>
      </c>
      <c r="HE23" s="19">
        <v>4582.625256326307</v>
      </c>
      <c r="HF23" s="19">
        <v>3466.2040272134982</v>
      </c>
      <c r="HG23" s="19">
        <v>4154.3599999999997</v>
      </c>
      <c r="HH23" s="19">
        <v>4037.7362217326922</v>
      </c>
      <c r="HI23" s="19">
        <v>4714.0392288176663</v>
      </c>
      <c r="HJ23" s="19">
        <v>5343.6743991090789</v>
      </c>
      <c r="HK23" s="19">
        <v>4960.0538754525496</v>
      </c>
      <c r="HL23" s="19">
        <v>4344.1165494465704</v>
      </c>
      <c r="HM23" s="19">
        <v>4849.9665743108744</v>
      </c>
      <c r="HN23" s="19">
        <v>5217.089923745898</v>
      </c>
      <c r="HO23" s="19">
        <v>2812.1148789444983</v>
      </c>
      <c r="HP23" s="19">
        <v>2112.7034038937472</v>
      </c>
      <c r="HQ23" s="19">
        <v>2145.6041828072835</v>
      </c>
      <c r="HR23" s="19">
        <v>2557.0206144411914</v>
      </c>
      <c r="HS23" s="19">
        <v>2479.5397555576101</v>
      </c>
      <c r="HT23" s="19">
        <f t="shared" si="1"/>
        <v>1210.2660219971435</v>
      </c>
      <c r="HU23" s="37"/>
      <c r="HV23" s="37"/>
      <c r="HW23" s="37"/>
      <c r="HX23" s="37"/>
      <c r="HY23" s="37"/>
      <c r="HZ23" s="37"/>
      <c r="IA23" s="37"/>
      <c r="IB23" s="37"/>
      <c r="IC23" s="37"/>
    </row>
    <row r="24" spans="1:237">
      <c r="A24" s="15">
        <v>2</v>
      </c>
      <c r="B24" s="18" t="s">
        <v>402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>
        <v>0</v>
      </c>
      <c r="HB24" s="19">
        <v>0</v>
      </c>
      <c r="HC24" s="19"/>
      <c r="HD24" s="19">
        <v>785.45513000000005</v>
      </c>
      <c r="HE24" s="19">
        <v>796.44592</v>
      </c>
      <c r="HF24" s="19">
        <v>907.90285117600024</v>
      </c>
      <c r="HG24" s="19">
        <v>0</v>
      </c>
      <c r="HH24" s="19">
        <v>519.09092500400016</v>
      </c>
      <c r="HI24" s="19">
        <v>286.75119779700015</v>
      </c>
      <c r="HJ24" s="19">
        <v>0</v>
      </c>
      <c r="HK24" s="19">
        <v>221.87184949899992</v>
      </c>
      <c r="HL24" s="19">
        <v>222.93971167200013</v>
      </c>
      <c r="HM24" s="19">
        <v>82.97643539000002</v>
      </c>
      <c r="HN24" s="19">
        <v>56.126183149999996</v>
      </c>
      <c r="HO24" s="19">
        <v>0</v>
      </c>
      <c r="HP24" s="19">
        <v>0</v>
      </c>
      <c r="HQ24" s="19">
        <v>0</v>
      </c>
      <c r="HR24" s="19">
        <v>0</v>
      </c>
      <c r="HS24" s="19">
        <v>0</v>
      </c>
      <c r="HT24" s="19">
        <f t="shared" si="1"/>
        <v>0</v>
      </c>
      <c r="HU24" s="37"/>
      <c r="HV24" s="37"/>
      <c r="HW24" s="37"/>
      <c r="HX24" s="37"/>
      <c r="HY24" s="37"/>
      <c r="HZ24" s="37"/>
      <c r="IA24" s="37"/>
      <c r="IB24" s="37"/>
      <c r="IC24" s="37"/>
    </row>
    <row r="25" spans="1:237">
      <c r="A25" s="15">
        <v>3</v>
      </c>
      <c r="B25" s="18" t="s">
        <v>403</v>
      </c>
      <c r="C25" s="19">
        <v>853.93760015620637</v>
      </c>
      <c r="D25" s="19">
        <v>848.88630663512254</v>
      </c>
      <c r="E25" s="19">
        <v>5.051293521083835</v>
      </c>
      <c r="F25" s="20">
        <v>5.9504947619034177E-3</v>
      </c>
      <c r="G25" s="19"/>
      <c r="H25" s="19">
        <v>563.74631210482971</v>
      </c>
      <c r="I25" s="19">
        <v>285.13999453029282</v>
      </c>
      <c r="J25" s="20">
        <v>0.50579487334592177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>
        <v>114.21935895960883</v>
      </c>
      <c r="GW25" s="19">
        <v>104.07161729738235</v>
      </c>
      <c r="GX25" s="19">
        <v>108.40676019023348</v>
      </c>
      <c r="GY25" s="19">
        <v>110.11046741138803</v>
      </c>
      <c r="GZ25" s="19">
        <v>160.50266949525758</v>
      </c>
      <c r="HA25" s="19">
        <v>136.33475824307052</v>
      </c>
      <c r="HB25" s="19">
        <v>120.29196855926563</v>
      </c>
      <c r="HC25" s="19"/>
      <c r="HD25" s="19">
        <v>1465.9412500000294</v>
      </c>
      <c r="HE25" s="19">
        <v>1434.4527499999999</v>
      </c>
      <c r="HF25" s="19">
        <v>1504.3849255473997</v>
      </c>
      <c r="HG25" s="19">
        <v>1771.5809999999999</v>
      </c>
      <c r="HH25" s="19">
        <v>1765.0152978906001</v>
      </c>
      <c r="HI25" s="19">
        <v>1259.1708260047035</v>
      </c>
      <c r="HJ25" s="19">
        <v>934.43412699825024</v>
      </c>
      <c r="HK25" s="19">
        <v>1503.821028668965</v>
      </c>
      <c r="HL25" s="19">
        <v>2175.8288707466686</v>
      </c>
      <c r="HM25" s="19">
        <v>1761.2969546250902</v>
      </c>
      <c r="HN25" s="19">
        <v>1025.1074614922418</v>
      </c>
      <c r="HO25" s="19">
        <v>1244.6407469531687</v>
      </c>
      <c r="HP25" s="19">
        <v>1470.6320540948143</v>
      </c>
      <c r="HQ25" s="19">
        <v>1433.2611728284221</v>
      </c>
      <c r="HR25" s="19">
        <v>1136.2278692308678</v>
      </c>
      <c r="HS25" s="19">
        <v>1422.337402599698</v>
      </c>
      <c r="HT25" s="19">
        <f t="shared" si="1"/>
        <v>853.93760015620637</v>
      </c>
      <c r="HU25" s="37"/>
      <c r="HV25" s="37"/>
      <c r="HW25" s="37"/>
      <c r="HX25" s="37"/>
      <c r="HY25" s="37"/>
      <c r="HZ25" s="37"/>
      <c r="IA25" s="37"/>
      <c r="IB25" s="37"/>
      <c r="IC25" s="37"/>
    </row>
    <row r="26" spans="1:237" hidden="1" outlineLevel="1">
      <c r="A26" s="15">
        <v>4</v>
      </c>
      <c r="B26" s="18" t="s">
        <v>404</v>
      </c>
      <c r="C26" s="19">
        <v>812.85486861291838</v>
      </c>
      <c r="D26" s="19">
        <v>688.1131863364709</v>
      </c>
      <c r="E26" s="19">
        <v>124.74168227644748</v>
      </c>
      <c r="F26" s="20">
        <v>0.18128076129535436</v>
      </c>
      <c r="H26" s="19">
        <v>742.64625481584483</v>
      </c>
      <c r="I26" s="19">
        <v>-54.533068479373924</v>
      </c>
      <c r="J26" s="20">
        <v>-7.343074596517904E-2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>
        <v>83.495843333331123</v>
      </c>
      <c r="GW26" s="19">
        <v>118.30736879995968</v>
      </c>
      <c r="GX26" s="19">
        <v>76.821643155395165</v>
      </c>
      <c r="GY26" s="19">
        <v>91.89130153701096</v>
      </c>
      <c r="GZ26" s="19">
        <v>117.79220036628044</v>
      </c>
      <c r="HA26" s="19">
        <v>169.30759081678681</v>
      </c>
      <c r="HB26" s="19">
        <v>155.23892060415415</v>
      </c>
      <c r="HC26" s="19"/>
      <c r="HD26" s="19">
        <v>0</v>
      </c>
      <c r="HE26" s="19">
        <v>0</v>
      </c>
      <c r="HF26" s="19">
        <v>13.74541868999999</v>
      </c>
      <c r="HG26" s="19">
        <v>94.133999999999986</v>
      </c>
      <c r="HH26" s="19">
        <v>238.58624945599988</v>
      </c>
      <c r="HI26" s="19">
        <v>238.77740082700009</v>
      </c>
      <c r="HJ26" s="19">
        <v>283.68603851299991</v>
      </c>
      <c r="HK26" s="19">
        <v>312.59253522827589</v>
      </c>
      <c r="HL26" s="19">
        <v>377.90497425275703</v>
      </c>
      <c r="HM26" s="19">
        <v>481.20356181588312</v>
      </c>
      <c r="HN26" s="19">
        <v>788.97495888169578</v>
      </c>
      <c r="HO26" s="19">
        <v>1139.1253062832589</v>
      </c>
      <c r="HP26" s="19">
        <v>1207.1042216055284</v>
      </c>
      <c r="HQ26" s="19">
        <v>1183.8084819521682</v>
      </c>
      <c r="HR26" s="19">
        <v>1138.105035739088</v>
      </c>
      <c r="HS26" s="19">
        <v>1061.4530870922499</v>
      </c>
      <c r="HT26" s="19">
        <f t="shared" si="1"/>
        <v>812.85486861291838</v>
      </c>
      <c r="HU26" s="37"/>
      <c r="HV26" s="37"/>
      <c r="HW26" s="37"/>
      <c r="HX26" s="37"/>
      <c r="HY26" s="37"/>
      <c r="HZ26" s="37"/>
      <c r="IA26" s="37"/>
      <c r="IB26" s="37"/>
      <c r="IC26" s="37"/>
    </row>
    <row r="27" spans="1:237" hidden="1" outlineLevel="1">
      <c r="A27" s="15">
        <v>5</v>
      </c>
      <c r="B27" s="18" t="s">
        <v>405</v>
      </c>
      <c r="C27" s="19">
        <v>1295.2417531032138</v>
      </c>
      <c r="D27" s="19">
        <v>837.85655495080175</v>
      </c>
      <c r="E27" s="19">
        <v>457.38519815241204</v>
      </c>
      <c r="F27" s="20">
        <v>0.54589917026938972</v>
      </c>
      <c r="H27" s="19">
        <v>611.34418604524399</v>
      </c>
      <c r="I27" s="19">
        <v>226.51236890555776</v>
      </c>
      <c r="J27" s="20">
        <v>0.37051529085580309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>
        <v>144.85419017183261</v>
      </c>
      <c r="GW27" s="19">
        <v>155.63565907120386</v>
      </c>
      <c r="GX27" s="19">
        <v>198.89462637340438</v>
      </c>
      <c r="GY27" s="19">
        <v>182.08018519981491</v>
      </c>
      <c r="GZ27" s="19">
        <v>195.11613333828518</v>
      </c>
      <c r="HA27" s="19">
        <v>183.93554868667968</v>
      </c>
      <c r="HB27" s="19">
        <v>234.72541026199312</v>
      </c>
      <c r="HC27" s="19"/>
      <c r="HD27" s="19">
        <v>0</v>
      </c>
      <c r="HE27" s="19">
        <v>0</v>
      </c>
      <c r="HF27" s="19">
        <v>0</v>
      </c>
      <c r="HG27" s="19">
        <v>0</v>
      </c>
      <c r="HH27" s="19">
        <v>0</v>
      </c>
      <c r="HI27" s="19">
        <v>0</v>
      </c>
      <c r="HJ27" s="19">
        <v>0</v>
      </c>
      <c r="HK27" s="19">
        <v>23.448024539794993</v>
      </c>
      <c r="HL27" s="19">
        <v>47.265850036009006</v>
      </c>
      <c r="HM27" s="19">
        <v>81.578900443461322</v>
      </c>
      <c r="HN27" s="19">
        <v>159.55821807882603</v>
      </c>
      <c r="HO27" s="19">
        <v>305.08866327785921</v>
      </c>
      <c r="HP27" s="19">
        <v>485.51411923434011</v>
      </c>
      <c r="HQ27" s="19">
        <v>737.10101604475824</v>
      </c>
      <c r="HR27" s="19">
        <v>1139.9158600773944</v>
      </c>
      <c r="HS27" s="19">
        <v>1482.6643163838746</v>
      </c>
      <c r="HT27" s="19">
        <f t="shared" si="1"/>
        <v>1295.2417531032138</v>
      </c>
      <c r="HU27" s="37"/>
      <c r="HV27" s="37"/>
      <c r="HW27" s="37"/>
      <c r="HX27" s="37"/>
      <c r="HY27" s="37"/>
      <c r="HZ27" s="37"/>
      <c r="IA27" s="37"/>
      <c r="IB27" s="37"/>
      <c r="IC27" s="37"/>
    </row>
    <row r="28" spans="1:237" hidden="1" outlineLevel="1">
      <c r="A28" s="15">
        <v>6</v>
      </c>
      <c r="B28" s="18" t="s">
        <v>406</v>
      </c>
      <c r="C28" s="19">
        <v>131.22788244299971</v>
      </c>
      <c r="D28" s="19">
        <v>129.57600473899981</v>
      </c>
      <c r="E28" s="19">
        <v>1.6518777039999009</v>
      </c>
      <c r="F28" s="20">
        <v>1.2748330274013444E-2</v>
      </c>
      <c r="H28" s="19">
        <v>129.80353140899979</v>
      </c>
      <c r="I28" s="19">
        <v>-0.22752666999997473</v>
      </c>
      <c r="J28" s="20">
        <v>-1.7528542369394998E-3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>
        <v>19.021364533999964</v>
      </c>
      <c r="GW28" s="19">
        <v>17.248988031999943</v>
      </c>
      <c r="GX28" s="19">
        <v>19.514646532999937</v>
      </c>
      <c r="GY28" s="19">
        <v>18.638352244999954</v>
      </c>
      <c r="GZ28" s="19">
        <v>19.145213129999963</v>
      </c>
      <c r="HA28" s="19">
        <v>18.549280631999984</v>
      </c>
      <c r="HB28" s="19">
        <v>19.110037336999959</v>
      </c>
      <c r="HC28" s="19"/>
      <c r="HD28" s="19">
        <v>0</v>
      </c>
      <c r="HE28" s="19">
        <v>0</v>
      </c>
      <c r="HF28" s="19">
        <v>0</v>
      </c>
      <c r="HG28" s="19">
        <v>0</v>
      </c>
      <c r="HH28" s="19">
        <v>0</v>
      </c>
      <c r="HI28" s="19">
        <v>0</v>
      </c>
      <c r="HJ28" s="19">
        <v>0</v>
      </c>
      <c r="HK28" s="19">
        <v>0</v>
      </c>
      <c r="HL28" s="19">
        <v>137.04629873809697</v>
      </c>
      <c r="HM28" s="19">
        <v>201.69409571071895</v>
      </c>
      <c r="HN28" s="19">
        <v>206.52522515991808</v>
      </c>
      <c r="HO28" s="19">
        <v>167.66091805270196</v>
      </c>
      <c r="HP28" s="19">
        <v>198.08041223435598</v>
      </c>
      <c r="HQ28" s="19">
        <v>181.74216711500006</v>
      </c>
      <c r="HR28" s="19">
        <v>198.15867292399969</v>
      </c>
      <c r="HS28" s="19">
        <v>207.32754217699971</v>
      </c>
      <c r="HT28" s="19">
        <f t="shared" si="1"/>
        <v>131.22788244299971</v>
      </c>
      <c r="HU28" s="37"/>
      <c r="HV28" s="37"/>
      <c r="HW28" s="37"/>
      <c r="HX28" s="37"/>
      <c r="HY28" s="37"/>
      <c r="HZ28" s="37"/>
      <c r="IA28" s="37"/>
      <c r="IB28" s="37"/>
      <c r="IC28" s="37"/>
    </row>
    <row r="29" spans="1:237" collapsed="1">
      <c r="A29" s="15">
        <v>7</v>
      </c>
      <c r="B29" s="18" t="s">
        <v>407</v>
      </c>
      <c r="C29" s="19">
        <v>2239.3245041591317</v>
      </c>
      <c r="D29" s="19">
        <v>1655.5457460262724</v>
      </c>
      <c r="E29" s="19">
        <v>583.77875813285937</v>
      </c>
      <c r="F29" s="20">
        <v>0.35262013117672875</v>
      </c>
      <c r="G29" s="19"/>
      <c r="H29" s="19">
        <v>1483.7939722700885</v>
      </c>
      <c r="I29" s="19">
        <v>171.75177375618387</v>
      </c>
      <c r="J29" s="20">
        <v>0.1157517667317499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>
        <v>247.37139803916369</v>
      </c>
      <c r="GW29" s="19">
        <v>291.19201590316345</v>
      </c>
      <c r="GX29" s="19">
        <v>295.23091606179946</v>
      </c>
      <c r="GY29" s="19">
        <v>292.60983898182582</v>
      </c>
      <c r="GZ29" s="19">
        <v>332.05354683456562</v>
      </c>
      <c r="HA29" s="19">
        <v>371.7924201354665</v>
      </c>
      <c r="HB29" s="19">
        <v>409.07436820314723</v>
      </c>
      <c r="HC29" s="19"/>
      <c r="HD29" s="19">
        <v>0</v>
      </c>
      <c r="HE29" s="19">
        <v>0</v>
      </c>
      <c r="HF29" s="19">
        <v>13.74541868999999</v>
      </c>
      <c r="HG29" s="19">
        <v>94.133999999999986</v>
      </c>
      <c r="HH29" s="19">
        <v>238.58624945599988</v>
      </c>
      <c r="HI29" s="19">
        <v>238.77740082700009</v>
      </c>
      <c r="HJ29" s="19">
        <v>283.68603851299991</v>
      </c>
      <c r="HK29" s="19">
        <v>336.04055976807086</v>
      </c>
      <c r="HL29" s="19">
        <v>562.21712302686296</v>
      </c>
      <c r="HM29" s="19">
        <v>764.47655797006337</v>
      </c>
      <c r="HN29" s="19">
        <v>1155.05840212044</v>
      </c>
      <c r="HO29" s="19">
        <v>1611.87488761382</v>
      </c>
      <c r="HP29" s="19">
        <v>1890.6987530742247</v>
      </c>
      <c r="HQ29" s="19">
        <v>2102.6516651119264</v>
      </c>
      <c r="HR29" s="19">
        <v>2476.179568740482</v>
      </c>
      <c r="HS29" s="19">
        <v>2751.4449456531247</v>
      </c>
      <c r="HT29" s="19">
        <f t="shared" si="1"/>
        <v>2239.3245041591317</v>
      </c>
      <c r="HU29" s="37"/>
      <c r="HV29" s="37"/>
      <c r="HW29" s="37"/>
      <c r="HX29" s="37"/>
      <c r="HY29" s="37"/>
      <c r="HZ29" s="37"/>
      <c r="IA29" s="37"/>
      <c r="IB29" s="37"/>
      <c r="IC29" s="37"/>
    </row>
    <row r="30" spans="1:237">
      <c r="A30" s="15"/>
      <c r="B30" s="21"/>
      <c r="G30" s="19"/>
      <c r="K30" s="19"/>
      <c r="L30" s="19"/>
      <c r="HD30" s="154"/>
      <c r="HE30" s="154"/>
      <c r="HF30" s="154"/>
      <c r="HG30" s="154"/>
      <c r="HH30" s="154"/>
      <c r="HI30" s="154"/>
      <c r="HJ30" s="154"/>
      <c r="HK30" s="154"/>
      <c r="HL30" s="154"/>
      <c r="HM30" s="154"/>
      <c r="HN30" s="154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</row>
    <row r="31" spans="1:237">
      <c r="A31" s="15"/>
      <c r="B31" s="16" t="s">
        <v>408</v>
      </c>
      <c r="C31" s="137"/>
      <c r="D31" s="146"/>
      <c r="E31" s="28" t="s">
        <v>409</v>
      </c>
      <c r="G31" s="19"/>
      <c r="H31" s="20"/>
      <c r="I31" s="28" t="s">
        <v>409</v>
      </c>
      <c r="K31" s="19"/>
      <c r="L31" s="19"/>
      <c r="HD31" s="154"/>
      <c r="HE31" s="154"/>
      <c r="HF31" s="154"/>
      <c r="HG31" s="154"/>
      <c r="HH31" s="154"/>
      <c r="HI31" s="154"/>
      <c r="HJ31" s="154"/>
      <c r="HK31" s="154"/>
      <c r="HL31" s="154"/>
      <c r="HM31" s="154"/>
      <c r="HN31" s="154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</row>
    <row r="32" spans="1:237">
      <c r="A32" s="15"/>
      <c r="B32" s="18" t="s">
        <v>398</v>
      </c>
      <c r="C32" s="20">
        <v>0.29206011358867029</v>
      </c>
      <c r="D32" s="20">
        <v>0.29357215207261389</v>
      </c>
      <c r="E32" s="19">
        <v>-0.15120384839436007</v>
      </c>
      <c r="F32" s="20"/>
      <c r="G32" s="20"/>
      <c r="H32" s="20">
        <v>0.29936049521917896</v>
      </c>
      <c r="I32" s="19">
        <v>-0.5788343146565067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>
        <v>0.36173665766959323</v>
      </c>
      <c r="GW32" s="20">
        <v>0.27438774619441625</v>
      </c>
      <c r="GX32" s="20">
        <v>0.24685024568351699</v>
      </c>
      <c r="GY32" s="20">
        <v>0.26300101130719822</v>
      </c>
      <c r="GZ32" s="20">
        <v>0.30553970254866875</v>
      </c>
      <c r="HA32" s="20">
        <v>0.3024400428646396</v>
      </c>
      <c r="HB32" s="20">
        <v>0.29099511974232745</v>
      </c>
      <c r="HC32" s="20"/>
      <c r="HD32" s="20">
        <v>0.16550611324436018</v>
      </c>
      <c r="HE32" s="20">
        <v>0.15111927894548108</v>
      </c>
      <c r="HF32" s="20">
        <v>0.14765778280024183</v>
      </c>
      <c r="HG32" s="20">
        <v>0.14434298275891763</v>
      </c>
      <c r="HH32" s="20">
        <v>9.8326932754186427E-2</v>
      </c>
      <c r="HI32" s="20">
        <v>0.16347912004057114</v>
      </c>
      <c r="HJ32" s="20">
        <v>0.14809772842612104</v>
      </c>
      <c r="HK32" s="20">
        <v>0.14367249528603049</v>
      </c>
      <c r="HL32" s="20">
        <v>0.13856456922301158</v>
      </c>
      <c r="HM32" s="20">
        <v>0.1295678222007883</v>
      </c>
      <c r="HN32" s="20">
        <v>0.20813017751050875</v>
      </c>
      <c r="HO32" s="20">
        <v>0.37086172694293362</v>
      </c>
      <c r="HP32" s="20">
        <v>0.30966560710437674</v>
      </c>
      <c r="HQ32" s="20">
        <v>0.30757444144695339</v>
      </c>
      <c r="HR32" s="20">
        <v>0.31109383472754587</v>
      </c>
      <c r="HS32" s="20">
        <v>0.2969718359486877</v>
      </c>
      <c r="HT32" s="20">
        <f>+C32</f>
        <v>0.29206011358867029</v>
      </c>
      <c r="HU32" s="37"/>
      <c r="HV32" s="37"/>
      <c r="HW32" s="37"/>
      <c r="HX32" s="37"/>
      <c r="HY32" s="37"/>
      <c r="HZ32" s="37"/>
      <c r="IA32" s="37"/>
      <c r="IB32" s="37"/>
      <c r="IC32" s="37"/>
    </row>
    <row r="33" spans="1:237">
      <c r="A33" s="15"/>
      <c r="B33" s="18" t="s">
        <v>399</v>
      </c>
      <c r="C33" s="20">
        <v>0.38658224776690797</v>
      </c>
      <c r="D33" s="20">
        <v>0.41523904420540664</v>
      </c>
      <c r="E33" s="19">
        <v>-2.8656796438498668</v>
      </c>
      <c r="F33" s="20"/>
      <c r="G33" s="20"/>
      <c r="H33" s="20">
        <v>0.4045302703655253</v>
      </c>
      <c r="I33" s="19">
        <v>1.0708773839881336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>
        <v>0.38123084999942797</v>
      </c>
      <c r="GW33" s="20">
        <v>0.42229839136309028</v>
      </c>
      <c r="GX33" s="20">
        <v>0.4182265563489081</v>
      </c>
      <c r="GY33" s="20">
        <v>0.41619062116799427</v>
      </c>
      <c r="GZ33" s="20">
        <v>0.37375232582935025</v>
      </c>
      <c r="HA33" s="20">
        <v>0.36343986467345812</v>
      </c>
      <c r="HB33" s="20">
        <v>0.34706799965925367</v>
      </c>
      <c r="HC33" s="20"/>
      <c r="HD33" s="20">
        <v>0.19141818401740318</v>
      </c>
      <c r="HE33" s="20">
        <v>0.27244389916214373</v>
      </c>
      <c r="HF33" s="20">
        <v>0.31287014771433297</v>
      </c>
      <c r="HG33" s="20">
        <v>0.34650787031040237</v>
      </c>
      <c r="HH33" s="20">
        <v>0.31949048157638771</v>
      </c>
      <c r="HI33" s="20">
        <v>0.34144840488715289</v>
      </c>
      <c r="HJ33" s="20">
        <v>0.30873801501950715</v>
      </c>
      <c r="HK33" s="20">
        <v>0.30549474172594138</v>
      </c>
      <c r="HL33" s="20">
        <v>0.34943291687722527</v>
      </c>
      <c r="HM33" s="20">
        <v>0.34033266716208949</v>
      </c>
      <c r="HN33" s="20">
        <v>0.29938336098767815</v>
      </c>
      <c r="HO33" s="20">
        <v>0.30000331986055201</v>
      </c>
      <c r="HP33" s="20">
        <v>0.40631103311995342</v>
      </c>
      <c r="HQ33" s="20">
        <v>0.40917043506005984</v>
      </c>
      <c r="HR33" s="20">
        <v>0.40149651240053535</v>
      </c>
      <c r="HS33" s="20">
        <v>0.41414556493086346</v>
      </c>
      <c r="HT33" s="20">
        <f t="shared" ref="HT33:HT41" si="2">+C33</f>
        <v>0.38658224776690797</v>
      </c>
      <c r="HU33" s="37"/>
      <c r="HV33" s="37"/>
      <c r="HW33" s="37"/>
      <c r="HX33" s="37"/>
      <c r="HY33" s="37"/>
      <c r="HZ33" s="37"/>
      <c r="IA33" s="37"/>
      <c r="IB33" s="37"/>
      <c r="IC33" s="37"/>
    </row>
    <row r="34" spans="1:237">
      <c r="A34" s="15"/>
      <c r="B34" s="18" t="s">
        <v>400</v>
      </c>
      <c r="C34" s="20">
        <v>1.0387023439601186E-10</v>
      </c>
      <c r="D34" s="20">
        <v>6.2277269070799173E-4</v>
      </c>
      <c r="E34" s="19">
        <v>-6.2277258683775739E-2</v>
      </c>
      <c r="F34" s="20"/>
      <c r="G34" s="20"/>
      <c r="H34" s="20">
        <v>4.5333907485059031E-3</v>
      </c>
      <c r="I34" s="19">
        <v>-0.39106180577979116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>
        <v>0</v>
      </c>
      <c r="GW34" s="20">
        <v>8.7037687862825982E-10</v>
      </c>
      <c r="GX34" s="20">
        <v>0</v>
      </c>
      <c r="GY34" s="20">
        <v>0</v>
      </c>
      <c r="GZ34" s="20">
        <v>0</v>
      </c>
      <c r="HA34" s="20">
        <v>0</v>
      </c>
      <c r="HB34" s="20">
        <v>0</v>
      </c>
      <c r="HC34" s="20"/>
      <c r="HD34" s="20">
        <v>6.8679511039925686E-2</v>
      </c>
      <c r="HE34" s="20">
        <v>2.1211418326328807E-2</v>
      </c>
      <c r="HF34" s="20">
        <v>6.7273707773603281E-2</v>
      </c>
      <c r="HG34" s="20">
        <v>5.8406066536936127E-2</v>
      </c>
      <c r="HH34" s="20">
        <v>4.0330585454249369E-2</v>
      </c>
      <c r="HI34" s="20">
        <v>1.2394026830860869E-2</v>
      </c>
      <c r="HJ34" s="20">
        <v>8.0328919402711696E-2</v>
      </c>
      <c r="HK34" s="20">
        <v>7.9554451293535097E-2</v>
      </c>
      <c r="HL34" s="20">
        <v>3.3996505600936582E-2</v>
      </c>
      <c r="HM34" s="20">
        <v>5.5072957166826551E-2</v>
      </c>
      <c r="HN34" s="20">
        <v>6.4414024155019081E-2</v>
      </c>
      <c r="HO34" s="20">
        <v>8.2070960745504896E-3</v>
      </c>
      <c r="HP34" s="20">
        <v>2.3088410812710605E-3</v>
      </c>
      <c r="HQ34" s="20">
        <v>1.2254214128285278E-3</v>
      </c>
      <c r="HR34" s="20">
        <v>3.864889182316626E-3</v>
      </c>
      <c r="HS34" s="20">
        <v>4.6776383837601651E-4</v>
      </c>
      <c r="HT34" s="20">
        <f t="shared" si="2"/>
        <v>1.0387023439601186E-10</v>
      </c>
      <c r="HU34" s="37"/>
      <c r="HV34" s="37"/>
      <c r="HW34" s="37"/>
      <c r="HX34" s="37"/>
      <c r="HY34" s="37"/>
      <c r="HZ34" s="37"/>
      <c r="IA34" s="37"/>
      <c r="IB34" s="37"/>
      <c r="IC34" s="37"/>
    </row>
    <row r="35" spans="1:237">
      <c r="A35" s="15"/>
      <c r="B35" s="18" t="s">
        <v>401</v>
      </c>
      <c r="C35" s="20">
        <v>9.0374274181432165E-2</v>
      </c>
      <c r="D35" s="20">
        <v>9.8272240496641003E-2</v>
      </c>
      <c r="E35" s="19">
        <v>-0.78979663152088375</v>
      </c>
      <c r="F35" s="20"/>
      <c r="G35" s="20"/>
      <c r="H35" s="20">
        <v>0.12354770836162628</v>
      </c>
      <c r="I35" s="19">
        <v>-2.5275467864985273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>
        <v>4.9011976343378456E-2</v>
      </c>
      <c r="GW35" s="20">
        <v>5.5989399098819344E-2</v>
      </c>
      <c r="GX35" s="20">
        <v>0.12325637266180267</v>
      </c>
      <c r="GY35" s="20">
        <v>9.9850626283811986E-2</v>
      </c>
      <c r="GZ35" s="20">
        <v>7.9318619847388971E-2</v>
      </c>
      <c r="HA35" s="20">
        <v>8.5204310837621797E-2</v>
      </c>
      <c r="HB35" s="20">
        <v>0.12602105049165802</v>
      </c>
      <c r="HC35" s="20"/>
      <c r="HD35" s="20">
        <v>0.38106221985404665</v>
      </c>
      <c r="HE35" s="20">
        <v>0.37343230681331246</v>
      </c>
      <c r="HF35" s="20">
        <v>0.27777833803497781</v>
      </c>
      <c r="HG35" s="20">
        <v>0.31105077984320023</v>
      </c>
      <c r="HH35" s="20">
        <v>0.33349275635909398</v>
      </c>
      <c r="HI35" s="20">
        <v>0.35012411811763045</v>
      </c>
      <c r="HJ35" s="20">
        <v>0.37691538767084948</v>
      </c>
      <c r="HK35" s="20">
        <v>0.3329018257046778</v>
      </c>
      <c r="HL35" s="20">
        <v>0.28425526966377807</v>
      </c>
      <c r="HM35" s="20">
        <v>0.30888195031332683</v>
      </c>
      <c r="HN35" s="20">
        <v>0.29963477094719698</v>
      </c>
      <c r="HO35" s="20">
        <v>0.15920706067000215</v>
      </c>
      <c r="HP35" s="20">
        <v>0.1087277133506243</v>
      </c>
      <c r="HQ35" s="20">
        <v>0.10650748844882474</v>
      </c>
      <c r="HR35" s="20">
        <v>0.11751977650304991</v>
      </c>
      <c r="HS35" s="20">
        <v>0.10748555969730263</v>
      </c>
      <c r="HT35" s="20">
        <f t="shared" si="2"/>
        <v>9.0374274181432165E-2</v>
      </c>
      <c r="HU35" s="37"/>
      <c r="HV35" s="37"/>
      <c r="HW35" s="37"/>
      <c r="HX35" s="37"/>
      <c r="HY35" s="37"/>
      <c r="HZ35" s="37"/>
      <c r="IA35" s="37"/>
      <c r="IB35" s="37"/>
      <c r="IC35" s="37"/>
    </row>
    <row r="36" spans="1:237">
      <c r="A36" s="15"/>
      <c r="B36" s="18" t="s">
        <v>402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>
        <v>0</v>
      </c>
      <c r="GW36" s="20">
        <v>0</v>
      </c>
      <c r="GX36" s="20">
        <v>0</v>
      </c>
      <c r="GY36" s="20">
        <v>0</v>
      </c>
      <c r="GZ36" s="20">
        <v>0</v>
      </c>
      <c r="HA36" s="20">
        <v>0</v>
      </c>
      <c r="HB36" s="20">
        <v>0</v>
      </c>
      <c r="HC36" s="20"/>
      <c r="HD36" s="20">
        <v>6.7449322268320872E-2</v>
      </c>
      <c r="HE36" s="20">
        <v>6.4901365597604774E-2</v>
      </c>
      <c r="HF36" s="20">
        <v>7.2758482511956685E-2</v>
      </c>
      <c r="HG36" s="20">
        <v>0</v>
      </c>
      <c r="HH36" s="20">
        <v>4.2873792113712832E-2</v>
      </c>
      <c r="HI36" s="20">
        <v>2.1297767238358339E-2</v>
      </c>
      <c r="HJ36" s="20">
        <v>0</v>
      </c>
      <c r="HK36" s="20">
        <v>1.4891278527484045E-2</v>
      </c>
      <c r="HL36" s="20">
        <v>1.4587957560246107E-2</v>
      </c>
      <c r="HM36" s="20">
        <v>5.2845566666513948E-3</v>
      </c>
      <c r="HN36" s="20">
        <v>3.2235127778314629E-3</v>
      </c>
      <c r="HO36" s="20">
        <v>0</v>
      </c>
      <c r="HP36" s="20">
        <v>0</v>
      </c>
      <c r="HQ36" s="20">
        <v>0</v>
      </c>
      <c r="HR36" s="20">
        <v>0</v>
      </c>
      <c r="HS36" s="20">
        <v>0</v>
      </c>
      <c r="HT36" s="20">
        <f t="shared" si="2"/>
        <v>0</v>
      </c>
      <c r="HU36" s="37"/>
      <c r="HV36" s="37"/>
      <c r="HW36" s="37"/>
      <c r="HX36" s="37"/>
      <c r="HY36" s="37"/>
      <c r="HZ36" s="37"/>
      <c r="IA36" s="37"/>
      <c r="IB36" s="37"/>
      <c r="IC36" s="37"/>
    </row>
    <row r="37" spans="1:237">
      <c r="A37" s="15"/>
      <c r="B37" s="18" t="s">
        <v>403</v>
      </c>
      <c r="C37" s="20">
        <v>6.3766138524653487E-2</v>
      </c>
      <c r="D37" s="20">
        <v>6.5178676124330912E-2</v>
      </c>
      <c r="E37" s="19">
        <v>-0.14125375996774242</v>
      </c>
      <c r="F37" s="20"/>
      <c r="G37" s="20"/>
      <c r="H37" s="20">
        <v>4.6262944046082846E-2</v>
      </c>
      <c r="I37" s="19">
        <v>1.8915732078248064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>
        <v>6.5709561228168817E-2</v>
      </c>
      <c r="GW37" s="20">
        <v>6.5119719207110321E-2</v>
      </c>
      <c r="GX37" s="20">
        <v>5.6848297671853738E-2</v>
      </c>
      <c r="GY37" s="20">
        <v>6.0413542053812185E-2</v>
      </c>
      <c r="GZ37" s="20">
        <v>7.8658301454891166E-2</v>
      </c>
      <c r="HA37" s="20">
        <v>6.6786179434295406E-2</v>
      </c>
      <c r="HB37" s="20">
        <v>5.3608961596234531E-2</v>
      </c>
      <c r="HC37" s="20"/>
      <c r="HD37" s="20">
        <v>0.12588464957594345</v>
      </c>
      <c r="HE37" s="20">
        <v>0.11689173115512921</v>
      </c>
      <c r="HF37" s="20">
        <v>0.12055999620985125</v>
      </c>
      <c r="HG37" s="20">
        <v>0.13264417421826624</v>
      </c>
      <c r="HH37" s="20">
        <v>0.14577966077658047</v>
      </c>
      <c r="HI37" s="20">
        <v>9.3521935990532531E-2</v>
      </c>
      <c r="HJ37" s="20">
        <v>6.5910191176531657E-2</v>
      </c>
      <c r="HK37" s="20">
        <v>0.1009313161807761</v>
      </c>
      <c r="HL37" s="20">
        <v>0.14237436204954543</v>
      </c>
      <c r="HM37" s="20">
        <v>0.11217249234399555</v>
      </c>
      <c r="HN37" s="20">
        <v>5.8875320132482874E-2</v>
      </c>
      <c r="HO37" s="20">
        <v>7.0464971540176127E-2</v>
      </c>
      <c r="HP37" s="20">
        <v>7.568429157030053E-2</v>
      </c>
      <c r="HQ37" s="20">
        <v>7.1146882091478167E-2</v>
      </c>
      <c r="HR37" s="20">
        <v>5.2220636976651656E-2</v>
      </c>
      <c r="HS37" s="20">
        <v>6.165689880719645E-2</v>
      </c>
      <c r="HT37" s="20">
        <f t="shared" si="2"/>
        <v>6.3766138524653487E-2</v>
      </c>
      <c r="HU37" s="37"/>
      <c r="HV37" s="37"/>
      <c r="HW37" s="37"/>
      <c r="HX37" s="37"/>
      <c r="HY37" s="37"/>
      <c r="HZ37" s="37"/>
      <c r="IA37" s="37"/>
      <c r="IB37" s="37"/>
      <c r="IC37" s="37"/>
    </row>
    <row r="38" spans="1:237">
      <c r="A38" s="15"/>
      <c r="B38" s="18" t="s">
        <v>404</v>
      </c>
      <c r="C38" s="20">
        <v>6.0698365012770129E-2</v>
      </c>
      <c r="D38" s="20">
        <v>5.2834291422236647E-2</v>
      </c>
      <c r="E38" s="19">
        <v>0.78640735905334824</v>
      </c>
      <c r="H38" s="20">
        <v>6.0944083171562573E-2</v>
      </c>
      <c r="I38" s="19">
        <v>-0.81097917493259253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>
        <v>4.8034547556419789E-2</v>
      </c>
      <c r="GW38" s="20">
        <v>7.4027317307571006E-2</v>
      </c>
      <c r="GX38" s="20">
        <v>4.0285122718133538E-2</v>
      </c>
      <c r="GY38" s="20">
        <v>5.0417359405483676E-2</v>
      </c>
      <c r="GZ38" s="20">
        <v>5.7726980084400366E-2</v>
      </c>
      <c r="HA38" s="20">
        <v>8.2938549828344379E-2</v>
      </c>
      <c r="HB38" s="20">
        <v>6.9183316497217429E-2</v>
      </c>
      <c r="HC38" s="20"/>
      <c r="HD38" s="20">
        <v>0</v>
      </c>
      <c r="HE38" s="20">
        <v>0</v>
      </c>
      <c r="HF38" s="20">
        <v>1.10154495503618E-3</v>
      </c>
      <c r="HG38" s="20">
        <v>7.0481263322773689E-3</v>
      </c>
      <c r="HH38" s="20">
        <v>1.9705790965789168E-2</v>
      </c>
      <c r="HI38" s="20">
        <v>1.7734626894893621E-2</v>
      </c>
      <c r="HJ38" s="20">
        <v>2.0009758304278799E-2</v>
      </c>
      <c r="HK38" s="20">
        <v>2.0980140194475669E-2</v>
      </c>
      <c r="HL38" s="20">
        <v>2.4728038288288047E-2</v>
      </c>
      <c r="HM38" s="20">
        <v>3.0646622485749578E-2</v>
      </c>
      <c r="HN38" s="20">
        <v>4.5313447638995551E-2</v>
      </c>
      <c r="HO38" s="20">
        <v>6.449124575459883E-2</v>
      </c>
      <c r="HP38" s="20">
        <v>6.2122151906967349E-2</v>
      </c>
      <c r="HQ38" s="20">
        <v>5.8764085765424759E-2</v>
      </c>
      <c r="HR38" s="20">
        <v>5.2306910895312746E-2</v>
      </c>
      <c r="HS38" s="20">
        <v>4.6012925948381467E-2</v>
      </c>
      <c r="HT38" s="20">
        <f t="shared" si="2"/>
        <v>6.0698365012770129E-2</v>
      </c>
      <c r="HU38" s="37"/>
      <c r="HV38" s="37"/>
      <c r="HW38" s="37"/>
      <c r="HX38" s="37"/>
      <c r="HY38" s="37"/>
      <c r="HZ38" s="37"/>
      <c r="IA38" s="37"/>
      <c r="IB38" s="37"/>
      <c r="IC38" s="37"/>
    </row>
    <row r="39" spans="1:237">
      <c r="A39" s="15"/>
      <c r="B39" s="18" t="s">
        <v>405</v>
      </c>
      <c r="C39" s="20">
        <v>9.6719672533667964E-2</v>
      </c>
      <c r="D39" s="20">
        <v>6.4331796386555673E-2</v>
      </c>
      <c r="E39" s="19">
        <v>3.2387876147112289</v>
      </c>
      <c r="H39" s="20">
        <v>5.0168987831267595E-2</v>
      </c>
      <c r="I39" s="19">
        <v>1.4162808555288078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>
        <v>8.3333555405601473E-2</v>
      </c>
      <c r="GW39" s="20">
        <v>9.738438472009088E-2</v>
      </c>
      <c r="GX39" s="20">
        <v>0.10429996160355755</v>
      </c>
      <c r="GY39" s="20">
        <v>9.9900665071532127E-2</v>
      </c>
      <c r="GZ39" s="20">
        <v>9.5621485194606393E-2</v>
      </c>
      <c r="HA39" s="20">
        <v>9.0104333753483909E-2</v>
      </c>
      <c r="HB39" s="20">
        <v>0.10460702950584753</v>
      </c>
      <c r="HC39" s="20"/>
      <c r="HD39" s="20">
        <v>0</v>
      </c>
      <c r="HE39" s="20">
        <v>0</v>
      </c>
      <c r="HF39" s="20">
        <v>0</v>
      </c>
      <c r="HG39" s="20">
        <v>0</v>
      </c>
      <c r="HH39" s="20">
        <v>0</v>
      </c>
      <c r="HI39" s="20">
        <v>0</v>
      </c>
      <c r="HJ39" s="20">
        <v>0</v>
      </c>
      <c r="HK39" s="20">
        <v>1.5737510870793999E-3</v>
      </c>
      <c r="HL39" s="20">
        <v>3.0928191716184713E-3</v>
      </c>
      <c r="HM39" s="20">
        <v>5.1955512450049084E-3</v>
      </c>
      <c r="HN39" s="20">
        <v>9.1639574601130678E-3</v>
      </c>
      <c r="HO39" s="20">
        <v>1.7272505361672543E-2</v>
      </c>
      <c r="HP39" s="20">
        <v>2.4986394155706595E-2</v>
      </c>
      <c r="HQ39" s="20">
        <v>3.6589590280014607E-2</v>
      </c>
      <c r="HR39" s="20">
        <v>5.2390135750960055E-2</v>
      </c>
      <c r="HS39" s="20">
        <v>6.4272009969810154E-2</v>
      </c>
      <c r="HT39" s="20">
        <f t="shared" si="2"/>
        <v>9.6719672533667964E-2</v>
      </c>
      <c r="HU39" s="37"/>
      <c r="HV39" s="37"/>
      <c r="HW39" s="37"/>
      <c r="HX39" s="37"/>
      <c r="HY39" s="37"/>
      <c r="HZ39" s="37"/>
      <c r="IA39" s="37"/>
      <c r="IB39" s="37"/>
      <c r="IC39" s="37"/>
    </row>
    <row r="40" spans="1:237">
      <c r="A40" s="15"/>
      <c r="B40" s="18" t="s">
        <v>406</v>
      </c>
      <c r="C40" s="20">
        <v>9.7991882880277999E-3</v>
      </c>
      <c r="D40" s="20">
        <v>9.9490266015072049E-3</v>
      </c>
      <c r="E40" s="19">
        <v>-1.4983831347940499E-2</v>
      </c>
      <c r="F40" s="19"/>
      <c r="G40" s="19"/>
      <c r="H40" s="20">
        <v>1.0652120256250751E-2</v>
      </c>
      <c r="I40" s="19">
        <v>-7.0309365474354596E-2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>
        <v>1.0942851797410141E-2</v>
      </c>
      <c r="GW40" s="20">
        <v>1.0793041238525033E-2</v>
      </c>
      <c r="GX40" s="20">
        <v>1.0233443312227442E-2</v>
      </c>
      <c r="GY40" s="20">
        <v>1.0226174710167596E-2</v>
      </c>
      <c r="GZ40" s="20">
        <v>9.3825850406941275E-3</v>
      </c>
      <c r="HA40" s="20">
        <v>9.0867186081566818E-3</v>
      </c>
      <c r="HB40" s="20">
        <v>8.5165225074615176E-3</v>
      </c>
      <c r="HC40" s="20"/>
      <c r="HD40" s="20">
        <v>0</v>
      </c>
      <c r="HE40" s="20">
        <v>0</v>
      </c>
      <c r="HF40" s="20">
        <v>0</v>
      </c>
      <c r="HG40" s="20">
        <v>0</v>
      </c>
      <c r="HH40" s="20">
        <v>0</v>
      </c>
      <c r="HI40" s="20">
        <v>0</v>
      </c>
      <c r="HJ40" s="20">
        <v>0</v>
      </c>
      <c r="HK40" s="20">
        <v>0</v>
      </c>
      <c r="HL40" s="20">
        <v>8.9675615653505777E-3</v>
      </c>
      <c r="HM40" s="20">
        <v>1.2845380415567452E-2</v>
      </c>
      <c r="HN40" s="20">
        <v>1.1861428390174006E-2</v>
      </c>
      <c r="HO40" s="20">
        <v>9.4920737955142432E-3</v>
      </c>
      <c r="HP40" s="20">
        <v>1.0193967710800209E-2</v>
      </c>
      <c r="HQ40" s="20">
        <v>9.0216554944159838E-3</v>
      </c>
      <c r="HR40" s="20">
        <v>9.1073035636275671E-3</v>
      </c>
      <c r="HS40" s="20">
        <v>8.9874408593821654E-3</v>
      </c>
      <c r="HT40" s="20">
        <f t="shared" si="2"/>
        <v>9.7991882880277999E-3</v>
      </c>
      <c r="HU40" s="37"/>
      <c r="HV40" s="37"/>
      <c r="HW40" s="37"/>
      <c r="HX40" s="37"/>
      <c r="HY40" s="37"/>
      <c r="HZ40" s="37"/>
      <c r="IA40" s="37"/>
      <c r="IB40" s="37"/>
      <c r="IC40" s="37"/>
    </row>
    <row r="41" spans="1:237">
      <c r="A41" s="15"/>
      <c r="B41" s="18" t="s">
        <v>407</v>
      </c>
      <c r="C41" s="20">
        <v>0.16721722583446588</v>
      </c>
      <c r="D41" s="20">
        <v>0.12711511441029952</v>
      </c>
      <c r="E41" s="19">
        <v>4.0102111424166367</v>
      </c>
      <c r="F41" s="20"/>
      <c r="G41" s="20"/>
      <c r="H41" s="20">
        <v>0.1217651912590809</v>
      </c>
      <c r="I41" s="19">
        <v>0.53499231512186141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>
        <v>0.1423109547594314</v>
      </c>
      <c r="GW41" s="20">
        <v>0.18220474326618691</v>
      </c>
      <c r="GX41" s="20">
        <v>0.15481852763391851</v>
      </c>
      <c r="GY41" s="20">
        <v>0.16054419918718341</v>
      </c>
      <c r="GZ41" s="20">
        <v>0.16273105031970089</v>
      </c>
      <c r="HA41" s="20">
        <v>0.182129602189985</v>
      </c>
      <c r="HB41" s="20">
        <v>0.18230686851052649</v>
      </c>
      <c r="HC41" s="20"/>
      <c r="HD41" s="20">
        <v>0</v>
      </c>
      <c r="HE41" s="20">
        <v>0</v>
      </c>
      <c r="HF41" s="20">
        <v>1.10154495503618E-3</v>
      </c>
      <c r="HG41" s="20">
        <v>7.0481263322773689E-3</v>
      </c>
      <c r="HH41" s="20">
        <v>1.9705790965789168E-2</v>
      </c>
      <c r="HI41" s="20">
        <v>1.7734626894893621E-2</v>
      </c>
      <c r="HJ41" s="20">
        <v>2.0009758304278799E-2</v>
      </c>
      <c r="HK41" s="20">
        <v>2.255389128155507E-2</v>
      </c>
      <c r="HL41" s="20">
        <v>3.6788419025257098E-2</v>
      </c>
      <c r="HM41" s="20">
        <v>4.8687554146321935E-2</v>
      </c>
      <c r="HN41" s="20">
        <v>6.6338833489282628E-2</v>
      </c>
      <c r="HO41" s="20">
        <v>9.1255824911785605E-2</v>
      </c>
      <c r="HP41" s="20">
        <v>9.7302513773474167E-2</v>
      </c>
      <c r="HQ41" s="20">
        <v>0.10437533153985534</v>
      </c>
      <c r="HR41" s="20">
        <v>0.11380435020990037</v>
      </c>
      <c r="HS41" s="20">
        <v>0.1192723767775738</v>
      </c>
      <c r="HT41" s="20">
        <f t="shared" si="2"/>
        <v>0.16721722583446588</v>
      </c>
      <c r="HU41" s="37"/>
      <c r="HV41" s="37"/>
      <c r="HW41" s="37"/>
      <c r="HX41" s="37"/>
      <c r="HY41" s="37"/>
      <c r="HZ41" s="37"/>
      <c r="IA41" s="37"/>
      <c r="IB41" s="37"/>
      <c r="IC41" s="37"/>
    </row>
    <row r="42" spans="1:237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37"/>
      <c r="HV42" s="37"/>
      <c r="HW42" s="37"/>
      <c r="HX42" s="37"/>
      <c r="HY42" s="37"/>
      <c r="HZ42" s="37"/>
      <c r="IA42" s="37"/>
      <c r="IB42" s="37"/>
      <c r="IC42" s="37"/>
    </row>
    <row r="43" spans="1:237">
      <c r="A43" s="15"/>
      <c r="B43" s="16" t="s">
        <v>410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155"/>
      <c r="HE43" s="155"/>
      <c r="HF43" s="155"/>
      <c r="HG43" s="155"/>
      <c r="HH43" s="155"/>
      <c r="HI43" s="155"/>
      <c r="HJ43" s="155"/>
      <c r="HK43" s="154"/>
      <c r="HL43" s="154"/>
      <c r="HM43" s="154"/>
      <c r="HN43" s="154"/>
      <c r="HO43" s="155"/>
      <c r="HP43" s="155"/>
      <c r="HQ43" s="155"/>
      <c r="HR43" s="155"/>
      <c r="HS43" s="155"/>
      <c r="HT43" s="155"/>
      <c r="HU43" s="37"/>
      <c r="HV43" s="37"/>
      <c r="HW43" s="37"/>
      <c r="HX43" s="37"/>
      <c r="HY43" s="37"/>
      <c r="HZ43" s="37"/>
      <c r="IA43" s="37"/>
      <c r="IB43" s="37"/>
      <c r="IC43" s="37"/>
    </row>
    <row r="44" spans="1:237">
      <c r="A44" s="15">
        <v>15</v>
      </c>
      <c r="B44" s="18" t="s">
        <v>411</v>
      </c>
      <c r="C44" s="19">
        <v>11.185641189378973</v>
      </c>
      <c r="D44" s="19">
        <v>11.966474711540146</v>
      </c>
      <c r="E44" s="19">
        <v>-0.78083352216117241</v>
      </c>
      <c r="F44" s="20">
        <v>-6.5251758849927427E-2</v>
      </c>
      <c r="G44" s="19"/>
      <c r="H44" s="19">
        <v>12.219564397721431</v>
      </c>
      <c r="I44" s="19">
        <v>-0.25308968618128524</v>
      </c>
      <c r="J44" s="20">
        <v>-2.0711841923635069E-2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>
        <v>9.7461088709677419</v>
      </c>
      <c r="GW44" s="19">
        <v>10.281982142857142</v>
      </c>
      <c r="GX44" s="19">
        <v>12.828110215053746</v>
      </c>
      <c r="GY44" s="19">
        <v>11.495722222222222</v>
      </c>
      <c r="GZ44" s="19">
        <v>10.606053763440858</v>
      </c>
      <c r="HA44" s="19">
        <v>10.696511111111111</v>
      </c>
      <c r="HB44" s="19">
        <v>12.645</v>
      </c>
      <c r="HC44" s="19"/>
      <c r="HD44" s="19">
        <v>11.587911846179857</v>
      </c>
      <c r="HE44" s="19">
        <v>13.715875740815946</v>
      </c>
      <c r="HF44" s="19">
        <v>18.607490671494389</v>
      </c>
      <c r="HG44" s="19">
        <v>19.486245658071308</v>
      </c>
      <c r="HH44" s="19">
        <v>18.688828969155825</v>
      </c>
      <c r="HI44" s="19">
        <v>15.679970573514501</v>
      </c>
      <c r="HJ44" s="19">
        <v>9.57885300999728</v>
      </c>
      <c r="HK44" s="19">
        <v>7.1050137094726358</v>
      </c>
      <c r="HL44" s="19">
        <v>9.1832092242378085</v>
      </c>
      <c r="HM44" s="19">
        <v>12.548882896101597</v>
      </c>
      <c r="HN44" s="19">
        <v>12.112217843860259</v>
      </c>
      <c r="HO44" s="19">
        <v>6.8035496994322422</v>
      </c>
      <c r="HP44" s="19">
        <v>9.358705224823785</v>
      </c>
      <c r="HQ44" s="19">
        <v>13.432652014795607</v>
      </c>
      <c r="HR44" s="19">
        <v>12.797932592219224</v>
      </c>
      <c r="HS44" s="19">
        <v>12.300728572771177</v>
      </c>
      <c r="HT44" s="19">
        <f>+C44</f>
        <v>11.185641189378973</v>
      </c>
      <c r="HU44" s="37"/>
      <c r="HV44" s="37"/>
      <c r="HW44" s="37"/>
      <c r="HX44" s="37"/>
      <c r="HY44" s="37"/>
      <c r="HZ44" s="37"/>
      <c r="IA44" s="37"/>
      <c r="IB44" s="37"/>
      <c r="IC44" s="37"/>
    </row>
    <row r="45" spans="1:237">
      <c r="A45" s="15">
        <v>16</v>
      </c>
      <c r="B45" s="18" t="s">
        <v>412</v>
      </c>
      <c r="C45" s="19">
        <v>10.320135010641659</v>
      </c>
      <c r="D45" s="19">
        <v>10.122499180222134</v>
      </c>
      <c r="E45" s="19">
        <v>0.19763583041952515</v>
      </c>
      <c r="F45" s="20">
        <v>1.9524410612517147E-2</v>
      </c>
      <c r="G45" s="19"/>
      <c r="H45" s="19">
        <v>9.9154841122223338</v>
      </c>
      <c r="I45" s="19">
        <v>0.20701506799979974</v>
      </c>
      <c r="J45" s="20">
        <v>2.0877958721614243E-2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>
        <v>10.195604130145952</v>
      </c>
      <c r="GW45" s="19">
        <v>10.26227671342893</v>
      </c>
      <c r="GX45" s="19">
        <v>10.307935279881583</v>
      </c>
      <c r="GY45" s="19">
        <v>10.331141566980907</v>
      </c>
      <c r="GZ45" s="19">
        <v>10.363193363592657</v>
      </c>
      <c r="HA45" s="19">
        <v>10.384945864097784</v>
      </c>
      <c r="HB45" s="19">
        <v>10.395848156363789</v>
      </c>
      <c r="HC45" s="19"/>
      <c r="HD45" s="19">
        <v>7.8827521224687578</v>
      </c>
      <c r="HE45" s="19">
        <v>8.0220776484274428</v>
      </c>
      <c r="HF45" s="19">
        <v>8.1858413490469442</v>
      </c>
      <c r="HG45" s="19">
        <v>8.3227796785094856</v>
      </c>
      <c r="HH45" s="19">
        <v>8.4559984959836232</v>
      </c>
      <c r="HI45" s="19">
        <v>8.5894346089615379</v>
      </c>
      <c r="HJ45" s="19">
        <v>8.6035229834979159</v>
      </c>
      <c r="HK45" s="19">
        <v>8.7058665296373707</v>
      </c>
      <c r="HL45" s="19">
        <v>8.881382851174811</v>
      </c>
      <c r="HM45" s="19">
        <v>9.0887583822338875</v>
      </c>
      <c r="HN45" s="19">
        <v>9.2367658419186931</v>
      </c>
      <c r="HO45" s="19">
        <v>9.3541252743451384</v>
      </c>
      <c r="HP45" s="19">
        <v>9.5686452728615503</v>
      </c>
      <c r="HQ45" s="19">
        <v>9.7759263419362536</v>
      </c>
      <c r="HR45" s="19">
        <v>9.9474450690774496</v>
      </c>
      <c r="HS45" s="19">
        <v>10.151441674207154</v>
      </c>
      <c r="HT45" s="19">
        <f>+C45</f>
        <v>10.320135010641659</v>
      </c>
      <c r="HU45" s="37"/>
      <c r="HV45" s="37"/>
      <c r="HW45" s="37"/>
      <c r="HX45" s="37"/>
      <c r="HY45" s="37"/>
      <c r="HZ45" s="37"/>
      <c r="IA45" s="37"/>
      <c r="IB45" s="37"/>
      <c r="IC45" s="37"/>
    </row>
    <row r="46" spans="1:237">
      <c r="A46" s="15">
        <v>17</v>
      </c>
      <c r="B46" s="18" t="s">
        <v>413</v>
      </c>
      <c r="C46" s="19">
        <v>0.58572416098535907</v>
      </c>
      <c r="D46" s="19">
        <v>0.60787116216169734</v>
      </c>
      <c r="E46" s="19">
        <v>-2.2147001176338277E-2</v>
      </c>
      <c r="F46" s="20">
        <v>-3.6433709237956975E-2</v>
      </c>
      <c r="G46" s="19"/>
      <c r="H46" s="19">
        <v>0.6573084305825192</v>
      </c>
      <c r="I46" s="19">
        <v>-4.9437268420821856E-2</v>
      </c>
      <c r="J46" s="20">
        <v>-7.5211675555430818E-2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>
        <v>0.63470476902790796</v>
      </c>
      <c r="GW46" s="19">
        <v>0.6903401431858035</v>
      </c>
      <c r="GX46" s="19">
        <v>0.57855414781048153</v>
      </c>
      <c r="GY46" s="19">
        <v>0.61258176573364831</v>
      </c>
      <c r="GZ46" s="19">
        <v>0.54167150101110129</v>
      </c>
      <c r="HA46" s="19">
        <v>0.54144418048369414</v>
      </c>
      <c r="HB46" s="19">
        <v>0.50077261964487696</v>
      </c>
      <c r="HC46" s="19"/>
      <c r="HD46" s="19">
        <v>0.68547168133529601</v>
      </c>
      <c r="HE46" s="19">
        <v>0.69446949157609739</v>
      </c>
      <c r="HF46" s="19">
        <v>0.712117682009339</v>
      </c>
      <c r="HG46" s="19">
        <v>0.76302118070364955</v>
      </c>
      <c r="HH46" s="19">
        <v>0.82583749466474676</v>
      </c>
      <c r="HI46" s="19">
        <v>0.86170113241205792</v>
      </c>
      <c r="HJ46" s="19">
        <v>0.89549917192852113</v>
      </c>
      <c r="HK46" s="19">
        <v>0.71716453266370783</v>
      </c>
      <c r="HL46" s="19">
        <v>0.70772036900844626</v>
      </c>
      <c r="HM46" s="19">
        <v>0.72463870349216553</v>
      </c>
      <c r="HN46" s="19">
        <v>0.68909868852783485</v>
      </c>
      <c r="HO46" s="19">
        <v>0.70950036240325554</v>
      </c>
      <c r="HP46" s="19">
        <v>0.69163000822819065</v>
      </c>
      <c r="HQ46" s="19">
        <v>0.67718965607448256</v>
      </c>
      <c r="HR46" s="19">
        <v>0.62634530515066866</v>
      </c>
      <c r="HS46" s="19">
        <v>0.5856997995632377</v>
      </c>
      <c r="HT46" s="19">
        <f>+C46</f>
        <v>0.58572416098535907</v>
      </c>
      <c r="HU46" s="37"/>
      <c r="HV46" s="37"/>
      <c r="HW46" s="37"/>
      <c r="HX46" s="37"/>
      <c r="HY46" s="37"/>
      <c r="HZ46" s="37"/>
      <c r="IA46" s="37"/>
      <c r="IB46" s="37"/>
      <c r="IC46" s="37"/>
    </row>
    <row r="47" spans="1:237">
      <c r="A47" s="15">
        <v>18</v>
      </c>
      <c r="B47" s="18" t="s">
        <v>414</v>
      </c>
      <c r="C47" s="19">
        <v>2.0378256943567536</v>
      </c>
      <c r="D47" s="19">
        <v>2.1933501953451406</v>
      </c>
      <c r="E47" s="19">
        <v>-0.15552450098838699</v>
      </c>
      <c r="F47" s="20">
        <v>-7.090728207399366E-2</v>
      </c>
      <c r="G47" s="19"/>
      <c r="H47" s="19">
        <v>2.5442703688420485</v>
      </c>
      <c r="I47" s="19">
        <v>-0.35092017349690785</v>
      </c>
      <c r="J47" s="20">
        <v>-0.13792566143692467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>
        <v>2.2209452100439138</v>
      </c>
      <c r="GW47" s="19">
        <v>2.264442411976856</v>
      </c>
      <c r="GX47" s="19">
        <v>1.9181713401439604</v>
      </c>
      <c r="GY47" s="19">
        <v>2.1455218848280411</v>
      </c>
      <c r="GZ47" s="19">
        <v>2.0710650172015801</v>
      </c>
      <c r="HA47" s="19">
        <v>1.9825979519483881</v>
      </c>
      <c r="HB47" s="19">
        <v>1.6620360443545339</v>
      </c>
      <c r="HC47" s="19"/>
      <c r="HD47" s="19">
        <v>3.2174831942475159</v>
      </c>
      <c r="HE47" s="19">
        <v>3.3190877417692319</v>
      </c>
      <c r="HF47" s="19">
        <v>2.9165617719227979</v>
      </c>
      <c r="HG47" s="19">
        <v>2.7134459836586386</v>
      </c>
      <c r="HH47" s="19">
        <v>4.0278223253411882</v>
      </c>
      <c r="HI47" s="19">
        <v>4.0197727995155041</v>
      </c>
      <c r="HJ47" s="19">
        <v>4.2933771422413214</v>
      </c>
      <c r="HK47" s="19">
        <v>3.3960440561799277</v>
      </c>
      <c r="HL47" s="19">
        <v>3.2176957573249099</v>
      </c>
      <c r="HM47" s="19">
        <v>3.0817519561448505</v>
      </c>
      <c r="HN47" s="19">
        <v>3.1280044828941223</v>
      </c>
      <c r="HO47" s="19">
        <v>3.378209701797203</v>
      </c>
      <c r="HP47" s="19">
        <v>3.0047727434889091</v>
      </c>
      <c r="HQ47" s="19">
        <v>2.4300885319713834</v>
      </c>
      <c r="HR47" s="19">
        <v>2.2791653137518573</v>
      </c>
      <c r="HS47" s="19">
        <v>2.0244127545931723</v>
      </c>
      <c r="HT47" s="19">
        <f>+C47</f>
        <v>2.0378256943567536</v>
      </c>
      <c r="HU47" s="37"/>
      <c r="HV47" s="37"/>
      <c r="HW47" s="37"/>
      <c r="HX47" s="37"/>
      <c r="HY47" s="37"/>
      <c r="HZ47" s="37"/>
      <c r="IA47" s="37"/>
      <c r="IB47" s="37"/>
      <c r="IC47" s="37"/>
    </row>
    <row r="48" spans="1:237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156"/>
      <c r="HE48" s="156"/>
      <c r="HF48" s="156"/>
      <c r="HG48" s="156"/>
      <c r="HH48" s="156"/>
      <c r="HI48" s="156"/>
      <c r="HJ48" s="156"/>
      <c r="HK48" s="156"/>
      <c r="HL48" s="156"/>
      <c r="HM48" s="156"/>
      <c r="HN48" s="156"/>
      <c r="HO48" s="156"/>
      <c r="HP48" s="156"/>
      <c r="HQ48" s="156"/>
      <c r="HR48" s="156"/>
      <c r="HS48" s="156"/>
      <c r="HT48" s="156"/>
      <c r="HU48" s="37"/>
      <c r="HV48" s="37"/>
      <c r="HW48" s="37"/>
      <c r="HX48" s="37"/>
      <c r="HY48" s="37"/>
      <c r="HZ48" s="37"/>
      <c r="IA48" s="37"/>
      <c r="IB48" s="37"/>
      <c r="IC48" s="37"/>
    </row>
    <row r="49" spans="1:237">
      <c r="A49" s="15">
        <v>2</v>
      </c>
      <c r="B49" s="24" t="s">
        <v>415</v>
      </c>
      <c r="C49" s="31">
        <v>61.03436714285715</v>
      </c>
      <c r="D49" s="31">
        <v>59.061300000000003</v>
      </c>
      <c r="E49" s="31">
        <v>1.9730671428571469</v>
      </c>
      <c r="F49" s="26">
        <v>3.3407106563132657E-2</v>
      </c>
      <c r="G49" s="32"/>
      <c r="H49" s="31">
        <v>55.540228571428585</v>
      </c>
      <c r="I49" s="31">
        <v>3.5210714285714175</v>
      </c>
      <c r="J49" s="26">
        <v>6.3396775979109907E-2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1">
        <v>61.667400000000001</v>
      </c>
      <c r="GW49" s="31">
        <v>62.293599999999998</v>
      </c>
      <c r="GX49" s="31">
        <v>63.087400000000002</v>
      </c>
      <c r="GY49" s="31">
        <v>60.79927</v>
      </c>
      <c r="GZ49" s="31">
        <v>59.152000000000001</v>
      </c>
      <c r="HA49" s="31">
        <v>59.567300000000003</v>
      </c>
      <c r="HB49" s="31">
        <v>60.6736</v>
      </c>
      <c r="HC49" s="32"/>
      <c r="HD49" s="31">
        <v>35.982516666666669</v>
      </c>
      <c r="HE49" s="31">
        <v>36.83894166666667</v>
      </c>
      <c r="HF49" s="31">
        <v>38.105499999999999</v>
      </c>
      <c r="HG49" s="31">
        <v>39.32031666666667</v>
      </c>
      <c r="HH49" s="31">
        <v>41.794502631578943</v>
      </c>
      <c r="HI49" s="31">
        <v>43.549675270562773</v>
      </c>
      <c r="HJ49" s="31">
        <v>45.045503419312176</v>
      </c>
      <c r="HK49" s="31">
        <v>46.064443939393932</v>
      </c>
      <c r="HL49" s="31">
        <v>47.534375788840784</v>
      </c>
      <c r="HM49" s="31">
        <v>49.509992857142855</v>
      </c>
      <c r="HN49" s="31">
        <v>51.29485833333333</v>
      </c>
      <c r="HO49" s="31">
        <v>56.524533333333324</v>
      </c>
      <c r="HP49" s="31">
        <v>57.221117063492066</v>
      </c>
      <c r="HQ49" s="31">
        <v>55.140991666666658</v>
      </c>
      <c r="HR49" s="31">
        <v>56.157600000000002</v>
      </c>
      <c r="HS49" s="31">
        <v>59.565133333333335</v>
      </c>
      <c r="HT49" s="31">
        <f>+C49</f>
        <v>61.03436714285715</v>
      </c>
      <c r="HU49" s="37"/>
      <c r="HV49" s="37"/>
      <c r="HW49" s="37"/>
      <c r="HX49" s="37"/>
      <c r="HY49" s="37"/>
      <c r="HZ49" s="37"/>
      <c r="IA49" s="37"/>
      <c r="IB49" s="37"/>
      <c r="IC49" s="37"/>
    </row>
    <row r="50" spans="1:237"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</row>
  </sheetData>
  <mergeCells count="6">
    <mergeCell ref="HD6:HK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EA49"/>
  <sheetViews>
    <sheetView showGridLines="0" zoomScale="110" zoomScaleNormal="110" workbookViewId="0">
      <pane xSplit="3" topLeftCell="DU1" activePane="topRight" state="frozen"/>
      <selection activeCell="DF15" sqref="DF15"/>
      <selection pane="topRight" activeCell="C6" sqref="C6"/>
    </sheetView>
  </sheetViews>
  <sheetFormatPr baseColWidth="10" defaultColWidth="11.44140625" defaultRowHeight="13.8"/>
  <cols>
    <col min="1" max="1" width="4.44140625" style="164" customWidth="1"/>
    <col min="2" max="2" width="8.6640625" style="164" bestFit="1" customWidth="1"/>
    <col min="3" max="3" width="52.6640625" style="164" bestFit="1" customWidth="1"/>
    <col min="4" max="16384" width="11.44140625" style="167"/>
  </cols>
  <sheetData>
    <row r="1" spans="2:131" s="162" customFormat="1">
      <c r="B1" s="161"/>
    </row>
    <row r="2" spans="2:131" s="162" customFormat="1">
      <c r="B2" s="161"/>
    </row>
    <row r="3" spans="2:131" s="162" customFormat="1">
      <c r="B3" s="161"/>
    </row>
    <row r="4" spans="2:131" s="162" customFormat="1">
      <c r="B4" s="185" t="s">
        <v>442</v>
      </c>
    </row>
    <row r="5" spans="2:131" s="162" customFormat="1">
      <c r="B5" s="185" t="s">
        <v>290</v>
      </c>
    </row>
    <row r="6" spans="2:131" s="164" customFormat="1">
      <c r="B6" s="163" t="s">
        <v>211</v>
      </c>
      <c r="C6" s="163"/>
    </row>
    <row r="7" spans="2:131" s="164" customFormat="1">
      <c r="B7" s="165" t="s">
        <v>212</v>
      </c>
      <c r="C7" s="165"/>
    </row>
    <row r="8" spans="2:131" s="164" customFormat="1" ht="14.4" thickBot="1">
      <c r="B8" s="166"/>
      <c r="C8" s="166"/>
    </row>
    <row r="9" spans="2:131" ht="12.75" customHeight="1">
      <c r="B9" s="561" t="s">
        <v>213</v>
      </c>
      <c r="C9" s="562" t="s">
        <v>214</v>
      </c>
      <c r="D9" s="563" t="s">
        <v>278</v>
      </c>
      <c r="E9" s="564"/>
      <c r="F9" s="564"/>
      <c r="G9" s="565"/>
      <c r="H9" s="566" t="s">
        <v>279</v>
      </c>
      <c r="I9" s="567"/>
      <c r="J9" s="567"/>
      <c r="K9" s="568"/>
      <c r="L9" s="563" t="s">
        <v>280</v>
      </c>
      <c r="M9" s="564"/>
      <c r="N9" s="564"/>
      <c r="O9" s="565"/>
      <c r="P9" s="563" t="s">
        <v>281</v>
      </c>
      <c r="Q9" s="564"/>
      <c r="R9" s="564"/>
      <c r="S9" s="565"/>
      <c r="T9" s="563" t="s">
        <v>282</v>
      </c>
      <c r="U9" s="564"/>
      <c r="V9" s="564"/>
      <c r="W9" s="565"/>
      <c r="X9" s="563" t="s">
        <v>283</v>
      </c>
      <c r="Y9" s="564"/>
      <c r="Z9" s="564"/>
      <c r="AA9" s="565"/>
      <c r="AB9" s="563" t="s">
        <v>291</v>
      </c>
      <c r="AC9" s="564"/>
      <c r="AD9" s="564"/>
      <c r="AE9" s="565"/>
      <c r="AF9" s="563">
        <v>44470</v>
      </c>
      <c r="AG9" s="564"/>
      <c r="AH9" s="564"/>
      <c r="AI9" s="565"/>
      <c r="AJ9" s="566" t="s">
        <v>292</v>
      </c>
      <c r="AK9" s="567"/>
      <c r="AL9" s="567"/>
      <c r="AM9" s="567"/>
      <c r="AN9" s="567"/>
      <c r="AO9" s="568"/>
      <c r="AP9" s="566" t="s">
        <v>295</v>
      </c>
      <c r="AQ9" s="567"/>
      <c r="AR9" s="567"/>
      <c r="AS9" s="567"/>
      <c r="AT9" s="567"/>
      <c r="AU9" s="568"/>
      <c r="AV9" s="566" t="s">
        <v>304</v>
      </c>
      <c r="AW9" s="567"/>
      <c r="AX9" s="567"/>
      <c r="AY9" s="567"/>
      <c r="AZ9" s="567"/>
      <c r="BA9" s="568"/>
      <c r="BB9" s="566" t="s">
        <v>310</v>
      </c>
      <c r="BC9" s="567"/>
      <c r="BD9" s="567"/>
      <c r="BE9" s="567"/>
      <c r="BF9" s="567"/>
      <c r="BG9" s="568"/>
      <c r="BH9" s="566" t="s">
        <v>311</v>
      </c>
      <c r="BI9" s="567"/>
      <c r="BJ9" s="567"/>
      <c r="BK9" s="567"/>
      <c r="BL9" s="567"/>
      <c r="BM9" s="568"/>
      <c r="BN9" s="566" t="s">
        <v>312</v>
      </c>
      <c r="BO9" s="567"/>
      <c r="BP9" s="567"/>
      <c r="BQ9" s="567"/>
      <c r="BR9" s="567"/>
      <c r="BS9" s="568"/>
      <c r="BT9" s="566" t="s">
        <v>313</v>
      </c>
      <c r="BU9" s="567"/>
      <c r="BV9" s="567"/>
      <c r="BW9" s="567"/>
      <c r="BX9" s="567"/>
      <c r="BY9" s="568"/>
      <c r="BZ9" s="566" t="s">
        <v>316</v>
      </c>
      <c r="CA9" s="567"/>
      <c r="CB9" s="567"/>
      <c r="CC9" s="567"/>
      <c r="CD9" s="567"/>
      <c r="CE9" s="568"/>
      <c r="CF9" s="566" t="s">
        <v>317</v>
      </c>
      <c r="CG9" s="567"/>
      <c r="CH9" s="567"/>
      <c r="CI9" s="567"/>
      <c r="CJ9" s="567"/>
      <c r="CK9" s="568"/>
      <c r="CL9" s="566" t="s">
        <v>318</v>
      </c>
      <c r="CM9" s="567"/>
      <c r="CN9" s="567"/>
      <c r="CO9" s="567"/>
      <c r="CP9" s="567"/>
      <c r="CQ9" s="568"/>
      <c r="CR9" s="566" t="s">
        <v>323</v>
      </c>
      <c r="CS9" s="567"/>
      <c r="CT9" s="567"/>
      <c r="CU9" s="567"/>
      <c r="CV9" s="567"/>
      <c r="CW9" s="568"/>
      <c r="CX9" s="566" t="s">
        <v>327</v>
      </c>
      <c r="CY9" s="567"/>
      <c r="CZ9" s="567"/>
      <c r="DA9" s="567"/>
      <c r="DB9" s="567"/>
      <c r="DC9" s="568"/>
      <c r="DD9" s="566" t="s">
        <v>328</v>
      </c>
      <c r="DE9" s="567"/>
      <c r="DF9" s="567"/>
      <c r="DG9" s="567"/>
      <c r="DH9" s="567"/>
      <c r="DI9" s="568"/>
      <c r="DJ9" s="569" t="s">
        <v>330</v>
      </c>
      <c r="DK9" s="570"/>
      <c r="DL9" s="570"/>
      <c r="DM9" s="570"/>
      <c r="DN9" s="570"/>
      <c r="DO9" s="571"/>
      <c r="DP9" s="566" t="s">
        <v>360</v>
      </c>
      <c r="DQ9" s="567"/>
      <c r="DR9" s="567"/>
      <c r="DS9" s="567"/>
      <c r="DT9" s="567"/>
      <c r="DU9" s="568"/>
      <c r="DV9" s="572" t="s">
        <v>364</v>
      </c>
      <c r="DW9" s="573"/>
      <c r="DX9" s="573"/>
      <c r="DY9" s="573"/>
      <c r="DZ9" s="573"/>
      <c r="EA9" s="574"/>
    </row>
    <row r="10" spans="2:131" ht="13.8" customHeight="1">
      <c r="B10" s="575"/>
      <c r="C10" s="576"/>
      <c r="D10" s="577" t="s">
        <v>284</v>
      </c>
      <c r="E10" s="578"/>
      <c r="F10" s="579"/>
      <c r="G10" s="580" t="s">
        <v>216</v>
      </c>
      <c r="H10" s="577" t="s">
        <v>284</v>
      </c>
      <c r="I10" s="578"/>
      <c r="J10" s="578"/>
      <c r="K10" s="581" t="s">
        <v>216</v>
      </c>
      <c r="L10" s="577" t="s">
        <v>284</v>
      </c>
      <c r="M10" s="578"/>
      <c r="N10" s="579"/>
      <c r="O10" s="580" t="s">
        <v>216</v>
      </c>
      <c r="P10" s="577" t="s">
        <v>284</v>
      </c>
      <c r="Q10" s="578"/>
      <c r="R10" s="579"/>
      <c r="S10" s="580" t="s">
        <v>216</v>
      </c>
      <c r="T10" s="577" t="s">
        <v>284</v>
      </c>
      <c r="U10" s="578"/>
      <c r="V10" s="579"/>
      <c r="W10" s="580" t="s">
        <v>216</v>
      </c>
      <c r="X10" s="577" t="s">
        <v>284</v>
      </c>
      <c r="Y10" s="578"/>
      <c r="Z10" s="579"/>
      <c r="AA10" s="580" t="s">
        <v>216</v>
      </c>
      <c r="AB10" s="577" t="s">
        <v>284</v>
      </c>
      <c r="AC10" s="578"/>
      <c r="AD10" s="579"/>
      <c r="AE10" s="580" t="s">
        <v>216</v>
      </c>
      <c r="AF10" s="577" t="s">
        <v>284</v>
      </c>
      <c r="AG10" s="578"/>
      <c r="AH10" s="579"/>
      <c r="AI10" s="580" t="s">
        <v>216</v>
      </c>
      <c r="AJ10" s="577" t="s">
        <v>296</v>
      </c>
      <c r="AK10" s="578"/>
      <c r="AL10" s="579"/>
      <c r="AM10" s="582" t="s">
        <v>216</v>
      </c>
      <c r="AN10" s="583"/>
      <c r="AO10" s="584"/>
      <c r="AP10" s="577" t="s">
        <v>296</v>
      </c>
      <c r="AQ10" s="578"/>
      <c r="AR10" s="585"/>
      <c r="AS10" s="583" t="s">
        <v>216</v>
      </c>
      <c r="AT10" s="583"/>
      <c r="AU10" s="584"/>
      <c r="AV10" s="577" t="s">
        <v>296</v>
      </c>
      <c r="AW10" s="578"/>
      <c r="AX10" s="585"/>
      <c r="AY10" s="583" t="s">
        <v>216</v>
      </c>
      <c r="AZ10" s="583"/>
      <c r="BA10" s="584"/>
      <c r="BB10" s="577" t="s">
        <v>296</v>
      </c>
      <c r="BC10" s="578"/>
      <c r="BD10" s="585"/>
      <c r="BE10" s="583" t="s">
        <v>216</v>
      </c>
      <c r="BF10" s="583"/>
      <c r="BG10" s="584"/>
      <c r="BH10" s="577" t="s">
        <v>296</v>
      </c>
      <c r="BI10" s="578"/>
      <c r="BJ10" s="585"/>
      <c r="BK10" s="583" t="s">
        <v>216</v>
      </c>
      <c r="BL10" s="583"/>
      <c r="BM10" s="584"/>
      <c r="BN10" s="577" t="s">
        <v>296</v>
      </c>
      <c r="BO10" s="578"/>
      <c r="BP10" s="585"/>
      <c r="BQ10" s="583" t="s">
        <v>216</v>
      </c>
      <c r="BR10" s="583"/>
      <c r="BS10" s="584"/>
      <c r="BT10" s="577" t="s">
        <v>296</v>
      </c>
      <c r="BU10" s="578"/>
      <c r="BV10" s="585"/>
      <c r="BW10" s="583" t="s">
        <v>216</v>
      </c>
      <c r="BX10" s="583"/>
      <c r="BY10" s="584"/>
      <c r="BZ10" s="577" t="s">
        <v>296</v>
      </c>
      <c r="CA10" s="578"/>
      <c r="CB10" s="585"/>
      <c r="CC10" s="583" t="s">
        <v>216</v>
      </c>
      <c r="CD10" s="583"/>
      <c r="CE10" s="584"/>
      <c r="CF10" s="577" t="s">
        <v>296</v>
      </c>
      <c r="CG10" s="578"/>
      <c r="CH10" s="585"/>
      <c r="CI10" s="583" t="s">
        <v>216</v>
      </c>
      <c r="CJ10" s="583"/>
      <c r="CK10" s="584"/>
      <c r="CL10" s="577" t="s">
        <v>296</v>
      </c>
      <c r="CM10" s="578"/>
      <c r="CN10" s="585"/>
      <c r="CO10" s="583" t="s">
        <v>216</v>
      </c>
      <c r="CP10" s="583"/>
      <c r="CQ10" s="584"/>
      <c r="CR10" s="577" t="s">
        <v>296</v>
      </c>
      <c r="CS10" s="578"/>
      <c r="CT10" s="585"/>
      <c r="CU10" s="583" t="s">
        <v>216</v>
      </c>
      <c r="CV10" s="583"/>
      <c r="CW10" s="584"/>
      <c r="CX10" s="577" t="s">
        <v>296</v>
      </c>
      <c r="CY10" s="578"/>
      <c r="CZ10" s="585"/>
      <c r="DA10" s="583" t="s">
        <v>216</v>
      </c>
      <c r="DB10" s="583"/>
      <c r="DC10" s="584"/>
      <c r="DD10" s="577" t="s">
        <v>296</v>
      </c>
      <c r="DE10" s="578"/>
      <c r="DF10" s="585"/>
      <c r="DG10" s="583" t="s">
        <v>216</v>
      </c>
      <c r="DH10" s="583"/>
      <c r="DI10" s="584"/>
      <c r="DJ10" s="586" t="s">
        <v>296</v>
      </c>
      <c r="DK10" s="587"/>
      <c r="DL10" s="587"/>
      <c r="DM10" s="588" t="s">
        <v>216</v>
      </c>
      <c r="DN10" s="588"/>
      <c r="DO10" s="589"/>
      <c r="DP10" s="577" t="s">
        <v>296</v>
      </c>
      <c r="DQ10" s="578"/>
      <c r="DR10" s="585"/>
      <c r="DS10" s="583" t="s">
        <v>216</v>
      </c>
      <c r="DT10" s="583"/>
      <c r="DU10" s="584"/>
      <c r="DV10" s="578" t="s">
        <v>296</v>
      </c>
      <c r="DW10" s="578"/>
      <c r="DX10" s="585"/>
      <c r="DY10" s="590" t="s">
        <v>216</v>
      </c>
      <c r="DZ10" s="590"/>
      <c r="EA10" s="591"/>
    </row>
    <row r="11" spans="2:131" ht="12.75" customHeight="1" thickBot="1">
      <c r="B11" s="592"/>
      <c r="C11" s="593"/>
      <c r="D11" s="594" t="s">
        <v>18</v>
      </c>
      <c r="E11" s="595" t="s">
        <v>19</v>
      </c>
      <c r="F11" s="595" t="s">
        <v>20</v>
      </c>
      <c r="G11" s="596"/>
      <c r="H11" s="597" t="s">
        <v>18</v>
      </c>
      <c r="I11" s="598" t="s">
        <v>19</v>
      </c>
      <c r="J11" s="598" t="s">
        <v>20</v>
      </c>
      <c r="K11" s="599"/>
      <c r="L11" s="594" t="s">
        <v>18</v>
      </c>
      <c r="M11" s="595" t="s">
        <v>19</v>
      </c>
      <c r="N11" s="595" t="s">
        <v>20</v>
      </c>
      <c r="O11" s="596"/>
      <c r="P11" s="594" t="s">
        <v>18</v>
      </c>
      <c r="Q11" s="595" t="s">
        <v>19</v>
      </c>
      <c r="R11" s="595" t="s">
        <v>20</v>
      </c>
      <c r="S11" s="596"/>
      <c r="T11" s="594" t="s">
        <v>18</v>
      </c>
      <c r="U11" s="595" t="s">
        <v>19</v>
      </c>
      <c r="V11" s="595" t="s">
        <v>20</v>
      </c>
      <c r="W11" s="596"/>
      <c r="X11" s="594" t="s">
        <v>18</v>
      </c>
      <c r="Y11" s="595" t="s">
        <v>19</v>
      </c>
      <c r="Z11" s="595" t="s">
        <v>20</v>
      </c>
      <c r="AA11" s="596"/>
      <c r="AB11" s="594" t="s">
        <v>18</v>
      </c>
      <c r="AC11" s="595" t="s">
        <v>19</v>
      </c>
      <c r="AD11" s="595" t="s">
        <v>20</v>
      </c>
      <c r="AE11" s="596"/>
      <c r="AF11" s="594" t="s">
        <v>18</v>
      </c>
      <c r="AG11" s="595" t="s">
        <v>19</v>
      </c>
      <c r="AH11" s="595" t="s">
        <v>20</v>
      </c>
      <c r="AI11" s="596"/>
      <c r="AJ11" s="594" t="s">
        <v>18</v>
      </c>
      <c r="AK11" s="595" t="s">
        <v>19</v>
      </c>
      <c r="AL11" s="595" t="s">
        <v>20</v>
      </c>
      <c r="AM11" s="600" t="s">
        <v>18</v>
      </c>
      <c r="AN11" s="595" t="s">
        <v>19</v>
      </c>
      <c r="AO11" s="601" t="s">
        <v>20</v>
      </c>
      <c r="AP11" s="602" t="s">
        <v>18</v>
      </c>
      <c r="AQ11" s="595" t="s">
        <v>19</v>
      </c>
      <c r="AR11" s="603" t="s">
        <v>20</v>
      </c>
      <c r="AS11" s="604" t="s">
        <v>18</v>
      </c>
      <c r="AT11" s="595" t="s">
        <v>19</v>
      </c>
      <c r="AU11" s="601" t="s">
        <v>20</v>
      </c>
      <c r="AV11" s="602" t="s">
        <v>18</v>
      </c>
      <c r="AW11" s="595" t="s">
        <v>19</v>
      </c>
      <c r="AX11" s="603" t="s">
        <v>20</v>
      </c>
      <c r="AY11" s="604" t="s">
        <v>18</v>
      </c>
      <c r="AZ11" s="595" t="s">
        <v>19</v>
      </c>
      <c r="BA11" s="601" t="s">
        <v>20</v>
      </c>
      <c r="BB11" s="602" t="s">
        <v>18</v>
      </c>
      <c r="BC11" s="595" t="s">
        <v>19</v>
      </c>
      <c r="BD11" s="603" t="s">
        <v>20</v>
      </c>
      <c r="BE11" s="604" t="s">
        <v>18</v>
      </c>
      <c r="BF11" s="595" t="s">
        <v>19</v>
      </c>
      <c r="BG11" s="601" t="s">
        <v>20</v>
      </c>
      <c r="BH11" s="602" t="s">
        <v>18</v>
      </c>
      <c r="BI11" s="595" t="s">
        <v>19</v>
      </c>
      <c r="BJ11" s="603" t="s">
        <v>20</v>
      </c>
      <c r="BK11" s="604" t="s">
        <v>18</v>
      </c>
      <c r="BL11" s="595" t="s">
        <v>19</v>
      </c>
      <c r="BM11" s="601" t="s">
        <v>20</v>
      </c>
      <c r="BN11" s="602" t="s">
        <v>18</v>
      </c>
      <c r="BO11" s="595" t="s">
        <v>19</v>
      </c>
      <c r="BP11" s="603" t="s">
        <v>20</v>
      </c>
      <c r="BQ11" s="604" t="s">
        <v>18</v>
      </c>
      <c r="BR11" s="595" t="s">
        <v>19</v>
      </c>
      <c r="BS11" s="601" t="s">
        <v>20</v>
      </c>
      <c r="BT11" s="602" t="s">
        <v>18</v>
      </c>
      <c r="BU11" s="595" t="s">
        <v>19</v>
      </c>
      <c r="BV11" s="603" t="s">
        <v>20</v>
      </c>
      <c r="BW11" s="604" t="s">
        <v>18</v>
      </c>
      <c r="BX11" s="595" t="s">
        <v>19</v>
      </c>
      <c r="BY11" s="601" t="s">
        <v>20</v>
      </c>
      <c r="BZ11" s="602" t="s">
        <v>18</v>
      </c>
      <c r="CA11" s="595" t="s">
        <v>19</v>
      </c>
      <c r="CB11" s="603" t="s">
        <v>20</v>
      </c>
      <c r="CC11" s="604" t="s">
        <v>18</v>
      </c>
      <c r="CD11" s="595" t="s">
        <v>19</v>
      </c>
      <c r="CE11" s="601" t="s">
        <v>20</v>
      </c>
      <c r="CF11" s="602" t="s">
        <v>18</v>
      </c>
      <c r="CG11" s="595" t="s">
        <v>19</v>
      </c>
      <c r="CH11" s="603" t="s">
        <v>20</v>
      </c>
      <c r="CI11" s="604" t="s">
        <v>18</v>
      </c>
      <c r="CJ11" s="595" t="s">
        <v>19</v>
      </c>
      <c r="CK11" s="601" t="s">
        <v>20</v>
      </c>
      <c r="CL11" s="602" t="s">
        <v>18</v>
      </c>
      <c r="CM11" s="595" t="s">
        <v>19</v>
      </c>
      <c r="CN11" s="603" t="s">
        <v>20</v>
      </c>
      <c r="CO11" s="604" t="s">
        <v>18</v>
      </c>
      <c r="CP11" s="595" t="s">
        <v>19</v>
      </c>
      <c r="CQ11" s="601" t="s">
        <v>20</v>
      </c>
      <c r="CR11" s="602" t="s">
        <v>18</v>
      </c>
      <c r="CS11" s="595" t="s">
        <v>19</v>
      </c>
      <c r="CT11" s="603" t="s">
        <v>20</v>
      </c>
      <c r="CU11" s="604" t="s">
        <v>18</v>
      </c>
      <c r="CV11" s="595" t="s">
        <v>19</v>
      </c>
      <c r="CW11" s="601" t="s">
        <v>20</v>
      </c>
      <c r="CX11" s="602" t="s">
        <v>18</v>
      </c>
      <c r="CY11" s="595" t="s">
        <v>19</v>
      </c>
      <c r="CZ11" s="603" t="s">
        <v>20</v>
      </c>
      <c r="DA11" s="604" t="s">
        <v>18</v>
      </c>
      <c r="DB11" s="595" t="s">
        <v>19</v>
      </c>
      <c r="DC11" s="601" t="s">
        <v>20</v>
      </c>
      <c r="DD11" s="602" t="s">
        <v>18</v>
      </c>
      <c r="DE11" s="595" t="s">
        <v>19</v>
      </c>
      <c r="DF11" s="603" t="s">
        <v>20</v>
      </c>
      <c r="DG11" s="604" t="s">
        <v>18</v>
      </c>
      <c r="DH11" s="595" t="s">
        <v>19</v>
      </c>
      <c r="DI11" s="601" t="s">
        <v>20</v>
      </c>
      <c r="DJ11" s="605" t="s">
        <v>18</v>
      </c>
      <c r="DK11" s="606" t="s">
        <v>19</v>
      </c>
      <c r="DL11" s="607" t="s">
        <v>20</v>
      </c>
      <c r="DM11" s="608" t="s">
        <v>18</v>
      </c>
      <c r="DN11" s="606" t="s">
        <v>19</v>
      </c>
      <c r="DO11" s="609" t="s">
        <v>20</v>
      </c>
      <c r="DP11" s="602" t="s">
        <v>18</v>
      </c>
      <c r="DQ11" s="595" t="s">
        <v>19</v>
      </c>
      <c r="DR11" s="603" t="s">
        <v>20</v>
      </c>
      <c r="DS11" s="604" t="s">
        <v>18</v>
      </c>
      <c r="DT11" s="595" t="s">
        <v>19</v>
      </c>
      <c r="DU11" s="601" t="s">
        <v>20</v>
      </c>
      <c r="DV11" s="610" t="s">
        <v>18</v>
      </c>
      <c r="DW11" s="611" t="s">
        <v>19</v>
      </c>
      <c r="DX11" s="612" t="s">
        <v>20</v>
      </c>
      <c r="DY11" s="610" t="s">
        <v>18</v>
      </c>
      <c r="DZ11" s="611" t="s">
        <v>19</v>
      </c>
      <c r="EA11" s="612" t="s">
        <v>20</v>
      </c>
    </row>
    <row r="12" spans="2:131">
      <c r="B12" s="557" t="s">
        <v>217</v>
      </c>
      <c r="C12" s="186" t="s">
        <v>218</v>
      </c>
      <c r="D12" s="371"/>
      <c r="E12" s="371"/>
      <c r="F12" s="372"/>
      <c r="G12" s="372"/>
      <c r="H12" s="371"/>
      <c r="I12" s="371"/>
      <c r="J12" s="372"/>
      <c r="K12" s="372"/>
      <c r="L12" s="371"/>
      <c r="M12" s="371"/>
      <c r="N12" s="372"/>
      <c r="O12" s="372"/>
      <c r="P12" s="371"/>
      <c r="Q12" s="371"/>
      <c r="R12" s="372"/>
      <c r="S12" s="372"/>
      <c r="T12" s="371"/>
      <c r="U12" s="371"/>
      <c r="V12" s="372"/>
      <c r="W12" s="372"/>
      <c r="X12" s="371"/>
      <c r="Y12" s="371"/>
      <c r="Z12" s="372"/>
      <c r="AA12" s="372"/>
      <c r="AB12" s="371"/>
      <c r="AC12" s="371"/>
      <c r="AD12" s="372"/>
      <c r="AE12" s="372"/>
      <c r="AF12" s="371"/>
      <c r="AG12" s="371"/>
      <c r="AH12" s="372"/>
      <c r="AI12" s="373"/>
      <c r="AJ12" s="374"/>
      <c r="AK12" s="371"/>
      <c r="AL12" s="375"/>
      <c r="AM12" s="374"/>
      <c r="AN12" s="371"/>
      <c r="AO12" s="373"/>
      <c r="AP12" s="376"/>
      <c r="AQ12" s="377"/>
      <c r="AR12" s="378"/>
      <c r="AS12" s="376"/>
      <c r="AT12" s="377"/>
      <c r="AU12" s="379"/>
      <c r="AV12" s="376"/>
      <c r="AW12" s="377"/>
      <c r="AX12" s="378"/>
      <c r="AY12" s="376"/>
      <c r="AZ12" s="377"/>
      <c r="BA12" s="379"/>
      <c r="BB12" s="376"/>
      <c r="BC12" s="377"/>
      <c r="BD12" s="378"/>
      <c r="BE12" s="376"/>
      <c r="BF12" s="377"/>
      <c r="BG12" s="379"/>
      <c r="BH12" s="376"/>
      <c r="BI12" s="377"/>
      <c r="BJ12" s="378"/>
      <c r="BK12" s="376"/>
      <c r="BL12" s="377"/>
      <c r="BM12" s="379"/>
      <c r="BN12" s="376"/>
      <c r="BO12" s="377"/>
      <c r="BP12" s="378"/>
      <c r="BQ12" s="376"/>
      <c r="BR12" s="377"/>
      <c r="BS12" s="379"/>
      <c r="BT12" s="376"/>
      <c r="BU12" s="377"/>
      <c r="BV12" s="378"/>
      <c r="BW12" s="376"/>
      <c r="BX12" s="377"/>
      <c r="BY12" s="379"/>
      <c r="BZ12" s="376"/>
      <c r="CA12" s="377"/>
      <c r="CB12" s="378"/>
      <c r="CC12" s="376"/>
      <c r="CD12" s="377"/>
      <c r="CE12" s="379"/>
      <c r="CF12" s="376"/>
      <c r="CG12" s="377"/>
      <c r="CH12" s="378"/>
      <c r="CI12" s="376"/>
      <c r="CJ12" s="377"/>
      <c r="CK12" s="379"/>
      <c r="CL12" s="376"/>
      <c r="CM12" s="377"/>
      <c r="CN12" s="378"/>
      <c r="CO12" s="376"/>
      <c r="CP12" s="377"/>
      <c r="CQ12" s="379"/>
      <c r="CR12" s="376"/>
      <c r="CS12" s="377"/>
      <c r="CT12" s="378"/>
      <c r="CU12" s="376"/>
      <c r="CV12" s="377"/>
      <c r="CW12" s="379"/>
      <c r="CX12" s="376"/>
      <c r="CY12" s="377"/>
      <c r="CZ12" s="378"/>
      <c r="DA12" s="376"/>
      <c r="DB12" s="377"/>
      <c r="DC12" s="379"/>
      <c r="DD12" s="376"/>
      <c r="DE12" s="377"/>
      <c r="DF12" s="378"/>
      <c r="DG12" s="376"/>
      <c r="DH12" s="377"/>
      <c r="DI12" s="379"/>
      <c r="DJ12" s="380"/>
      <c r="DK12" s="381"/>
      <c r="DL12" s="382"/>
      <c r="DM12" s="380"/>
      <c r="DN12" s="381"/>
      <c r="DO12" s="383"/>
      <c r="DP12" s="376"/>
      <c r="DQ12" s="377"/>
      <c r="DR12" s="378"/>
      <c r="DS12" s="376"/>
      <c r="DT12" s="377"/>
      <c r="DU12" s="379"/>
      <c r="DV12" s="197"/>
      <c r="DW12" s="198"/>
      <c r="DX12" s="522"/>
      <c r="DY12" s="197"/>
      <c r="DZ12" s="198"/>
      <c r="EA12" s="523"/>
    </row>
    <row r="13" spans="2:131">
      <c r="B13" s="558"/>
      <c r="C13" s="187" t="s">
        <v>219</v>
      </c>
      <c r="D13" s="168">
        <v>45.68</v>
      </c>
      <c r="E13" s="168">
        <v>36.64</v>
      </c>
      <c r="F13" s="168">
        <v>41.75</v>
      </c>
      <c r="G13" s="168">
        <v>37.950000000000003</v>
      </c>
      <c r="H13" s="168">
        <v>45.92</v>
      </c>
      <c r="I13" s="168">
        <v>36.83</v>
      </c>
      <c r="J13" s="168">
        <v>41.97</v>
      </c>
      <c r="K13" s="168">
        <v>37.950000000000003</v>
      </c>
      <c r="L13" s="168">
        <v>45.5</v>
      </c>
      <c r="M13" s="168">
        <v>36.47</v>
      </c>
      <c r="N13" s="168">
        <v>41.57</v>
      </c>
      <c r="O13" s="168">
        <v>37.950000000000003</v>
      </c>
      <c r="P13" s="168">
        <v>38.18</v>
      </c>
      <c r="Q13" s="168">
        <v>47.66</v>
      </c>
      <c r="R13" s="168">
        <v>43.53</v>
      </c>
      <c r="S13" s="168">
        <v>37.950000000000003</v>
      </c>
      <c r="T13" s="168">
        <v>29.7</v>
      </c>
      <c r="U13" s="168">
        <v>37.270000000000003</v>
      </c>
      <c r="V13" s="168">
        <v>33.950000000000003</v>
      </c>
      <c r="W13" s="168">
        <v>37.950000000000003</v>
      </c>
      <c r="X13" s="168">
        <v>30.26</v>
      </c>
      <c r="Y13" s="168">
        <v>37.96</v>
      </c>
      <c r="Z13" s="168">
        <v>34.58</v>
      </c>
      <c r="AA13" s="168">
        <v>37.950000000000003</v>
      </c>
      <c r="AB13" s="168">
        <v>40.18</v>
      </c>
      <c r="AC13" s="168">
        <v>50.12</v>
      </c>
      <c r="AD13" s="168">
        <v>45.8</v>
      </c>
      <c r="AE13" s="168">
        <v>37.950000000000003</v>
      </c>
      <c r="AF13" s="168">
        <v>40.97</v>
      </c>
      <c r="AG13" s="168">
        <v>51.1</v>
      </c>
      <c r="AH13" s="168">
        <v>46.7</v>
      </c>
      <c r="AI13" s="283">
        <v>37.950000000000003</v>
      </c>
      <c r="AJ13" s="282">
        <v>40.97</v>
      </c>
      <c r="AK13" s="168">
        <v>51.1</v>
      </c>
      <c r="AL13" s="284">
        <v>46.7</v>
      </c>
      <c r="AM13" s="282">
        <v>38.049999999999997</v>
      </c>
      <c r="AN13" s="168">
        <v>38.369999999999997</v>
      </c>
      <c r="AO13" s="283">
        <v>38.229999999999997</v>
      </c>
      <c r="AP13" s="197">
        <v>41.81</v>
      </c>
      <c r="AQ13" s="198">
        <v>52.13</v>
      </c>
      <c r="AR13" s="199">
        <v>47.65</v>
      </c>
      <c r="AS13" s="197">
        <v>39.04</v>
      </c>
      <c r="AT13" s="198">
        <v>40.04</v>
      </c>
      <c r="AU13" s="200">
        <v>39.6</v>
      </c>
      <c r="AV13" s="197">
        <v>42.96</v>
      </c>
      <c r="AW13" s="198">
        <v>53.56</v>
      </c>
      <c r="AX13" s="199">
        <v>48.96</v>
      </c>
      <c r="AY13" s="197">
        <v>40.33</v>
      </c>
      <c r="AZ13" s="198">
        <v>42.1</v>
      </c>
      <c r="BA13" s="200">
        <v>41.34</v>
      </c>
      <c r="BB13" s="197">
        <v>43.81</v>
      </c>
      <c r="BC13" s="198">
        <v>54.6</v>
      </c>
      <c r="BD13" s="199">
        <v>49.91</v>
      </c>
      <c r="BE13" s="197">
        <v>40.33</v>
      </c>
      <c r="BF13" s="198">
        <v>42.1</v>
      </c>
      <c r="BG13" s="200">
        <v>41.34</v>
      </c>
      <c r="BH13" s="197">
        <v>44.27</v>
      </c>
      <c r="BI13" s="198">
        <v>55.16</v>
      </c>
      <c r="BJ13" s="199">
        <v>50.43</v>
      </c>
      <c r="BK13" s="197">
        <v>40.33</v>
      </c>
      <c r="BL13" s="198">
        <v>42.1</v>
      </c>
      <c r="BM13" s="200">
        <v>41.34</v>
      </c>
      <c r="BN13" s="197">
        <v>44.77</v>
      </c>
      <c r="BO13" s="198">
        <v>55.79</v>
      </c>
      <c r="BP13" s="199">
        <v>51.01</v>
      </c>
      <c r="BQ13" s="197">
        <v>40.33</v>
      </c>
      <c r="BR13" s="198">
        <v>42.1</v>
      </c>
      <c r="BS13" s="200">
        <v>41.34</v>
      </c>
      <c r="BT13" s="197">
        <v>45.64</v>
      </c>
      <c r="BU13" s="198">
        <v>56.89</v>
      </c>
      <c r="BV13" s="199">
        <v>52</v>
      </c>
      <c r="BW13" s="197">
        <v>40.33</v>
      </c>
      <c r="BX13" s="198">
        <v>42.1</v>
      </c>
      <c r="BY13" s="200">
        <v>41.34</v>
      </c>
      <c r="BZ13" s="197">
        <v>45.67</v>
      </c>
      <c r="CA13" s="198">
        <v>56.91</v>
      </c>
      <c r="CB13" s="199">
        <v>52.03</v>
      </c>
      <c r="CC13" s="197">
        <v>40.33</v>
      </c>
      <c r="CD13" s="198">
        <v>42.1</v>
      </c>
      <c r="CE13" s="200">
        <v>41.34</v>
      </c>
      <c r="CF13" s="197">
        <v>46.4</v>
      </c>
      <c r="CG13" s="198">
        <v>57.85</v>
      </c>
      <c r="CH13" s="199">
        <v>52.87</v>
      </c>
      <c r="CI13" s="197">
        <v>40.33</v>
      </c>
      <c r="CJ13" s="198">
        <v>42.1</v>
      </c>
      <c r="CK13" s="200">
        <v>41.34</v>
      </c>
      <c r="CL13" s="197">
        <v>46.75</v>
      </c>
      <c r="CM13" s="198">
        <v>58.28</v>
      </c>
      <c r="CN13" s="199">
        <v>53.27</v>
      </c>
      <c r="CO13" s="197">
        <v>40.33</v>
      </c>
      <c r="CP13" s="198">
        <v>42.1</v>
      </c>
      <c r="CQ13" s="200">
        <v>41.34</v>
      </c>
      <c r="CR13" s="197">
        <v>47.38</v>
      </c>
      <c r="CS13" s="198">
        <v>59.1</v>
      </c>
      <c r="CT13" s="199">
        <v>54</v>
      </c>
      <c r="CU13" s="197">
        <v>40.33</v>
      </c>
      <c r="CV13" s="198">
        <v>42.1</v>
      </c>
      <c r="CW13" s="200">
        <v>41.34</v>
      </c>
      <c r="CX13" s="197">
        <v>47.49</v>
      </c>
      <c r="CY13" s="198">
        <v>59.25</v>
      </c>
      <c r="CZ13" s="199">
        <v>54.14</v>
      </c>
      <c r="DA13" s="197">
        <v>40.33</v>
      </c>
      <c r="DB13" s="198">
        <v>42.1</v>
      </c>
      <c r="DC13" s="200">
        <v>41.34</v>
      </c>
      <c r="DD13" s="197">
        <v>48.2</v>
      </c>
      <c r="DE13" s="198">
        <v>60.15</v>
      </c>
      <c r="DF13" s="199">
        <v>54.95</v>
      </c>
      <c r="DG13" s="197">
        <v>40.33</v>
      </c>
      <c r="DH13" s="198">
        <v>42.1</v>
      </c>
      <c r="DI13" s="200">
        <v>41.34</v>
      </c>
      <c r="DJ13" s="327">
        <v>48.51</v>
      </c>
      <c r="DK13" s="328">
        <v>60.53</v>
      </c>
      <c r="DL13" s="331">
        <v>55.3</v>
      </c>
      <c r="DM13" s="327">
        <v>40.33</v>
      </c>
      <c r="DN13" s="328">
        <v>42.1</v>
      </c>
      <c r="DO13" s="332">
        <v>41.34</v>
      </c>
      <c r="DP13" s="197">
        <v>49.34</v>
      </c>
      <c r="DQ13" s="198">
        <v>61.61</v>
      </c>
      <c r="DR13" s="199">
        <v>56.27</v>
      </c>
      <c r="DS13" s="197">
        <v>40.33</v>
      </c>
      <c r="DT13" s="198">
        <v>42.1</v>
      </c>
      <c r="DU13" s="200">
        <v>41.34</v>
      </c>
      <c r="DV13" s="197">
        <v>49.28</v>
      </c>
      <c r="DW13" s="198">
        <v>61.48</v>
      </c>
      <c r="DX13" s="199">
        <v>56.17</v>
      </c>
      <c r="DY13" s="197">
        <v>40.33</v>
      </c>
      <c r="DZ13" s="198">
        <v>42.1</v>
      </c>
      <c r="EA13" s="200">
        <v>41.34</v>
      </c>
    </row>
    <row r="14" spans="2:131">
      <c r="B14" s="558"/>
      <c r="C14" s="187" t="s">
        <v>220</v>
      </c>
      <c r="D14" s="168">
        <v>45.68</v>
      </c>
      <c r="E14" s="168">
        <v>36.64</v>
      </c>
      <c r="F14" s="168">
        <v>41.75</v>
      </c>
      <c r="G14" s="168">
        <v>137.25</v>
      </c>
      <c r="H14" s="168">
        <f>+H13</f>
        <v>45.92</v>
      </c>
      <c r="I14" s="168">
        <v>36.83</v>
      </c>
      <c r="J14" s="168">
        <v>41.97</v>
      </c>
      <c r="K14" s="168">
        <v>137.25</v>
      </c>
      <c r="L14" s="168">
        <v>45.5</v>
      </c>
      <c r="M14" s="168">
        <v>36.47</v>
      </c>
      <c r="N14" s="168">
        <f>+N13</f>
        <v>41.57</v>
      </c>
      <c r="O14" s="168">
        <v>137.25</v>
      </c>
      <c r="P14" s="168">
        <f>+P13</f>
        <v>38.18</v>
      </c>
      <c r="Q14" s="168">
        <f>+Q13</f>
        <v>47.66</v>
      </c>
      <c r="R14" s="168">
        <v>43.53</v>
      </c>
      <c r="S14" s="168">
        <v>137.25</v>
      </c>
      <c r="T14" s="168">
        <v>29.7</v>
      </c>
      <c r="U14" s="168">
        <v>37.270000000000003</v>
      </c>
      <c r="V14" s="168">
        <v>33.950000000000003</v>
      </c>
      <c r="W14" s="168">
        <v>137.25</v>
      </c>
      <c r="X14" s="168">
        <f>+X13</f>
        <v>30.26</v>
      </c>
      <c r="Y14" s="168">
        <f>+Y13</f>
        <v>37.96</v>
      </c>
      <c r="Z14" s="168">
        <f>+Z13</f>
        <v>34.58</v>
      </c>
      <c r="AA14" s="168">
        <v>137.25</v>
      </c>
      <c r="AB14" s="168">
        <v>40.18</v>
      </c>
      <c r="AC14" s="168">
        <f>+AC13</f>
        <v>50.12</v>
      </c>
      <c r="AD14" s="168">
        <f>+AD13</f>
        <v>45.8</v>
      </c>
      <c r="AE14" s="168">
        <v>137.25</v>
      </c>
      <c r="AF14" s="168">
        <v>40.97</v>
      </c>
      <c r="AG14" s="168">
        <f>+AG13</f>
        <v>51.1</v>
      </c>
      <c r="AH14" s="168">
        <v>46.7</v>
      </c>
      <c r="AI14" s="283">
        <v>137.25</v>
      </c>
      <c r="AJ14" s="282">
        <v>40.97</v>
      </c>
      <c r="AK14" s="168">
        <v>51.1</v>
      </c>
      <c r="AL14" s="284">
        <v>46.7</v>
      </c>
      <c r="AM14" s="282">
        <v>128.08000000000001</v>
      </c>
      <c r="AN14" s="168">
        <v>134.47</v>
      </c>
      <c r="AO14" s="283">
        <v>134.33000000000001</v>
      </c>
      <c r="AP14" s="197">
        <f>+AP13</f>
        <v>41.81</v>
      </c>
      <c r="AQ14" s="198">
        <f>+AQ13</f>
        <v>52.13</v>
      </c>
      <c r="AR14" s="199">
        <f>+AR13</f>
        <v>47.65</v>
      </c>
      <c r="AS14" s="197">
        <v>130.32</v>
      </c>
      <c r="AT14" s="198">
        <v>131.33000000000001</v>
      </c>
      <c r="AU14" s="200">
        <v>130.9</v>
      </c>
      <c r="AV14" s="197">
        <v>42.96</v>
      </c>
      <c r="AW14" s="198">
        <f>AW13</f>
        <v>53.56</v>
      </c>
      <c r="AX14" s="199">
        <f>AX13</f>
        <v>48.96</v>
      </c>
      <c r="AY14" s="197">
        <v>126.81</v>
      </c>
      <c r="AZ14" s="198">
        <v>128.59</v>
      </c>
      <c r="BA14" s="200">
        <v>127.83</v>
      </c>
      <c r="BB14" s="197">
        <v>42.96</v>
      </c>
      <c r="BC14" s="198">
        <f>BC13</f>
        <v>54.6</v>
      </c>
      <c r="BD14" s="199">
        <f>BD13</f>
        <v>49.91</v>
      </c>
      <c r="BE14" s="197">
        <v>126.81</v>
      </c>
      <c r="BF14" s="198">
        <v>128.59</v>
      </c>
      <c r="BG14" s="200">
        <v>127.83</v>
      </c>
      <c r="BH14" s="197">
        <f>+BH13</f>
        <v>44.27</v>
      </c>
      <c r="BI14" s="198">
        <f>+BI13</f>
        <v>55.16</v>
      </c>
      <c r="BJ14" s="199">
        <f>+BJ13</f>
        <v>50.43</v>
      </c>
      <c r="BK14" s="197">
        <v>126.81</v>
      </c>
      <c r="BL14" s="198">
        <v>128.59</v>
      </c>
      <c r="BM14" s="200">
        <v>127.83</v>
      </c>
      <c r="BN14" s="197">
        <f>+BN13</f>
        <v>44.77</v>
      </c>
      <c r="BO14" s="198">
        <f>+BO13</f>
        <v>55.79</v>
      </c>
      <c r="BP14" s="199">
        <f>+BP13</f>
        <v>51.01</v>
      </c>
      <c r="BQ14" s="197">
        <v>126.81</v>
      </c>
      <c r="BR14" s="198">
        <v>128.59</v>
      </c>
      <c r="BS14" s="200">
        <v>127.83</v>
      </c>
      <c r="BT14" s="197">
        <v>45.65</v>
      </c>
      <c r="BU14" s="198">
        <f>+BU13</f>
        <v>56.89</v>
      </c>
      <c r="BV14" s="199">
        <v>52</v>
      </c>
      <c r="BW14" s="197">
        <v>126.81</v>
      </c>
      <c r="BX14" s="198">
        <v>128.59</v>
      </c>
      <c r="BY14" s="200">
        <v>127.83</v>
      </c>
      <c r="BZ14" s="197">
        <f>+BZ13</f>
        <v>45.67</v>
      </c>
      <c r="CA14" s="198">
        <v>56.91</v>
      </c>
      <c r="CB14" s="199">
        <v>52.03</v>
      </c>
      <c r="CC14" s="197">
        <v>126.81</v>
      </c>
      <c r="CD14" s="198">
        <v>128.59</v>
      </c>
      <c r="CE14" s="200">
        <v>127.83</v>
      </c>
      <c r="CF14" s="197">
        <v>46.4</v>
      </c>
      <c r="CG14" s="198">
        <f>+CG13</f>
        <v>57.85</v>
      </c>
      <c r="CH14" s="199">
        <f>+CH13</f>
        <v>52.87</v>
      </c>
      <c r="CI14" s="197">
        <v>126.81</v>
      </c>
      <c r="CJ14" s="198">
        <v>128.59</v>
      </c>
      <c r="CK14" s="200">
        <v>127.83</v>
      </c>
      <c r="CL14" s="197">
        <v>46.75</v>
      </c>
      <c r="CM14" s="198">
        <f>+CM13</f>
        <v>58.28</v>
      </c>
      <c r="CN14" s="199">
        <f>+CN13</f>
        <v>53.27</v>
      </c>
      <c r="CO14" s="197">
        <v>126.81</v>
      </c>
      <c r="CP14" s="198">
        <v>128.59</v>
      </c>
      <c r="CQ14" s="200">
        <v>127.83</v>
      </c>
      <c r="CR14" s="197">
        <v>47.38</v>
      </c>
      <c r="CS14" s="198">
        <f>CS13</f>
        <v>59.1</v>
      </c>
      <c r="CT14" s="199">
        <v>54</v>
      </c>
      <c r="CU14" s="197">
        <v>126.81</v>
      </c>
      <c r="CV14" s="198">
        <v>128.59</v>
      </c>
      <c r="CW14" s="200">
        <v>127.83</v>
      </c>
      <c r="CX14" s="197">
        <v>47.49</v>
      </c>
      <c r="CY14" s="198">
        <f>+CY13</f>
        <v>59.25</v>
      </c>
      <c r="CZ14" s="199">
        <v>54.14</v>
      </c>
      <c r="DA14" s="197">
        <v>126.81</v>
      </c>
      <c r="DB14" s="198">
        <v>128.59</v>
      </c>
      <c r="DC14" s="200">
        <v>127.83</v>
      </c>
      <c r="DD14" s="197">
        <f>+DD13</f>
        <v>48.2</v>
      </c>
      <c r="DE14" s="198">
        <f>+DE13</f>
        <v>60.15</v>
      </c>
      <c r="DF14" s="199">
        <f>+DF13</f>
        <v>54.95</v>
      </c>
      <c r="DG14" s="197">
        <v>126.81</v>
      </c>
      <c r="DH14" s="198">
        <v>128.59</v>
      </c>
      <c r="DI14" s="200">
        <v>127.83</v>
      </c>
      <c r="DJ14" s="327">
        <v>48.51</v>
      </c>
      <c r="DK14" s="328">
        <v>60.53</v>
      </c>
      <c r="DL14" s="331">
        <v>55.3</v>
      </c>
      <c r="DM14" s="327">
        <v>126.81</v>
      </c>
      <c r="DN14" s="328">
        <v>128.59</v>
      </c>
      <c r="DO14" s="332">
        <v>127.83</v>
      </c>
      <c r="DP14" s="197">
        <v>49.34</v>
      </c>
      <c r="DQ14" s="198">
        <v>61.61</v>
      </c>
      <c r="DR14" s="199">
        <f>+DR13</f>
        <v>56.27</v>
      </c>
      <c r="DS14" s="197">
        <v>126.81</v>
      </c>
      <c r="DT14" s="198">
        <v>128.59</v>
      </c>
      <c r="DU14" s="200">
        <v>127.83</v>
      </c>
      <c r="DV14" s="197">
        <v>48.28</v>
      </c>
      <c r="DW14" s="198">
        <v>61.48</v>
      </c>
      <c r="DX14" s="199">
        <v>56.17</v>
      </c>
      <c r="DY14" s="197">
        <v>126.81</v>
      </c>
      <c r="DZ14" s="198">
        <v>128.59</v>
      </c>
      <c r="EA14" s="200">
        <v>127.83</v>
      </c>
    </row>
    <row r="15" spans="2:131">
      <c r="B15" s="558"/>
      <c r="C15" s="187" t="s">
        <v>221</v>
      </c>
      <c r="D15" s="168">
        <v>10.46</v>
      </c>
      <c r="E15" s="168">
        <v>11.39</v>
      </c>
      <c r="F15" s="168">
        <v>11.04</v>
      </c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283"/>
      <c r="AJ15" s="282"/>
      <c r="AK15" s="168"/>
      <c r="AL15" s="284"/>
      <c r="AM15" s="282"/>
      <c r="AN15" s="168"/>
      <c r="AO15" s="283"/>
      <c r="AP15" s="197"/>
      <c r="AQ15" s="198"/>
      <c r="AR15" s="199"/>
      <c r="AS15" s="197"/>
      <c r="AT15" s="198"/>
      <c r="AU15" s="200"/>
      <c r="AV15" s="197"/>
      <c r="AW15" s="198"/>
      <c r="AX15" s="199"/>
      <c r="AY15" s="197"/>
      <c r="AZ15" s="198"/>
      <c r="BA15" s="200"/>
      <c r="BB15" s="197"/>
      <c r="BC15" s="198"/>
      <c r="BD15" s="199"/>
      <c r="BE15" s="197"/>
      <c r="BF15" s="198"/>
      <c r="BG15" s="200"/>
      <c r="BH15" s="197"/>
      <c r="BI15" s="198"/>
      <c r="BJ15" s="199"/>
      <c r="BK15" s="197"/>
      <c r="BL15" s="198"/>
      <c r="BM15" s="200"/>
      <c r="BN15" s="197"/>
      <c r="BO15" s="198"/>
      <c r="BP15" s="199"/>
      <c r="BQ15" s="197"/>
      <c r="BR15" s="198"/>
      <c r="BS15" s="200"/>
      <c r="BT15" s="197"/>
      <c r="BU15" s="198"/>
      <c r="BV15" s="199"/>
      <c r="BW15" s="197"/>
      <c r="BX15" s="198"/>
      <c r="BY15" s="200"/>
      <c r="BZ15" s="197"/>
      <c r="CA15" s="198"/>
      <c r="CB15" s="199"/>
      <c r="CC15" s="197"/>
      <c r="CD15" s="198"/>
      <c r="CE15" s="200"/>
      <c r="CF15" s="197"/>
      <c r="CG15" s="198"/>
      <c r="CH15" s="199"/>
      <c r="CI15" s="197"/>
      <c r="CJ15" s="198"/>
      <c r="CK15" s="200"/>
      <c r="CL15" s="197"/>
      <c r="CM15" s="198"/>
      <c r="CN15" s="199"/>
      <c r="CO15" s="197"/>
      <c r="CP15" s="198"/>
      <c r="CQ15" s="200"/>
      <c r="CR15" s="197"/>
      <c r="CS15" s="198"/>
      <c r="CT15" s="199"/>
      <c r="CU15" s="197"/>
      <c r="CV15" s="198"/>
      <c r="CW15" s="200"/>
      <c r="CX15" s="197"/>
      <c r="CY15" s="198"/>
      <c r="CZ15" s="199"/>
      <c r="DA15" s="197"/>
      <c r="DB15" s="198"/>
      <c r="DC15" s="200"/>
      <c r="DD15" s="197"/>
      <c r="DE15" s="198"/>
      <c r="DF15" s="199"/>
      <c r="DG15" s="197"/>
      <c r="DH15" s="198"/>
      <c r="DI15" s="200"/>
      <c r="DJ15" s="327"/>
      <c r="DK15" s="328"/>
      <c r="DL15" s="331"/>
      <c r="DM15" s="327"/>
      <c r="DN15" s="328"/>
      <c r="DO15" s="332"/>
      <c r="DP15" s="197"/>
      <c r="DQ15" s="198"/>
      <c r="DR15" s="199"/>
      <c r="DS15" s="197"/>
      <c r="DT15" s="198"/>
      <c r="DU15" s="200"/>
      <c r="DV15" s="197"/>
      <c r="DW15" s="198"/>
      <c r="DX15" s="199"/>
      <c r="DY15" s="197"/>
      <c r="DZ15" s="198"/>
      <c r="EA15" s="200"/>
    </row>
    <row r="16" spans="2:131">
      <c r="B16" s="558"/>
      <c r="C16" s="187" t="s">
        <v>222</v>
      </c>
      <c r="D16" s="168">
        <f>+D15</f>
        <v>10.46</v>
      </c>
      <c r="E16" s="168">
        <f>E15</f>
        <v>11.39</v>
      </c>
      <c r="F16" s="168">
        <v>11.04</v>
      </c>
      <c r="G16" s="168">
        <v>4.4400000000000004</v>
      </c>
      <c r="H16" s="168">
        <v>10.07</v>
      </c>
      <c r="I16" s="168">
        <v>10.96</v>
      </c>
      <c r="J16" s="168">
        <v>9.9</v>
      </c>
      <c r="K16" s="168">
        <v>4.4400000000000004</v>
      </c>
      <c r="L16" s="168">
        <v>9.92</v>
      </c>
      <c r="M16" s="168">
        <v>10.77</v>
      </c>
      <c r="N16" s="168">
        <v>9.68</v>
      </c>
      <c r="O16" s="168">
        <v>4.4400000000000004</v>
      </c>
      <c r="P16" s="168">
        <v>11.49</v>
      </c>
      <c r="Q16" s="168">
        <v>10.41</v>
      </c>
      <c r="R16" s="168">
        <v>9.9600000000000009</v>
      </c>
      <c r="S16" s="168">
        <v>4.4400000000000004</v>
      </c>
      <c r="T16" s="168">
        <v>11.28</v>
      </c>
      <c r="U16" s="168">
        <v>10.63</v>
      </c>
      <c r="V16" s="168">
        <v>10.42</v>
      </c>
      <c r="W16" s="168">
        <v>4.4400000000000004</v>
      </c>
      <c r="X16" s="168">
        <v>12.02</v>
      </c>
      <c r="Y16" s="168">
        <f>+Y17</f>
        <v>11.14</v>
      </c>
      <c r="Z16" s="168">
        <v>10.77</v>
      </c>
      <c r="AA16" s="168">
        <v>4.4400000000000004</v>
      </c>
      <c r="AB16" s="168">
        <v>12.9</v>
      </c>
      <c r="AC16" s="168">
        <v>11.79</v>
      </c>
      <c r="AD16" s="168">
        <v>12.19</v>
      </c>
      <c r="AE16" s="168">
        <v>4.4400000000000004</v>
      </c>
      <c r="AF16" s="168">
        <v>12.72</v>
      </c>
      <c r="AG16" s="168">
        <v>11.95</v>
      </c>
      <c r="AH16" s="168">
        <v>11.91</v>
      </c>
      <c r="AI16" s="283">
        <v>4.4400000000000004</v>
      </c>
      <c r="AJ16" s="282">
        <v>12.72</v>
      </c>
      <c r="AK16" s="168">
        <v>11.95</v>
      </c>
      <c r="AL16" s="284">
        <v>11.91</v>
      </c>
      <c r="AM16" s="282">
        <v>4.71</v>
      </c>
      <c r="AN16" s="168">
        <v>4.68</v>
      </c>
      <c r="AO16" s="283">
        <v>4.68</v>
      </c>
      <c r="AP16" s="197">
        <v>13.09</v>
      </c>
      <c r="AQ16" s="198">
        <v>12.46</v>
      </c>
      <c r="AR16" s="199">
        <v>12.53</v>
      </c>
      <c r="AS16" s="197">
        <v>5.48</v>
      </c>
      <c r="AT16" s="198">
        <v>5.55</v>
      </c>
      <c r="AU16" s="200">
        <v>5.66</v>
      </c>
      <c r="AV16" s="197">
        <v>15.45</v>
      </c>
      <c r="AW16" s="198">
        <v>13.83</v>
      </c>
      <c r="AX16" s="199">
        <v>13.96</v>
      </c>
      <c r="AY16" s="197">
        <v>5.97</v>
      </c>
      <c r="AZ16" s="198">
        <v>6.05</v>
      </c>
      <c r="BA16" s="200">
        <v>6.17</v>
      </c>
      <c r="BB16" s="197">
        <v>14.5</v>
      </c>
      <c r="BC16" s="198">
        <v>13.7</v>
      </c>
      <c r="BD16" s="199">
        <v>14.17</v>
      </c>
      <c r="BE16" s="197">
        <v>5.97</v>
      </c>
      <c r="BF16" s="198">
        <v>6.05</v>
      </c>
      <c r="BG16" s="200">
        <v>6.17</v>
      </c>
      <c r="BH16" s="197">
        <v>16.649999999999999</v>
      </c>
      <c r="BI16" s="198">
        <v>15.34</v>
      </c>
      <c r="BJ16" s="199">
        <v>16.22</v>
      </c>
      <c r="BK16" s="197">
        <v>5.97</v>
      </c>
      <c r="BL16" s="198">
        <v>6.05</v>
      </c>
      <c r="BM16" s="200">
        <v>6.17</v>
      </c>
      <c r="BN16" s="197">
        <v>17.190000000000001</v>
      </c>
      <c r="BO16" s="198">
        <v>15.57</v>
      </c>
      <c r="BP16" s="199">
        <v>15.63</v>
      </c>
      <c r="BQ16" s="197">
        <v>5.97</v>
      </c>
      <c r="BR16" s="198">
        <v>6.05</v>
      </c>
      <c r="BS16" s="200">
        <v>6.17</v>
      </c>
      <c r="BT16" s="197">
        <v>16.5</v>
      </c>
      <c r="BU16" s="198">
        <v>15.14</v>
      </c>
      <c r="BV16" s="199">
        <v>15.26</v>
      </c>
      <c r="BW16" s="197">
        <v>5.97</v>
      </c>
      <c r="BX16" s="198">
        <v>6.05</v>
      </c>
      <c r="BY16" s="200">
        <v>6.17</v>
      </c>
      <c r="BZ16" s="197">
        <v>15.18</v>
      </c>
      <c r="CA16" s="198">
        <v>13.73</v>
      </c>
      <c r="CB16" s="199">
        <v>13.7</v>
      </c>
      <c r="CC16" s="197">
        <v>5.97</v>
      </c>
      <c r="CD16" s="198">
        <v>6.05</v>
      </c>
      <c r="CE16" s="200">
        <v>6.17</v>
      </c>
      <c r="CF16" s="197">
        <v>15.38</v>
      </c>
      <c r="CG16" s="198">
        <v>15.01</v>
      </c>
      <c r="CH16" s="199">
        <v>14.49</v>
      </c>
      <c r="CI16" s="197">
        <v>5.97</v>
      </c>
      <c r="CJ16" s="198">
        <v>6.05</v>
      </c>
      <c r="CK16" s="200">
        <v>6.17</v>
      </c>
      <c r="CL16" s="197">
        <v>15.82</v>
      </c>
      <c r="CM16" s="198">
        <v>15.63</v>
      </c>
      <c r="CN16" s="199">
        <v>14.82</v>
      </c>
      <c r="CO16" s="197">
        <v>5.97</v>
      </c>
      <c r="CP16" s="198">
        <v>6.05</v>
      </c>
      <c r="CQ16" s="200">
        <v>6.17</v>
      </c>
      <c r="CR16" s="197">
        <v>15.64</v>
      </c>
      <c r="CS16" s="198">
        <v>14.53</v>
      </c>
      <c r="CT16" s="199">
        <v>14.47</v>
      </c>
      <c r="CU16" s="197">
        <v>5.97</v>
      </c>
      <c r="CV16" s="198">
        <v>6.05</v>
      </c>
      <c r="CW16" s="200">
        <v>6.17</v>
      </c>
      <c r="CX16" s="197">
        <v>15.52</v>
      </c>
      <c r="CY16" s="198">
        <v>14.35</v>
      </c>
      <c r="CZ16" s="199">
        <v>14.32</v>
      </c>
      <c r="DA16" s="197">
        <v>5.97</v>
      </c>
      <c r="DB16" s="198">
        <v>6.05</v>
      </c>
      <c r="DC16" s="200">
        <v>6.17</v>
      </c>
      <c r="DD16" s="197">
        <v>15.65</v>
      </c>
      <c r="DE16" s="198">
        <v>15.28</v>
      </c>
      <c r="DF16" s="199">
        <v>14.74</v>
      </c>
      <c r="DG16" s="197">
        <v>5.97</v>
      </c>
      <c r="DH16" s="198">
        <v>6.05</v>
      </c>
      <c r="DI16" s="200">
        <v>6.17</v>
      </c>
      <c r="DJ16" s="327">
        <v>15.93</v>
      </c>
      <c r="DK16" s="328">
        <v>15.24</v>
      </c>
      <c r="DL16" s="331">
        <v>14.75</v>
      </c>
      <c r="DM16" s="327">
        <v>5.97</v>
      </c>
      <c r="DN16" s="328">
        <v>6.05</v>
      </c>
      <c r="DO16" s="332">
        <v>6.17</v>
      </c>
      <c r="DP16" s="197">
        <v>15.61</v>
      </c>
      <c r="DQ16" s="198">
        <v>14.53</v>
      </c>
      <c r="DR16" s="199">
        <v>14.61</v>
      </c>
      <c r="DS16" s="197">
        <v>5.97</v>
      </c>
      <c r="DT16" s="198">
        <v>6.05</v>
      </c>
      <c r="DU16" s="200">
        <v>6.17</v>
      </c>
      <c r="DV16" s="197">
        <v>15.88</v>
      </c>
      <c r="DW16" s="198">
        <v>14.71</v>
      </c>
      <c r="DX16" s="199">
        <v>15.51</v>
      </c>
      <c r="DY16" s="197">
        <v>5.97</v>
      </c>
      <c r="DZ16" s="198">
        <v>6.05</v>
      </c>
      <c r="EA16" s="200">
        <v>6.17</v>
      </c>
    </row>
    <row r="17" spans="2:131">
      <c r="B17" s="558"/>
      <c r="C17" s="187" t="s">
        <v>223</v>
      </c>
      <c r="D17" s="168">
        <f>+D16</f>
        <v>10.46</v>
      </c>
      <c r="E17" s="168">
        <f>E16</f>
        <v>11.39</v>
      </c>
      <c r="F17" s="168">
        <v>11.04</v>
      </c>
      <c r="G17" s="168">
        <v>6.97</v>
      </c>
      <c r="H17" s="168">
        <v>10.07</v>
      </c>
      <c r="I17" s="168">
        <v>10.96</v>
      </c>
      <c r="J17" s="168">
        <v>9.9</v>
      </c>
      <c r="K17" s="168">
        <v>6.97</v>
      </c>
      <c r="L17" s="168">
        <v>9.92</v>
      </c>
      <c r="M17" s="168">
        <v>10.77</v>
      </c>
      <c r="N17" s="168">
        <v>9.68</v>
      </c>
      <c r="O17" s="168">
        <v>6.97</v>
      </c>
      <c r="P17" s="168">
        <f t="shared" ref="P17:Q19" si="0">+P16</f>
        <v>11.49</v>
      </c>
      <c r="Q17" s="168">
        <f t="shared" si="0"/>
        <v>10.41</v>
      </c>
      <c r="R17" s="168">
        <v>9.9600000000000009</v>
      </c>
      <c r="S17" s="168">
        <v>6.97</v>
      </c>
      <c r="T17" s="168">
        <v>11.28</v>
      </c>
      <c r="U17" s="168">
        <v>10.63</v>
      </c>
      <c r="V17" s="168">
        <v>10.42</v>
      </c>
      <c r="W17" s="168">
        <v>6.97</v>
      </c>
      <c r="X17" s="168">
        <f>+X16</f>
        <v>12.02</v>
      </c>
      <c r="Y17" s="168">
        <v>11.14</v>
      </c>
      <c r="Z17" s="168">
        <f>+Z16</f>
        <v>10.77</v>
      </c>
      <c r="AA17" s="168">
        <v>6.97</v>
      </c>
      <c r="AB17" s="168">
        <v>12.9</v>
      </c>
      <c r="AC17" s="168">
        <f>+AC16</f>
        <v>11.79</v>
      </c>
      <c r="AD17" s="168">
        <v>12.19</v>
      </c>
      <c r="AE17" s="168">
        <v>6.97</v>
      </c>
      <c r="AF17" s="168">
        <f t="shared" ref="AF17:AH19" si="1">+AF16</f>
        <v>12.72</v>
      </c>
      <c r="AG17" s="168">
        <f t="shared" si="1"/>
        <v>11.95</v>
      </c>
      <c r="AH17" s="168">
        <f t="shared" si="1"/>
        <v>11.91</v>
      </c>
      <c r="AI17" s="283">
        <v>6.97</v>
      </c>
      <c r="AJ17" s="282">
        <v>12.72</v>
      </c>
      <c r="AK17" s="168">
        <v>11.95</v>
      </c>
      <c r="AL17" s="284">
        <v>11.91</v>
      </c>
      <c r="AM17" s="282">
        <v>7.16</v>
      </c>
      <c r="AN17" s="168">
        <v>7.13</v>
      </c>
      <c r="AO17" s="283">
        <v>7.13</v>
      </c>
      <c r="AP17" s="197">
        <f>AP16</f>
        <v>13.09</v>
      </c>
      <c r="AQ17" s="198">
        <v>12.46</v>
      </c>
      <c r="AR17" s="199">
        <v>12.53</v>
      </c>
      <c r="AS17" s="197">
        <v>7.81</v>
      </c>
      <c r="AT17" s="198">
        <v>7.88</v>
      </c>
      <c r="AU17" s="200">
        <v>7.99</v>
      </c>
      <c r="AV17" s="197">
        <f t="shared" ref="AV17:AX19" si="2">AV16</f>
        <v>15.45</v>
      </c>
      <c r="AW17" s="198">
        <f t="shared" si="2"/>
        <v>13.83</v>
      </c>
      <c r="AX17" s="199">
        <f t="shared" si="2"/>
        <v>13.96</v>
      </c>
      <c r="AY17" s="197">
        <v>8.51</v>
      </c>
      <c r="AZ17" s="198">
        <v>8.59</v>
      </c>
      <c r="BA17" s="200">
        <v>8.7100000000000009</v>
      </c>
      <c r="BB17" s="197">
        <v>14.5</v>
      </c>
      <c r="BC17" s="198">
        <v>13.7</v>
      </c>
      <c r="BD17" s="199">
        <v>14.17</v>
      </c>
      <c r="BE17" s="197">
        <v>8.51</v>
      </c>
      <c r="BF17" s="198">
        <v>8.59</v>
      </c>
      <c r="BG17" s="200">
        <v>8.7100000000000009</v>
      </c>
      <c r="BH17" s="197">
        <f t="shared" ref="BH17:BJ19" si="3">+BH16</f>
        <v>16.649999999999999</v>
      </c>
      <c r="BI17" s="198">
        <f t="shared" si="3"/>
        <v>15.34</v>
      </c>
      <c r="BJ17" s="199">
        <f t="shared" si="3"/>
        <v>16.22</v>
      </c>
      <c r="BK17" s="197">
        <v>8.51</v>
      </c>
      <c r="BL17" s="198">
        <v>8.59</v>
      </c>
      <c r="BM17" s="200">
        <v>8.7100000000000009</v>
      </c>
      <c r="BN17" s="197">
        <f t="shared" ref="BN17:BP19" si="4">+BN16</f>
        <v>17.190000000000001</v>
      </c>
      <c r="BO17" s="198">
        <f t="shared" si="4"/>
        <v>15.57</v>
      </c>
      <c r="BP17" s="199">
        <f t="shared" si="4"/>
        <v>15.63</v>
      </c>
      <c r="BQ17" s="197">
        <v>8.51</v>
      </c>
      <c r="BR17" s="198">
        <v>8.59</v>
      </c>
      <c r="BS17" s="200">
        <v>8.7100000000000009</v>
      </c>
      <c r="BT17" s="197">
        <v>16.5</v>
      </c>
      <c r="BU17" s="198">
        <f>+BU16</f>
        <v>15.14</v>
      </c>
      <c r="BV17" s="199">
        <v>15.26</v>
      </c>
      <c r="BW17" s="197">
        <v>8.51</v>
      </c>
      <c r="BX17" s="198">
        <v>8.59</v>
      </c>
      <c r="BY17" s="200">
        <v>8.7100000000000009</v>
      </c>
      <c r="BZ17" s="197">
        <f t="shared" ref="BZ17:CB19" si="5">+BZ16</f>
        <v>15.18</v>
      </c>
      <c r="CA17" s="198">
        <f t="shared" si="5"/>
        <v>13.73</v>
      </c>
      <c r="CB17" s="199">
        <f t="shared" si="5"/>
        <v>13.7</v>
      </c>
      <c r="CC17" s="197">
        <v>8.51</v>
      </c>
      <c r="CD17" s="198">
        <v>8.59</v>
      </c>
      <c r="CE17" s="200">
        <v>8.7100000000000009</v>
      </c>
      <c r="CF17" s="197">
        <f t="shared" ref="CF17:CH19" si="6">+CF16</f>
        <v>15.38</v>
      </c>
      <c r="CG17" s="198">
        <f t="shared" si="6"/>
        <v>15.01</v>
      </c>
      <c r="CH17" s="199">
        <f t="shared" si="6"/>
        <v>14.49</v>
      </c>
      <c r="CI17" s="197">
        <v>8.51</v>
      </c>
      <c r="CJ17" s="198">
        <v>8.59</v>
      </c>
      <c r="CK17" s="200">
        <v>8.7100000000000009</v>
      </c>
      <c r="CL17" s="197">
        <f t="shared" ref="CL17:CN19" si="7">+CL16</f>
        <v>15.82</v>
      </c>
      <c r="CM17" s="198">
        <f t="shared" si="7"/>
        <v>15.63</v>
      </c>
      <c r="CN17" s="199">
        <f t="shared" si="7"/>
        <v>14.82</v>
      </c>
      <c r="CO17" s="197">
        <v>8.51</v>
      </c>
      <c r="CP17" s="198">
        <v>8.59</v>
      </c>
      <c r="CQ17" s="200">
        <v>8.7100000000000009</v>
      </c>
      <c r="CR17" s="197">
        <f t="shared" ref="CR17:CS19" si="8">CR16</f>
        <v>15.64</v>
      </c>
      <c r="CS17" s="198">
        <f t="shared" si="8"/>
        <v>14.53</v>
      </c>
      <c r="CT17" s="199">
        <v>14.47</v>
      </c>
      <c r="CU17" s="197">
        <v>8.51</v>
      </c>
      <c r="CV17" s="198">
        <v>8.59</v>
      </c>
      <c r="CW17" s="200">
        <v>8.7100000000000009</v>
      </c>
      <c r="CX17" s="197">
        <v>15.52</v>
      </c>
      <c r="CY17" s="198">
        <f>+CY16</f>
        <v>14.35</v>
      </c>
      <c r="CZ17" s="199">
        <v>14.32</v>
      </c>
      <c r="DA17" s="197">
        <v>8.51</v>
      </c>
      <c r="DB17" s="198">
        <v>8.59</v>
      </c>
      <c r="DC17" s="200">
        <v>8.7100000000000009</v>
      </c>
      <c r="DD17" s="197">
        <v>15.65</v>
      </c>
      <c r="DE17" s="198">
        <f>+DE16</f>
        <v>15.28</v>
      </c>
      <c r="DF17" s="199">
        <v>14.74</v>
      </c>
      <c r="DG17" s="197">
        <v>8.51</v>
      </c>
      <c r="DH17" s="198">
        <v>8.59</v>
      </c>
      <c r="DI17" s="200">
        <v>8.7100000000000009</v>
      </c>
      <c r="DJ17" s="327">
        <v>15.93</v>
      </c>
      <c r="DK17" s="328">
        <v>15.24</v>
      </c>
      <c r="DL17" s="331">
        <v>14.75</v>
      </c>
      <c r="DM17" s="327">
        <v>8.51</v>
      </c>
      <c r="DN17" s="328">
        <v>8.59</v>
      </c>
      <c r="DO17" s="332">
        <v>8.7100000000000009</v>
      </c>
      <c r="DP17" s="197">
        <f t="shared" ref="DP17:DR19" si="9">+DP16</f>
        <v>15.61</v>
      </c>
      <c r="DQ17" s="198">
        <f t="shared" si="9"/>
        <v>14.53</v>
      </c>
      <c r="DR17" s="199">
        <f t="shared" si="9"/>
        <v>14.61</v>
      </c>
      <c r="DS17" s="197">
        <v>8.51</v>
      </c>
      <c r="DT17" s="198">
        <v>8.59</v>
      </c>
      <c r="DU17" s="200">
        <v>8.7100000000000009</v>
      </c>
      <c r="DV17" s="197">
        <f t="shared" ref="DV17:DX19" si="10">+DV16</f>
        <v>15.88</v>
      </c>
      <c r="DW17" s="198">
        <f t="shared" si="10"/>
        <v>14.71</v>
      </c>
      <c r="DX17" s="199">
        <f t="shared" si="10"/>
        <v>15.51</v>
      </c>
      <c r="DY17" s="197">
        <v>8.51</v>
      </c>
      <c r="DZ17" s="198">
        <v>8.59</v>
      </c>
      <c r="EA17" s="200">
        <v>8.7100000000000009</v>
      </c>
    </row>
    <row r="18" spans="2:131">
      <c r="B18" s="558"/>
      <c r="C18" s="187" t="s">
        <v>224</v>
      </c>
      <c r="D18" s="168">
        <f>+D17</f>
        <v>10.46</v>
      </c>
      <c r="E18" s="168">
        <f>E17</f>
        <v>11.39</v>
      </c>
      <c r="F18" s="168">
        <v>11.04</v>
      </c>
      <c r="G18" s="168">
        <v>10.86</v>
      </c>
      <c r="H18" s="168">
        <v>10.07</v>
      </c>
      <c r="I18" s="168">
        <v>10.96</v>
      </c>
      <c r="J18" s="168">
        <v>9.9</v>
      </c>
      <c r="K18" s="168">
        <v>10.86</v>
      </c>
      <c r="L18" s="168">
        <v>9.92</v>
      </c>
      <c r="M18" s="168">
        <v>10.77</v>
      </c>
      <c r="N18" s="168">
        <v>9.68</v>
      </c>
      <c r="O18" s="168">
        <v>10.86</v>
      </c>
      <c r="P18" s="168">
        <f t="shared" si="0"/>
        <v>11.49</v>
      </c>
      <c r="Q18" s="168">
        <f t="shared" si="0"/>
        <v>10.41</v>
      </c>
      <c r="R18" s="168">
        <v>9.9600000000000009</v>
      </c>
      <c r="S18" s="168">
        <v>10.86</v>
      </c>
      <c r="T18" s="168">
        <v>11.28</v>
      </c>
      <c r="U18" s="168">
        <v>10.63</v>
      </c>
      <c r="V18" s="168">
        <v>10.42</v>
      </c>
      <c r="W18" s="168">
        <v>10.86</v>
      </c>
      <c r="X18" s="168">
        <f>+X17</f>
        <v>12.02</v>
      </c>
      <c r="Y18" s="168">
        <f>+Y17</f>
        <v>11.14</v>
      </c>
      <c r="Z18" s="168">
        <f>+Z17</f>
        <v>10.77</v>
      </c>
      <c r="AA18" s="168">
        <v>10.86</v>
      </c>
      <c r="AB18" s="168">
        <v>12.9</v>
      </c>
      <c r="AC18" s="168">
        <f>+AC17</f>
        <v>11.79</v>
      </c>
      <c r="AD18" s="168">
        <v>12.19</v>
      </c>
      <c r="AE18" s="168">
        <v>10.86</v>
      </c>
      <c r="AF18" s="168">
        <f t="shared" si="1"/>
        <v>12.72</v>
      </c>
      <c r="AG18" s="168">
        <f t="shared" si="1"/>
        <v>11.95</v>
      </c>
      <c r="AH18" s="168">
        <f t="shared" si="1"/>
        <v>11.91</v>
      </c>
      <c r="AI18" s="283">
        <v>10.86</v>
      </c>
      <c r="AJ18" s="282">
        <v>12.72</v>
      </c>
      <c r="AK18" s="168">
        <v>11.95</v>
      </c>
      <c r="AL18" s="284">
        <v>11.91</v>
      </c>
      <c r="AM18" s="282">
        <v>10.92</v>
      </c>
      <c r="AN18" s="168">
        <v>10.9</v>
      </c>
      <c r="AO18" s="283">
        <v>10.89</v>
      </c>
      <c r="AP18" s="197">
        <f>AP17</f>
        <v>13.09</v>
      </c>
      <c r="AQ18" s="198">
        <v>12.46</v>
      </c>
      <c r="AR18" s="199">
        <v>12.53</v>
      </c>
      <c r="AS18" s="197">
        <v>11.38</v>
      </c>
      <c r="AT18" s="198">
        <v>11.46</v>
      </c>
      <c r="AU18" s="200">
        <v>11.56</v>
      </c>
      <c r="AV18" s="197">
        <f t="shared" si="2"/>
        <v>15.45</v>
      </c>
      <c r="AW18" s="198">
        <f t="shared" si="2"/>
        <v>13.83</v>
      </c>
      <c r="AX18" s="199">
        <f t="shared" si="2"/>
        <v>13.96</v>
      </c>
      <c r="AY18" s="197">
        <v>13.83</v>
      </c>
      <c r="AZ18" s="198">
        <v>12.89</v>
      </c>
      <c r="BA18" s="200">
        <v>13.04</v>
      </c>
      <c r="BB18" s="197">
        <v>14.5</v>
      </c>
      <c r="BC18" s="198">
        <v>13.7</v>
      </c>
      <c r="BD18" s="199">
        <v>14.17</v>
      </c>
      <c r="BE18" s="197">
        <v>13.83</v>
      </c>
      <c r="BF18" s="198">
        <v>12.89</v>
      </c>
      <c r="BG18" s="200">
        <v>13.04</v>
      </c>
      <c r="BH18" s="197">
        <f t="shared" si="3"/>
        <v>16.649999999999999</v>
      </c>
      <c r="BI18" s="198">
        <f t="shared" si="3"/>
        <v>15.34</v>
      </c>
      <c r="BJ18" s="199">
        <f t="shared" si="3"/>
        <v>16.22</v>
      </c>
      <c r="BK18" s="197">
        <v>13.83</v>
      </c>
      <c r="BL18" s="198">
        <v>12.89</v>
      </c>
      <c r="BM18" s="200">
        <v>13.04</v>
      </c>
      <c r="BN18" s="197">
        <f t="shared" si="4"/>
        <v>17.190000000000001</v>
      </c>
      <c r="BO18" s="198">
        <f t="shared" si="4"/>
        <v>15.57</v>
      </c>
      <c r="BP18" s="199">
        <f t="shared" si="4"/>
        <v>15.63</v>
      </c>
      <c r="BQ18" s="197">
        <v>13.83</v>
      </c>
      <c r="BR18" s="198">
        <v>12.89</v>
      </c>
      <c r="BS18" s="200">
        <v>13.04</v>
      </c>
      <c r="BT18" s="197">
        <v>16.5</v>
      </c>
      <c r="BU18" s="198">
        <f>+BU17</f>
        <v>15.14</v>
      </c>
      <c r="BV18" s="199">
        <v>15.26</v>
      </c>
      <c r="BW18" s="197">
        <v>13.83</v>
      </c>
      <c r="BX18" s="198">
        <v>12.89</v>
      </c>
      <c r="BY18" s="200">
        <v>13.04</v>
      </c>
      <c r="BZ18" s="197">
        <f t="shared" si="5"/>
        <v>15.18</v>
      </c>
      <c r="CA18" s="198">
        <f t="shared" si="5"/>
        <v>13.73</v>
      </c>
      <c r="CB18" s="199">
        <f t="shared" si="5"/>
        <v>13.7</v>
      </c>
      <c r="CC18" s="197">
        <v>13.83</v>
      </c>
      <c r="CD18" s="198">
        <v>12.89</v>
      </c>
      <c r="CE18" s="200">
        <v>13.04</v>
      </c>
      <c r="CF18" s="197">
        <f t="shared" si="6"/>
        <v>15.38</v>
      </c>
      <c r="CG18" s="198">
        <f t="shared" si="6"/>
        <v>15.01</v>
      </c>
      <c r="CH18" s="199">
        <f t="shared" si="6"/>
        <v>14.49</v>
      </c>
      <c r="CI18" s="197">
        <v>13.83</v>
      </c>
      <c r="CJ18" s="198">
        <v>12.89</v>
      </c>
      <c r="CK18" s="200">
        <v>13.04</v>
      </c>
      <c r="CL18" s="197">
        <f t="shared" si="7"/>
        <v>15.82</v>
      </c>
      <c r="CM18" s="198">
        <f t="shared" si="7"/>
        <v>15.63</v>
      </c>
      <c r="CN18" s="199">
        <f t="shared" si="7"/>
        <v>14.82</v>
      </c>
      <c r="CO18" s="197">
        <v>13.83</v>
      </c>
      <c r="CP18" s="198">
        <v>12.89</v>
      </c>
      <c r="CQ18" s="200">
        <v>13.04</v>
      </c>
      <c r="CR18" s="197">
        <f t="shared" si="8"/>
        <v>15.64</v>
      </c>
      <c r="CS18" s="198">
        <f t="shared" si="8"/>
        <v>14.53</v>
      </c>
      <c r="CT18" s="199">
        <v>14.47</v>
      </c>
      <c r="CU18" s="197">
        <v>13.83</v>
      </c>
      <c r="CV18" s="198">
        <v>12.89</v>
      </c>
      <c r="CW18" s="200">
        <v>13.04</v>
      </c>
      <c r="CX18" s="197">
        <v>15.52</v>
      </c>
      <c r="CY18" s="198">
        <f>+CY17</f>
        <v>14.35</v>
      </c>
      <c r="CZ18" s="199">
        <v>14.32</v>
      </c>
      <c r="DA18" s="197">
        <v>13.83</v>
      </c>
      <c r="DB18" s="198">
        <v>12.89</v>
      </c>
      <c r="DC18" s="200">
        <v>13.04</v>
      </c>
      <c r="DD18" s="197">
        <v>15.65</v>
      </c>
      <c r="DE18" s="198">
        <f>+DE17</f>
        <v>15.28</v>
      </c>
      <c r="DF18" s="199">
        <v>14.74</v>
      </c>
      <c r="DG18" s="197">
        <v>13.83</v>
      </c>
      <c r="DH18" s="198">
        <v>12.89</v>
      </c>
      <c r="DI18" s="200">
        <v>13.04</v>
      </c>
      <c r="DJ18" s="327">
        <v>15.93</v>
      </c>
      <c r="DK18" s="328">
        <v>15.24</v>
      </c>
      <c r="DL18" s="331">
        <v>14.75</v>
      </c>
      <c r="DM18" s="327">
        <v>13.83</v>
      </c>
      <c r="DN18" s="328">
        <v>12.89</v>
      </c>
      <c r="DO18" s="332">
        <v>13.04</v>
      </c>
      <c r="DP18" s="197">
        <f t="shared" si="9"/>
        <v>15.61</v>
      </c>
      <c r="DQ18" s="198">
        <f t="shared" si="9"/>
        <v>14.53</v>
      </c>
      <c r="DR18" s="199">
        <f t="shared" si="9"/>
        <v>14.61</v>
      </c>
      <c r="DS18" s="197">
        <v>13.83</v>
      </c>
      <c r="DT18" s="198">
        <v>12.89</v>
      </c>
      <c r="DU18" s="200">
        <v>13.04</v>
      </c>
      <c r="DV18" s="197">
        <f t="shared" si="10"/>
        <v>15.88</v>
      </c>
      <c r="DW18" s="198">
        <f t="shared" si="10"/>
        <v>14.71</v>
      </c>
      <c r="DX18" s="199">
        <f t="shared" si="10"/>
        <v>15.51</v>
      </c>
      <c r="DY18" s="197">
        <v>13.83</v>
      </c>
      <c r="DZ18" s="198">
        <v>12.89</v>
      </c>
      <c r="EA18" s="200">
        <v>13.04</v>
      </c>
    </row>
    <row r="19" spans="2:131">
      <c r="B19" s="559"/>
      <c r="C19" s="187" t="s">
        <v>225</v>
      </c>
      <c r="D19" s="168">
        <f>+D18</f>
        <v>10.46</v>
      </c>
      <c r="E19" s="168">
        <f>E18</f>
        <v>11.39</v>
      </c>
      <c r="F19" s="168">
        <f>F18</f>
        <v>11.04</v>
      </c>
      <c r="G19" s="168">
        <v>11.1</v>
      </c>
      <c r="H19" s="168">
        <v>10.07</v>
      </c>
      <c r="I19" s="168">
        <v>10.96</v>
      </c>
      <c r="J19" s="168">
        <v>9.9</v>
      </c>
      <c r="K19" s="168">
        <v>11.1</v>
      </c>
      <c r="L19" s="168">
        <v>9.92</v>
      </c>
      <c r="M19" s="168">
        <v>10.77</v>
      </c>
      <c r="N19" s="168">
        <v>9.68</v>
      </c>
      <c r="O19" s="168">
        <v>11.1</v>
      </c>
      <c r="P19" s="168">
        <f t="shared" si="0"/>
        <v>11.49</v>
      </c>
      <c r="Q19" s="168">
        <f t="shared" si="0"/>
        <v>10.41</v>
      </c>
      <c r="R19" s="168">
        <v>9.9600000000000009</v>
      </c>
      <c r="S19" s="168">
        <v>11.1</v>
      </c>
      <c r="T19" s="168">
        <v>11.28</v>
      </c>
      <c r="U19" s="168">
        <v>10.63</v>
      </c>
      <c r="V19" s="168">
        <v>10.42</v>
      </c>
      <c r="W19" s="168">
        <v>11.1</v>
      </c>
      <c r="X19" s="168">
        <f>+X18</f>
        <v>12.02</v>
      </c>
      <c r="Y19" s="168">
        <f>+Y18</f>
        <v>11.14</v>
      </c>
      <c r="Z19" s="168">
        <f>+Z18</f>
        <v>10.77</v>
      </c>
      <c r="AA19" s="168">
        <v>11.1</v>
      </c>
      <c r="AB19" s="168">
        <v>12.9</v>
      </c>
      <c r="AC19" s="168">
        <f>+AC18</f>
        <v>11.79</v>
      </c>
      <c r="AD19" s="168">
        <v>12.19</v>
      </c>
      <c r="AE19" s="168">
        <v>11.1</v>
      </c>
      <c r="AF19" s="168">
        <f t="shared" si="1"/>
        <v>12.72</v>
      </c>
      <c r="AG19" s="168">
        <f t="shared" si="1"/>
        <v>11.95</v>
      </c>
      <c r="AH19" s="168">
        <f t="shared" si="1"/>
        <v>11.91</v>
      </c>
      <c r="AI19" s="283">
        <v>11.1</v>
      </c>
      <c r="AJ19" s="282">
        <v>12.72</v>
      </c>
      <c r="AK19" s="168">
        <v>11.95</v>
      </c>
      <c r="AL19" s="284">
        <v>11.91</v>
      </c>
      <c r="AM19" s="282">
        <v>11.15</v>
      </c>
      <c r="AN19" s="168">
        <v>11.13</v>
      </c>
      <c r="AO19" s="283">
        <v>11.13</v>
      </c>
      <c r="AP19" s="197">
        <f>AP18</f>
        <v>13.09</v>
      </c>
      <c r="AQ19" s="198">
        <v>12.46</v>
      </c>
      <c r="AR19" s="199">
        <v>12.53</v>
      </c>
      <c r="AS19" s="197">
        <v>11.6</v>
      </c>
      <c r="AT19" s="198">
        <v>11.68</v>
      </c>
      <c r="AU19" s="200">
        <v>11.79</v>
      </c>
      <c r="AV19" s="197">
        <f t="shared" si="2"/>
        <v>15.45</v>
      </c>
      <c r="AW19" s="198">
        <f t="shared" si="2"/>
        <v>13.83</v>
      </c>
      <c r="AX19" s="199">
        <f t="shared" si="2"/>
        <v>13.96</v>
      </c>
      <c r="AY19" s="197">
        <v>14.04</v>
      </c>
      <c r="AZ19" s="198">
        <v>13.09</v>
      </c>
      <c r="BA19" s="200">
        <v>13.26</v>
      </c>
      <c r="BB19" s="197">
        <v>14.5</v>
      </c>
      <c r="BC19" s="198">
        <v>13.7</v>
      </c>
      <c r="BD19" s="199">
        <v>14.17</v>
      </c>
      <c r="BE19" s="197">
        <v>14.04</v>
      </c>
      <c r="BF19" s="198">
        <v>13.09</v>
      </c>
      <c r="BG19" s="200">
        <v>13.26</v>
      </c>
      <c r="BH19" s="197">
        <f t="shared" si="3"/>
        <v>16.649999999999999</v>
      </c>
      <c r="BI19" s="198">
        <f t="shared" si="3"/>
        <v>15.34</v>
      </c>
      <c r="BJ19" s="199">
        <f t="shared" si="3"/>
        <v>16.22</v>
      </c>
      <c r="BK19" s="197">
        <v>14.04</v>
      </c>
      <c r="BL19" s="198">
        <v>13.09</v>
      </c>
      <c r="BM19" s="200">
        <v>13.26</v>
      </c>
      <c r="BN19" s="197">
        <f t="shared" si="4"/>
        <v>17.190000000000001</v>
      </c>
      <c r="BO19" s="198">
        <f t="shared" si="4"/>
        <v>15.57</v>
      </c>
      <c r="BP19" s="199">
        <f t="shared" si="4"/>
        <v>15.63</v>
      </c>
      <c r="BQ19" s="197">
        <v>14.04</v>
      </c>
      <c r="BR19" s="198">
        <v>13.09</v>
      </c>
      <c r="BS19" s="200">
        <v>13.26</v>
      </c>
      <c r="BT19" s="197">
        <v>16.5</v>
      </c>
      <c r="BU19" s="198">
        <f>+BU18</f>
        <v>15.14</v>
      </c>
      <c r="BV19" s="199">
        <v>15.26</v>
      </c>
      <c r="BW19" s="197">
        <v>14.04</v>
      </c>
      <c r="BX19" s="198">
        <v>13.09</v>
      </c>
      <c r="BY19" s="200">
        <v>13.26</v>
      </c>
      <c r="BZ19" s="197">
        <f t="shared" si="5"/>
        <v>15.18</v>
      </c>
      <c r="CA19" s="198">
        <f t="shared" si="5"/>
        <v>13.73</v>
      </c>
      <c r="CB19" s="199">
        <f t="shared" si="5"/>
        <v>13.7</v>
      </c>
      <c r="CC19" s="197">
        <v>14.04</v>
      </c>
      <c r="CD19" s="198">
        <v>13.09</v>
      </c>
      <c r="CE19" s="200">
        <v>13.26</v>
      </c>
      <c r="CF19" s="197">
        <f t="shared" si="6"/>
        <v>15.38</v>
      </c>
      <c r="CG19" s="198">
        <f t="shared" si="6"/>
        <v>15.01</v>
      </c>
      <c r="CH19" s="199">
        <f t="shared" si="6"/>
        <v>14.49</v>
      </c>
      <c r="CI19" s="197">
        <v>14.04</v>
      </c>
      <c r="CJ19" s="198">
        <v>13.09</v>
      </c>
      <c r="CK19" s="200">
        <v>13.26</v>
      </c>
      <c r="CL19" s="197">
        <f t="shared" si="7"/>
        <v>15.82</v>
      </c>
      <c r="CM19" s="198">
        <f t="shared" si="7"/>
        <v>15.63</v>
      </c>
      <c r="CN19" s="199">
        <f t="shared" si="7"/>
        <v>14.82</v>
      </c>
      <c r="CO19" s="197">
        <v>14.04</v>
      </c>
      <c r="CP19" s="198">
        <v>13.09</v>
      </c>
      <c r="CQ19" s="200">
        <v>13.26</v>
      </c>
      <c r="CR19" s="197">
        <f t="shared" si="8"/>
        <v>15.64</v>
      </c>
      <c r="CS19" s="198">
        <f t="shared" si="8"/>
        <v>14.53</v>
      </c>
      <c r="CT19" s="199">
        <v>14.47</v>
      </c>
      <c r="CU19" s="197">
        <v>14.04</v>
      </c>
      <c r="CV19" s="198">
        <v>13.09</v>
      </c>
      <c r="CW19" s="200">
        <v>13.26</v>
      </c>
      <c r="CX19" s="197">
        <v>15.52</v>
      </c>
      <c r="CY19" s="198">
        <f>+CY18</f>
        <v>14.35</v>
      </c>
      <c r="CZ19" s="199">
        <v>14.32</v>
      </c>
      <c r="DA19" s="197">
        <v>14.04</v>
      </c>
      <c r="DB19" s="198">
        <v>13.09</v>
      </c>
      <c r="DC19" s="200">
        <v>13.26</v>
      </c>
      <c r="DD19" s="197">
        <v>15.65</v>
      </c>
      <c r="DE19" s="198">
        <f>+DE18</f>
        <v>15.28</v>
      </c>
      <c r="DF19" s="199">
        <v>14.74</v>
      </c>
      <c r="DG19" s="197">
        <v>14.04</v>
      </c>
      <c r="DH19" s="198">
        <v>13.09</v>
      </c>
      <c r="DI19" s="200">
        <v>13.26</v>
      </c>
      <c r="DJ19" s="327">
        <v>15.93</v>
      </c>
      <c r="DK19" s="328">
        <v>15.24</v>
      </c>
      <c r="DL19" s="331">
        <v>14.75</v>
      </c>
      <c r="DM19" s="327">
        <v>14.04</v>
      </c>
      <c r="DN19" s="328">
        <v>13.09</v>
      </c>
      <c r="DO19" s="332">
        <v>13.26</v>
      </c>
      <c r="DP19" s="197">
        <f t="shared" si="9"/>
        <v>15.61</v>
      </c>
      <c r="DQ19" s="198">
        <f t="shared" si="9"/>
        <v>14.53</v>
      </c>
      <c r="DR19" s="199">
        <f t="shared" si="9"/>
        <v>14.61</v>
      </c>
      <c r="DS19" s="197">
        <v>14.04</v>
      </c>
      <c r="DT19" s="198">
        <v>13.09</v>
      </c>
      <c r="DU19" s="200">
        <v>13.26</v>
      </c>
      <c r="DV19" s="197">
        <f t="shared" si="10"/>
        <v>15.88</v>
      </c>
      <c r="DW19" s="198">
        <f t="shared" si="10"/>
        <v>14.71</v>
      </c>
      <c r="DX19" s="199">
        <f t="shared" si="10"/>
        <v>15.51</v>
      </c>
      <c r="DY19" s="197">
        <v>14.04</v>
      </c>
      <c r="DZ19" s="198">
        <v>13.09</v>
      </c>
      <c r="EA19" s="200">
        <v>13.26</v>
      </c>
    </row>
    <row r="20" spans="2:131">
      <c r="B20" s="188"/>
      <c r="C20" s="188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285"/>
      <c r="AJ20" s="286"/>
      <c r="AK20" s="169"/>
      <c r="AL20" s="287"/>
      <c r="AM20" s="286"/>
      <c r="AN20" s="169"/>
      <c r="AO20" s="285"/>
      <c r="AP20" s="201"/>
      <c r="AQ20" s="202"/>
      <c r="AR20" s="203"/>
      <c r="AS20" s="201"/>
      <c r="AT20" s="202"/>
      <c r="AU20" s="204"/>
      <c r="AV20" s="201"/>
      <c r="AW20" s="202"/>
      <c r="AX20" s="203"/>
      <c r="AY20" s="201"/>
      <c r="AZ20" s="202"/>
      <c r="BA20" s="204"/>
      <c r="BB20" s="201"/>
      <c r="BC20" s="202"/>
      <c r="BD20" s="203"/>
      <c r="BE20" s="201"/>
      <c r="BF20" s="202"/>
      <c r="BG20" s="204"/>
      <c r="BH20" s="201"/>
      <c r="BI20" s="202"/>
      <c r="BJ20" s="203"/>
      <c r="BK20" s="201"/>
      <c r="BL20" s="202"/>
      <c r="BM20" s="204"/>
      <c r="BN20" s="201"/>
      <c r="BO20" s="202"/>
      <c r="BP20" s="203"/>
      <c r="BQ20" s="201"/>
      <c r="BR20" s="202"/>
      <c r="BS20" s="204"/>
      <c r="BT20" s="201"/>
      <c r="BU20" s="202"/>
      <c r="BV20" s="203"/>
      <c r="BW20" s="201"/>
      <c r="BX20" s="202"/>
      <c r="BY20" s="204"/>
      <c r="BZ20" s="201"/>
      <c r="CA20" s="202"/>
      <c r="CB20" s="203"/>
      <c r="CC20" s="201"/>
      <c r="CD20" s="202"/>
      <c r="CE20" s="204"/>
      <c r="CF20" s="201"/>
      <c r="CG20" s="202"/>
      <c r="CH20" s="203"/>
      <c r="CI20" s="201"/>
      <c r="CJ20" s="202"/>
      <c r="CK20" s="204"/>
      <c r="CL20" s="201"/>
      <c r="CM20" s="202"/>
      <c r="CN20" s="203"/>
      <c r="CO20" s="201"/>
      <c r="CP20" s="202"/>
      <c r="CQ20" s="204"/>
      <c r="CR20" s="201"/>
      <c r="CS20" s="202"/>
      <c r="CT20" s="203"/>
      <c r="CU20" s="201"/>
      <c r="CV20" s="202"/>
      <c r="CW20" s="204"/>
      <c r="CX20" s="201"/>
      <c r="CY20" s="202"/>
      <c r="CZ20" s="203"/>
      <c r="DA20" s="201"/>
      <c r="DB20" s="202"/>
      <c r="DC20" s="204"/>
      <c r="DD20" s="201"/>
      <c r="DE20" s="202"/>
      <c r="DF20" s="203"/>
      <c r="DG20" s="201"/>
      <c r="DH20" s="202"/>
      <c r="DI20" s="204"/>
      <c r="DJ20" s="333"/>
      <c r="DK20" s="334"/>
      <c r="DL20" s="335"/>
      <c r="DM20" s="333"/>
      <c r="DN20" s="334"/>
      <c r="DO20" s="336"/>
      <c r="DP20" s="201"/>
      <c r="DQ20" s="202"/>
      <c r="DR20" s="203"/>
      <c r="DS20" s="201"/>
      <c r="DT20" s="202"/>
      <c r="DU20" s="204"/>
      <c r="DV20" s="201"/>
      <c r="DW20" s="202"/>
      <c r="DX20" s="203"/>
      <c r="DY20" s="201"/>
      <c r="DZ20" s="202"/>
      <c r="EA20" s="204"/>
    </row>
    <row r="21" spans="2:131">
      <c r="B21" s="558" t="s">
        <v>226</v>
      </c>
      <c r="C21" s="189" t="s">
        <v>227</v>
      </c>
      <c r="D21" s="168">
        <v>45.68</v>
      </c>
      <c r="E21" s="168">
        <v>36.64</v>
      </c>
      <c r="F21" s="168">
        <v>41.75</v>
      </c>
      <c r="G21" s="168">
        <v>137.66999999999999</v>
      </c>
      <c r="H21" s="168">
        <v>45.92</v>
      </c>
      <c r="I21" s="168">
        <v>36.83</v>
      </c>
      <c r="J21" s="168">
        <v>41.97</v>
      </c>
      <c r="K21" s="168">
        <v>137.66999999999999</v>
      </c>
      <c r="L21" s="168">
        <v>45.5</v>
      </c>
      <c r="M21" s="168">
        <v>36.47</v>
      </c>
      <c r="N21" s="168">
        <v>41.57</v>
      </c>
      <c r="O21" s="168">
        <v>137.66999999999999</v>
      </c>
      <c r="P21" s="168">
        <v>38.18</v>
      </c>
      <c r="Q21" s="168">
        <v>47.66</v>
      </c>
      <c r="R21" s="168">
        <v>43.53</v>
      </c>
      <c r="S21" s="168">
        <v>137.66999999999999</v>
      </c>
      <c r="T21" s="168">
        <v>29.7</v>
      </c>
      <c r="U21" s="168">
        <v>37.270000000000003</v>
      </c>
      <c r="V21" s="168">
        <v>33.950000000000003</v>
      </c>
      <c r="W21" s="168">
        <v>137.66999999999999</v>
      </c>
      <c r="X21" s="168">
        <v>30.26</v>
      </c>
      <c r="Y21" s="168">
        <v>37.96</v>
      </c>
      <c r="Z21" s="168">
        <v>34.58</v>
      </c>
      <c r="AA21" s="168">
        <v>137.66999999999999</v>
      </c>
      <c r="AB21" s="168">
        <v>40.18</v>
      </c>
      <c r="AC21" s="168">
        <v>50.12</v>
      </c>
      <c r="AD21" s="168">
        <v>45.8</v>
      </c>
      <c r="AE21" s="168">
        <v>137.66999999999999</v>
      </c>
      <c r="AF21" s="168">
        <v>40.97</v>
      </c>
      <c r="AG21" s="168">
        <v>51.1</v>
      </c>
      <c r="AH21" s="168">
        <v>46.7</v>
      </c>
      <c r="AI21" s="283">
        <v>137.66999999999999</v>
      </c>
      <c r="AJ21" s="282">
        <v>40.97</v>
      </c>
      <c r="AK21" s="168">
        <v>51.1</v>
      </c>
      <c r="AL21" s="284">
        <v>46.7</v>
      </c>
      <c r="AM21" s="282">
        <v>134.55000000000001</v>
      </c>
      <c r="AN21" s="168">
        <v>134.88</v>
      </c>
      <c r="AO21" s="283">
        <v>134.74</v>
      </c>
      <c r="AP21" s="197">
        <v>41.81</v>
      </c>
      <c r="AQ21" s="198">
        <f>AQ14</f>
        <v>52.13</v>
      </c>
      <c r="AR21" s="199">
        <v>47.65</v>
      </c>
      <c r="AS21" s="197">
        <v>130.71</v>
      </c>
      <c r="AT21" s="198">
        <v>131.72</v>
      </c>
      <c r="AU21" s="200">
        <v>131.29</v>
      </c>
      <c r="AV21" s="197">
        <v>42.96</v>
      </c>
      <c r="AW21" s="198">
        <v>53.56</v>
      </c>
      <c r="AX21" s="199">
        <v>48.96</v>
      </c>
      <c r="AY21" s="197">
        <v>127.18</v>
      </c>
      <c r="AZ21" s="198">
        <v>128.96</v>
      </c>
      <c r="BA21" s="200">
        <v>128.19999999999999</v>
      </c>
      <c r="BB21" s="197">
        <v>43.81</v>
      </c>
      <c r="BC21" s="198">
        <v>54.6</v>
      </c>
      <c r="BD21" s="199">
        <v>49.91</v>
      </c>
      <c r="BE21" s="197">
        <v>127.18</v>
      </c>
      <c r="BF21" s="198">
        <v>128.96</v>
      </c>
      <c r="BG21" s="200">
        <v>128.19999999999999</v>
      </c>
      <c r="BH21" s="197">
        <v>44.27</v>
      </c>
      <c r="BI21" s="198">
        <v>55.16</v>
      </c>
      <c r="BJ21" s="199">
        <v>50.43</v>
      </c>
      <c r="BK21" s="197">
        <v>127.18</v>
      </c>
      <c r="BL21" s="198">
        <v>128.96</v>
      </c>
      <c r="BM21" s="200">
        <v>128.19999999999999</v>
      </c>
      <c r="BN21" s="197">
        <v>44.77</v>
      </c>
      <c r="BO21" s="198">
        <v>55.79</v>
      </c>
      <c r="BP21" s="199">
        <v>51.01</v>
      </c>
      <c r="BQ21" s="197">
        <v>127.18</v>
      </c>
      <c r="BR21" s="198">
        <v>128.96</v>
      </c>
      <c r="BS21" s="200">
        <v>128.19999999999999</v>
      </c>
      <c r="BT21" s="197">
        <v>45.64</v>
      </c>
      <c r="BU21" s="198">
        <v>56.89</v>
      </c>
      <c r="BV21" s="199">
        <v>52</v>
      </c>
      <c r="BW21" s="197">
        <v>127.18</v>
      </c>
      <c r="BX21" s="198">
        <v>128.96</v>
      </c>
      <c r="BY21" s="200">
        <v>128.19999999999999</v>
      </c>
      <c r="BZ21" s="197">
        <v>45.67</v>
      </c>
      <c r="CA21" s="198">
        <v>56.91</v>
      </c>
      <c r="CB21" s="199">
        <v>52.03</v>
      </c>
      <c r="CC21" s="197">
        <v>127.18</v>
      </c>
      <c r="CD21" s="198">
        <v>128.96</v>
      </c>
      <c r="CE21" s="200">
        <v>128.19999999999999</v>
      </c>
      <c r="CF21" s="197">
        <v>46.4</v>
      </c>
      <c r="CG21" s="198">
        <v>57.85</v>
      </c>
      <c r="CH21" s="199">
        <v>52.87</v>
      </c>
      <c r="CI21" s="197">
        <v>127.18</v>
      </c>
      <c r="CJ21" s="198">
        <v>128.96</v>
      </c>
      <c r="CK21" s="200">
        <v>128.19999999999999</v>
      </c>
      <c r="CL21" s="197">
        <v>46.75</v>
      </c>
      <c r="CM21" s="198">
        <v>58.28</v>
      </c>
      <c r="CN21" s="199">
        <v>53.27</v>
      </c>
      <c r="CO21" s="197">
        <v>127.18</v>
      </c>
      <c r="CP21" s="198">
        <v>128.96</v>
      </c>
      <c r="CQ21" s="200">
        <v>128.19999999999999</v>
      </c>
      <c r="CR21" s="197">
        <v>47.38</v>
      </c>
      <c r="CS21" s="198">
        <v>59.1</v>
      </c>
      <c r="CT21" s="199">
        <v>54</v>
      </c>
      <c r="CU21" s="197">
        <v>127.18</v>
      </c>
      <c r="CV21" s="198">
        <v>128.96</v>
      </c>
      <c r="CW21" s="200">
        <v>128.19999999999999</v>
      </c>
      <c r="CX21" s="197">
        <v>47.49</v>
      </c>
      <c r="CY21" s="198">
        <v>59.25</v>
      </c>
      <c r="CZ21" s="199">
        <v>54.14</v>
      </c>
      <c r="DA21" s="197">
        <v>127.18</v>
      </c>
      <c r="DB21" s="198">
        <v>128.96</v>
      </c>
      <c r="DC21" s="200">
        <v>128.19999999999999</v>
      </c>
      <c r="DD21" s="197">
        <v>48.2</v>
      </c>
      <c r="DE21" s="198">
        <v>60.15</v>
      </c>
      <c r="DF21" s="199">
        <v>54.95</v>
      </c>
      <c r="DG21" s="197">
        <v>127.18</v>
      </c>
      <c r="DH21" s="198">
        <v>128.96</v>
      </c>
      <c r="DI21" s="200">
        <v>128.19999999999999</v>
      </c>
      <c r="DJ21" s="327">
        <v>48.51</v>
      </c>
      <c r="DK21" s="328">
        <v>60.53</v>
      </c>
      <c r="DL21" s="331">
        <v>55.3</v>
      </c>
      <c r="DM21" s="327">
        <v>127.18</v>
      </c>
      <c r="DN21" s="328">
        <v>128.96</v>
      </c>
      <c r="DO21" s="332">
        <v>128.19999999999999</v>
      </c>
      <c r="DP21" s="197">
        <v>49.34</v>
      </c>
      <c r="DQ21" s="198">
        <v>61.61</v>
      </c>
      <c r="DR21" s="199">
        <v>56.27</v>
      </c>
      <c r="DS21" s="197">
        <v>127.18</v>
      </c>
      <c r="DT21" s="198">
        <v>128.96</v>
      </c>
      <c r="DU21" s="200">
        <v>128.19999999999999</v>
      </c>
      <c r="DV21" s="197">
        <v>49.28</v>
      </c>
      <c r="DW21" s="198">
        <v>61.48</v>
      </c>
      <c r="DX21" s="199">
        <v>56.17</v>
      </c>
      <c r="DY21" s="197">
        <v>127.18</v>
      </c>
      <c r="DZ21" s="198">
        <v>128.96</v>
      </c>
      <c r="EA21" s="200">
        <v>128.19999999999999</v>
      </c>
    </row>
    <row r="22" spans="2:131">
      <c r="B22" s="558"/>
      <c r="C22" s="189" t="s">
        <v>221</v>
      </c>
      <c r="D22" s="168">
        <v>10.46</v>
      </c>
      <c r="E22" s="168">
        <f>E19</f>
        <v>11.39</v>
      </c>
      <c r="F22" s="168">
        <v>11.04</v>
      </c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283"/>
      <c r="AJ22" s="282"/>
      <c r="AK22" s="168"/>
      <c r="AL22" s="284"/>
      <c r="AM22" s="282"/>
      <c r="AN22" s="168"/>
      <c r="AO22" s="283"/>
      <c r="AP22" s="197"/>
      <c r="AQ22" s="198"/>
      <c r="AR22" s="199"/>
      <c r="AS22" s="197"/>
      <c r="AT22" s="198"/>
      <c r="AU22" s="200"/>
      <c r="AV22" s="197"/>
      <c r="AW22" s="198"/>
      <c r="AX22" s="199"/>
      <c r="AY22" s="197"/>
      <c r="AZ22" s="198"/>
      <c r="BA22" s="200"/>
      <c r="BB22" s="197"/>
      <c r="BC22" s="198"/>
      <c r="BD22" s="199"/>
      <c r="BE22" s="197"/>
      <c r="BF22" s="198"/>
      <c r="BG22" s="200"/>
      <c r="BH22" s="197"/>
      <c r="BI22" s="198"/>
      <c r="BJ22" s="199"/>
      <c r="BK22" s="197"/>
      <c r="BL22" s="198"/>
      <c r="BM22" s="200"/>
      <c r="BN22" s="197"/>
      <c r="BO22" s="198"/>
      <c r="BP22" s="199"/>
      <c r="BQ22" s="197"/>
      <c r="BR22" s="198"/>
      <c r="BS22" s="200"/>
      <c r="BT22" s="197"/>
      <c r="BU22" s="198"/>
      <c r="BV22" s="199"/>
      <c r="BW22" s="197"/>
      <c r="BX22" s="198"/>
      <c r="BY22" s="200"/>
      <c r="BZ22" s="197"/>
      <c r="CA22" s="198"/>
      <c r="CB22" s="199"/>
      <c r="CC22" s="197"/>
      <c r="CD22" s="198"/>
      <c r="CE22" s="200"/>
      <c r="CF22" s="197"/>
      <c r="CG22" s="198"/>
      <c r="CH22" s="199"/>
      <c r="CI22" s="197"/>
      <c r="CJ22" s="198"/>
      <c r="CK22" s="200"/>
      <c r="CL22" s="197"/>
      <c r="CM22" s="198"/>
      <c r="CN22" s="199"/>
      <c r="CO22" s="197"/>
      <c r="CP22" s="198"/>
      <c r="CQ22" s="200"/>
      <c r="CR22" s="197"/>
      <c r="CS22" s="198"/>
      <c r="CT22" s="199"/>
      <c r="CU22" s="197"/>
      <c r="CV22" s="198"/>
      <c r="CW22" s="200"/>
      <c r="CX22" s="197"/>
      <c r="CY22" s="198"/>
      <c r="CZ22" s="199"/>
      <c r="DA22" s="197"/>
      <c r="DB22" s="198"/>
      <c r="DC22" s="200"/>
      <c r="DD22" s="197"/>
      <c r="DE22" s="198"/>
      <c r="DF22" s="199"/>
      <c r="DG22" s="197"/>
      <c r="DH22" s="198"/>
      <c r="DI22" s="200"/>
      <c r="DJ22" s="327"/>
      <c r="DK22" s="328"/>
      <c r="DL22" s="331"/>
      <c r="DM22" s="327"/>
      <c r="DN22" s="328"/>
      <c r="DO22" s="332"/>
      <c r="DP22" s="197"/>
      <c r="DQ22" s="198"/>
      <c r="DR22" s="199"/>
      <c r="DS22" s="197"/>
      <c r="DT22" s="198"/>
      <c r="DU22" s="200"/>
      <c r="DV22" s="197"/>
      <c r="DW22" s="198"/>
      <c r="DX22" s="199"/>
      <c r="DY22" s="197"/>
      <c r="DZ22" s="198"/>
      <c r="EA22" s="200"/>
    </row>
    <row r="23" spans="2:131">
      <c r="B23" s="558"/>
      <c r="C23" s="189" t="s">
        <v>222</v>
      </c>
      <c r="D23" s="168">
        <f t="shared" ref="D23:E26" si="11">D22</f>
        <v>10.46</v>
      </c>
      <c r="E23" s="168">
        <f t="shared" si="11"/>
        <v>11.39</v>
      </c>
      <c r="F23" s="168">
        <v>11.04</v>
      </c>
      <c r="G23" s="168">
        <v>5.97</v>
      </c>
      <c r="H23" s="168">
        <v>10.07</v>
      </c>
      <c r="I23" s="168">
        <v>10.96</v>
      </c>
      <c r="J23" s="168">
        <v>9.9</v>
      </c>
      <c r="K23" s="168">
        <v>5.97</v>
      </c>
      <c r="L23" s="168">
        <v>9.92</v>
      </c>
      <c r="M23" s="168">
        <v>10.77</v>
      </c>
      <c r="N23" s="168">
        <v>9.68</v>
      </c>
      <c r="O23" s="168">
        <v>5.97</v>
      </c>
      <c r="P23" s="168">
        <v>11.49</v>
      </c>
      <c r="Q23" s="168">
        <v>10.41</v>
      </c>
      <c r="R23" s="168">
        <v>9.9600000000000009</v>
      </c>
      <c r="S23" s="168">
        <v>5.97</v>
      </c>
      <c r="T23" s="168">
        <v>11.28</v>
      </c>
      <c r="U23" s="168">
        <v>10.63</v>
      </c>
      <c r="V23" s="168">
        <v>10.42</v>
      </c>
      <c r="W23" s="168">
        <v>5.97</v>
      </c>
      <c r="X23" s="168">
        <v>12.02</v>
      </c>
      <c r="Y23" s="168">
        <v>11.14</v>
      </c>
      <c r="Z23" s="168">
        <v>10.77</v>
      </c>
      <c r="AA23" s="168">
        <v>5.97</v>
      </c>
      <c r="AB23" s="168">
        <v>12.9</v>
      </c>
      <c r="AC23" s="168">
        <v>11.79</v>
      </c>
      <c r="AD23" s="168">
        <v>12.19</v>
      </c>
      <c r="AE23" s="168">
        <v>5.97</v>
      </c>
      <c r="AF23" s="168">
        <v>12.72</v>
      </c>
      <c r="AG23" s="168">
        <v>11.95</v>
      </c>
      <c r="AH23" s="168">
        <v>11.91</v>
      </c>
      <c r="AI23" s="283">
        <v>5.97</v>
      </c>
      <c r="AJ23" s="282">
        <v>12.72</v>
      </c>
      <c r="AK23" s="168">
        <v>11.95</v>
      </c>
      <c r="AL23" s="284">
        <v>11.91</v>
      </c>
      <c r="AM23" s="282">
        <v>6.19</v>
      </c>
      <c r="AN23" s="168">
        <v>6.16</v>
      </c>
      <c r="AO23" s="283">
        <v>6.16</v>
      </c>
      <c r="AP23" s="197">
        <v>13.09</v>
      </c>
      <c r="AQ23" s="198">
        <v>12.46</v>
      </c>
      <c r="AR23" s="199">
        <v>12.53</v>
      </c>
      <c r="AS23" s="197">
        <v>6.89</v>
      </c>
      <c r="AT23" s="198">
        <v>6.96</v>
      </c>
      <c r="AU23" s="200">
        <v>7.07</v>
      </c>
      <c r="AV23" s="197">
        <f>AV19</f>
        <v>15.45</v>
      </c>
      <c r="AW23" s="198">
        <f>AW16</f>
        <v>13.83</v>
      </c>
      <c r="AX23" s="199">
        <f>AX16</f>
        <v>13.96</v>
      </c>
      <c r="AY23" s="197">
        <v>9.57</v>
      </c>
      <c r="AZ23" s="198">
        <v>8.6199999999999992</v>
      </c>
      <c r="BA23" s="200">
        <v>8.7899999999999991</v>
      </c>
      <c r="BB23" s="197">
        <v>14.5</v>
      </c>
      <c r="BC23" s="198">
        <v>13.7</v>
      </c>
      <c r="BD23" s="199">
        <v>14.17</v>
      </c>
      <c r="BE23" s="197">
        <v>9.57</v>
      </c>
      <c r="BF23" s="198">
        <v>8.6199999999999992</v>
      </c>
      <c r="BG23" s="200">
        <v>8.7899999999999991</v>
      </c>
      <c r="BH23" s="197">
        <v>16.649999999999999</v>
      </c>
      <c r="BI23" s="198">
        <v>15.34</v>
      </c>
      <c r="BJ23" s="199">
        <v>16.22</v>
      </c>
      <c r="BK23" s="197">
        <v>9.57</v>
      </c>
      <c r="BL23" s="198">
        <v>8.6199999999999992</v>
      </c>
      <c r="BM23" s="200">
        <v>8.7899999999999991</v>
      </c>
      <c r="BN23" s="197">
        <v>17.190000000000001</v>
      </c>
      <c r="BO23" s="198">
        <v>15.57</v>
      </c>
      <c r="BP23" s="199">
        <v>15.63</v>
      </c>
      <c r="BQ23" s="197">
        <v>9.57</v>
      </c>
      <c r="BR23" s="198">
        <v>8.6199999999999992</v>
      </c>
      <c r="BS23" s="200">
        <v>8.7899999999999991</v>
      </c>
      <c r="BT23" s="197">
        <v>16.5</v>
      </c>
      <c r="BU23" s="198">
        <v>15.14</v>
      </c>
      <c r="BV23" s="199">
        <v>15.25</v>
      </c>
      <c r="BW23" s="197">
        <v>9.57</v>
      </c>
      <c r="BX23" s="198">
        <v>8.6199999999999992</v>
      </c>
      <c r="BY23" s="200">
        <v>8.7899999999999991</v>
      </c>
      <c r="BZ23" s="197">
        <v>15.18</v>
      </c>
      <c r="CA23" s="198">
        <v>13.73</v>
      </c>
      <c r="CB23" s="199">
        <v>13.7</v>
      </c>
      <c r="CC23" s="197">
        <v>9.57</v>
      </c>
      <c r="CD23" s="198">
        <v>8.6199999999999992</v>
      </c>
      <c r="CE23" s="200">
        <v>8.7899999999999991</v>
      </c>
      <c r="CF23" s="197">
        <v>15.38</v>
      </c>
      <c r="CG23" s="198">
        <v>15.01</v>
      </c>
      <c r="CH23" s="199">
        <v>14.49</v>
      </c>
      <c r="CI23" s="197">
        <v>9.57</v>
      </c>
      <c r="CJ23" s="198">
        <v>8.6199999999999992</v>
      </c>
      <c r="CK23" s="200">
        <v>8.7899999999999991</v>
      </c>
      <c r="CL23" s="197">
        <v>15.82</v>
      </c>
      <c r="CM23" s="198">
        <v>15.63</v>
      </c>
      <c r="CN23" s="199">
        <v>14.82</v>
      </c>
      <c r="CO23" s="197">
        <v>9.57</v>
      </c>
      <c r="CP23" s="198">
        <v>8.6199999999999992</v>
      </c>
      <c r="CQ23" s="200">
        <v>8.7899999999999991</v>
      </c>
      <c r="CR23" s="197">
        <v>15.64</v>
      </c>
      <c r="CS23" s="198">
        <v>14.53</v>
      </c>
      <c r="CT23" s="199">
        <v>14.47</v>
      </c>
      <c r="CU23" s="197">
        <v>9.57</v>
      </c>
      <c r="CV23" s="198">
        <v>8.6199999999999992</v>
      </c>
      <c r="CW23" s="200">
        <v>8.7899999999999991</v>
      </c>
      <c r="CX23" s="197">
        <v>15.52</v>
      </c>
      <c r="CY23" s="198">
        <v>14.35</v>
      </c>
      <c r="CZ23" s="199">
        <v>14.32</v>
      </c>
      <c r="DA23" s="197">
        <v>9.57</v>
      </c>
      <c r="DB23" s="198">
        <v>8.6199999999999992</v>
      </c>
      <c r="DC23" s="200">
        <v>8.7899999999999991</v>
      </c>
      <c r="DD23" s="197">
        <v>15.65</v>
      </c>
      <c r="DE23" s="198">
        <v>15.28</v>
      </c>
      <c r="DF23" s="199">
        <v>14.74</v>
      </c>
      <c r="DG23" s="197">
        <v>9.57</v>
      </c>
      <c r="DH23" s="198">
        <v>8.6199999999999992</v>
      </c>
      <c r="DI23" s="200">
        <v>8.7899999999999991</v>
      </c>
      <c r="DJ23" s="327">
        <v>15.93</v>
      </c>
      <c r="DK23" s="328">
        <v>15.24</v>
      </c>
      <c r="DL23" s="331">
        <v>14.75</v>
      </c>
      <c r="DM23" s="327">
        <v>9.57</v>
      </c>
      <c r="DN23" s="328">
        <v>8.6199999999999992</v>
      </c>
      <c r="DO23" s="332">
        <v>8.7899999999999991</v>
      </c>
      <c r="DP23" s="197">
        <f>+DP24</f>
        <v>15.61</v>
      </c>
      <c r="DQ23" s="198">
        <v>14.53</v>
      </c>
      <c r="DR23" s="199">
        <v>14.61</v>
      </c>
      <c r="DS23" s="197">
        <v>9.57</v>
      </c>
      <c r="DT23" s="198">
        <v>8.6199999999999992</v>
      </c>
      <c r="DU23" s="200">
        <v>8.7899999999999991</v>
      </c>
      <c r="DV23" s="197">
        <v>15.88</v>
      </c>
      <c r="DW23" s="198">
        <v>14.71</v>
      </c>
      <c r="DX23" s="199">
        <v>15.51</v>
      </c>
      <c r="DY23" s="197">
        <v>9.57</v>
      </c>
      <c r="DZ23" s="198">
        <v>8.6199999999999992</v>
      </c>
      <c r="EA23" s="200">
        <v>8.7899999999999991</v>
      </c>
    </row>
    <row r="24" spans="2:131">
      <c r="B24" s="558"/>
      <c r="C24" s="189" t="s">
        <v>223</v>
      </c>
      <c r="D24" s="168">
        <f t="shared" si="11"/>
        <v>10.46</v>
      </c>
      <c r="E24" s="168">
        <f t="shared" si="11"/>
        <v>11.39</v>
      </c>
      <c r="F24" s="168">
        <v>11.04</v>
      </c>
      <c r="G24" s="168">
        <v>8.6199999999999992</v>
      </c>
      <c r="H24" s="168">
        <v>10.07</v>
      </c>
      <c r="I24" s="168">
        <v>10.96</v>
      </c>
      <c r="J24" s="168">
        <v>9.9</v>
      </c>
      <c r="K24" s="168">
        <v>8.6199999999999992</v>
      </c>
      <c r="L24" s="168">
        <v>9.92</v>
      </c>
      <c r="M24" s="168">
        <v>10.77</v>
      </c>
      <c r="N24" s="168">
        <v>9.68</v>
      </c>
      <c r="O24" s="168">
        <v>8.6199999999999992</v>
      </c>
      <c r="P24" s="168">
        <v>11.49</v>
      </c>
      <c r="Q24" s="168">
        <f>+Q23</f>
        <v>10.41</v>
      </c>
      <c r="R24" s="168">
        <v>9.9600000000000009</v>
      </c>
      <c r="S24" s="168">
        <v>8.6199999999999992</v>
      </c>
      <c r="T24" s="168">
        <v>11.28</v>
      </c>
      <c r="U24" s="168">
        <v>10.63</v>
      </c>
      <c r="V24" s="168">
        <v>10.42</v>
      </c>
      <c r="W24" s="168">
        <v>8.6199999999999992</v>
      </c>
      <c r="X24" s="168">
        <f t="shared" ref="X24:Z26" si="12">+X23</f>
        <v>12.02</v>
      </c>
      <c r="Y24" s="168">
        <f t="shared" si="12"/>
        <v>11.14</v>
      </c>
      <c r="Z24" s="168">
        <f t="shared" si="12"/>
        <v>10.77</v>
      </c>
      <c r="AA24" s="168">
        <v>8.6199999999999992</v>
      </c>
      <c r="AB24" s="168">
        <v>12.9</v>
      </c>
      <c r="AC24" s="168">
        <v>11.79</v>
      </c>
      <c r="AD24" s="168">
        <v>12.19</v>
      </c>
      <c r="AE24" s="168">
        <v>8.6199999999999992</v>
      </c>
      <c r="AF24" s="168">
        <f t="shared" ref="AF24:AH26" si="13">+AF23</f>
        <v>12.72</v>
      </c>
      <c r="AG24" s="168">
        <f t="shared" si="13"/>
        <v>11.95</v>
      </c>
      <c r="AH24" s="168">
        <f t="shared" si="13"/>
        <v>11.91</v>
      </c>
      <c r="AI24" s="283">
        <v>8.6199999999999992</v>
      </c>
      <c r="AJ24" s="282">
        <v>12.72</v>
      </c>
      <c r="AK24" s="168">
        <v>11.95</v>
      </c>
      <c r="AL24" s="284">
        <v>11.91</v>
      </c>
      <c r="AM24" s="282">
        <v>8.75</v>
      </c>
      <c r="AN24" s="168">
        <v>8.73</v>
      </c>
      <c r="AO24" s="283">
        <v>8.73</v>
      </c>
      <c r="AP24" s="197">
        <v>13.09</v>
      </c>
      <c r="AQ24" s="198">
        <v>12.46</v>
      </c>
      <c r="AR24" s="199">
        <v>12.53</v>
      </c>
      <c r="AS24" s="197">
        <v>9.32</v>
      </c>
      <c r="AT24" s="198">
        <v>9.4</v>
      </c>
      <c r="AU24" s="200">
        <v>9.51</v>
      </c>
      <c r="AV24" s="197">
        <f>AV19</f>
        <v>15.45</v>
      </c>
      <c r="AW24" s="198">
        <f t="shared" ref="AW24:AX26" si="14">AW23</f>
        <v>13.83</v>
      </c>
      <c r="AX24" s="199">
        <f t="shared" si="14"/>
        <v>13.96</v>
      </c>
      <c r="AY24" s="197">
        <v>11.88</v>
      </c>
      <c r="AZ24" s="198">
        <v>10.93</v>
      </c>
      <c r="BA24" s="200">
        <v>11.1</v>
      </c>
      <c r="BB24" s="197">
        <v>14.5</v>
      </c>
      <c r="BC24" s="198">
        <v>13.7</v>
      </c>
      <c r="BD24" s="199">
        <v>14.17</v>
      </c>
      <c r="BE24" s="197">
        <v>11.88</v>
      </c>
      <c r="BF24" s="198">
        <v>10.93</v>
      </c>
      <c r="BG24" s="200">
        <v>11.1</v>
      </c>
      <c r="BH24" s="197">
        <f t="shared" ref="BH24:BJ26" si="15">+BH23</f>
        <v>16.649999999999999</v>
      </c>
      <c r="BI24" s="198">
        <f t="shared" si="15"/>
        <v>15.34</v>
      </c>
      <c r="BJ24" s="199">
        <f t="shared" si="15"/>
        <v>16.22</v>
      </c>
      <c r="BK24" s="197">
        <v>11.88</v>
      </c>
      <c r="BL24" s="198">
        <v>10.93</v>
      </c>
      <c r="BM24" s="200">
        <v>11.1</v>
      </c>
      <c r="BN24" s="197">
        <f t="shared" ref="BN24:BP26" si="16">+BN23</f>
        <v>17.190000000000001</v>
      </c>
      <c r="BO24" s="198">
        <f t="shared" si="16"/>
        <v>15.57</v>
      </c>
      <c r="BP24" s="199">
        <f t="shared" si="16"/>
        <v>15.63</v>
      </c>
      <c r="BQ24" s="197">
        <v>11.88</v>
      </c>
      <c r="BR24" s="198">
        <v>10.93</v>
      </c>
      <c r="BS24" s="200">
        <v>11.1</v>
      </c>
      <c r="BT24" s="197">
        <v>16.5</v>
      </c>
      <c r="BU24" s="198">
        <f>+BU23</f>
        <v>15.14</v>
      </c>
      <c r="BV24" s="199">
        <v>15.25</v>
      </c>
      <c r="BW24" s="197">
        <v>11.88</v>
      </c>
      <c r="BX24" s="198">
        <v>10.93</v>
      </c>
      <c r="BY24" s="200">
        <v>11.1</v>
      </c>
      <c r="BZ24" s="197">
        <f t="shared" ref="BZ24:CB26" si="17">+BZ23</f>
        <v>15.18</v>
      </c>
      <c r="CA24" s="198">
        <f t="shared" si="17"/>
        <v>13.73</v>
      </c>
      <c r="CB24" s="199">
        <f t="shared" si="17"/>
        <v>13.7</v>
      </c>
      <c r="CC24" s="197">
        <v>11.88</v>
      </c>
      <c r="CD24" s="198">
        <v>10.93</v>
      </c>
      <c r="CE24" s="200">
        <v>11.1</v>
      </c>
      <c r="CF24" s="197">
        <v>15.38</v>
      </c>
      <c r="CG24" s="198">
        <f t="shared" ref="CG24:CH26" si="18">+CG23</f>
        <v>15.01</v>
      </c>
      <c r="CH24" s="199">
        <f t="shared" si="18"/>
        <v>14.49</v>
      </c>
      <c r="CI24" s="197">
        <v>11.88</v>
      </c>
      <c r="CJ24" s="198">
        <v>10.93</v>
      </c>
      <c r="CK24" s="200">
        <v>11.1</v>
      </c>
      <c r="CL24" s="197">
        <f t="shared" ref="CL24:CN26" si="19">+CL23</f>
        <v>15.82</v>
      </c>
      <c r="CM24" s="198">
        <f t="shared" si="19"/>
        <v>15.63</v>
      </c>
      <c r="CN24" s="199">
        <f t="shared" si="19"/>
        <v>14.82</v>
      </c>
      <c r="CO24" s="197">
        <v>11.88</v>
      </c>
      <c r="CP24" s="198">
        <v>10.93</v>
      </c>
      <c r="CQ24" s="200">
        <v>11.1</v>
      </c>
      <c r="CR24" s="197">
        <v>15.64</v>
      </c>
      <c r="CS24" s="198">
        <f>CS23</f>
        <v>14.53</v>
      </c>
      <c r="CT24" s="199">
        <v>14.47</v>
      </c>
      <c r="CU24" s="197">
        <v>11.88</v>
      </c>
      <c r="CV24" s="198">
        <v>10.93</v>
      </c>
      <c r="CW24" s="200">
        <v>11.1</v>
      </c>
      <c r="CX24" s="197">
        <v>15.52</v>
      </c>
      <c r="CY24" s="198">
        <v>14.35</v>
      </c>
      <c r="CZ24" s="199">
        <v>14.32</v>
      </c>
      <c r="DA24" s="197">
        <v>11.88</v>
      </c>
      <c r="DB24" s="198">
        <v>10.93</v>
      </c>
      <c r="DC24" s="200">
        <v>11.1</v>
      </c>
      <c r="DD24" s="197">
        <v>15.65</v>
      </c>
      <c r="DE24" s="198">
        <v>15.28</v>
      </c>
      <c r="DF24" s="199">
        <v>14.74</v>
      </c>
      <c r="DG24" s="197">
        <v>11.88</v>
      </c>
      <c r="DH24" s="198">
        <v>10.93</v>
      </c>
      <c r="DI24" s="200">
        <v>11.1</v>
      </c>
      <c r="DJ24" s="327">
        <v>15.93</v>
      </c>
      <c r="DK24" s="328">
        <v>15.24</v>
      </c>
      <c r="DL24" s="331">
        <v>14.75</v>
      </c>
      <c r="DM24" s="327">
        <v>11.88</v>
      </c>
      <c r="DN24" s="328">
        <v>10.93</v>
      </c>
      <c r="DO24" s="332">
        <v>11.1</v>
      </c>
      <c r="DP24" s="197">
        <v>15.61</v>
      </c>
      <c r="DQ24" s="198">
        <f t="shared" ref="DQ24:DR26" si="20">+DQ23</f>
        <v>14.53</v>
      </c>
      <c r="DR24" s="199">
        <f t="shared" si="20"/>
        <v>14.61</v>
      </c>
      <c r="DS24" s="197">
        <v>11.88</v>
      </c>
      <c r="DT24" s="198">
        <v>10.93</v>
      </c>
      <c r="DU24" s="200">
        <v>11.1</v>
      </c>
      <c r="DV24" s="197">
        <f t="shared" ref="DV24:DX26" si="21">+DV23</f>
        <v>15.88</v>
      </c>
      <c r="DW24" s="198">
        <f t="shared" si="21"/>
        <v>14.71</v>
      </c>
      <c r="DX24" s="199">
        <f t="shared" si="21"/>
        <v>15.51</v>
      </c>
      <c r="DY24" s="197">
        <v>11.88</v>
      </c>
      <c r="DZ24" s="198">
        <v>10.93</v>
      </c>
      <c r="EA24" s="200">
        <v>11.1</v>
      </c>
    </row>
    <row r="25" spans="2:131">
      <c r="B25" s="558"/>
      <c r="C25" s="189" t="s">
        <v>224</v>
      </c>
      <c r="D25" s="168">
        <f t="shared" si="11"/>
        <v>10.46</v>
      </c>
      <c r="E25" s="168">
        <f t="shared" si="11"/>
        <v>11.39</v>
      </c>
      <c r="F25" s="168">
        <v>11.04</v>
      </c>
      <c r="G25" s="170">
        <v>11.3</v>
      </c>
      <c r="H25" s="168">
        <v>10.07</v>
      </c>
      <c r="I25" s="168">
        <v>10.96</v>
      </c>
      <c r="J25" s="168">
        <v>9.9</v>
      </c>
      <c r="K25" s="170">
        <v>11.3</v>
      </c>
      <c r="L25" s="168">
        <v>9.92</v>
      </c>
      <c r="M25" s="168">
        <v>10.77</v>
      </c>
      <c r="N25" s="168">
        <v>9.68</v>
      </c>
      <c r="O25" s="170">
        <v>11.3</v>
      </c>
      <c r="P25" s="168">
        <v>11.49</v>
      </c>
      <c r="Q25" s="168">
        <f>+Q24</f>
        <v>10.41</v>
      </c>
      <c r="R25" s="168">
        <v>9.9600000000000009</v>
      </c>
      <c r="S25" s="170">
        <v>11.3</v>
      </c>
      <c r="T25" s="168">
        <v>11.28</v>
      </c>
      <c r="U25" s="168">
        <v>10.63</v>
      </c>
      <c r="V25" s="168">
        <v>10.42</v>
      </c>
      <c r="W25" s="170">
        <v>11.3</v>
      </c>
      <c r="X25" s="168">
        <f t="shared" si="12"/>
        <v>12.02</v>
      </c>
      <c r="Y25" s="168">
        <f t="shared" si="12"/>
        <v>11.14</v>
      </c>
      <c r="Z25" s="168">
        <f t="shared" si="12"/>
        <v>10.77</v>
      </c>
      <c r="AA25" s="170">
        <v>11.3</v>
      </c>
      <c r="AB25" s="168">
        <v>12.9</v>
      </c>
      <c r="AC25" s="168">
        <v>11.79</v>
      </c>
      <c r="AD25" s="168">
        <v>12.19</v>
      </c>
      <c r="AE25" s="170">
        <v>11.3</v>
      </c>
      <c r="AF25" s="168">
        <f t="shared" si="13"/>
        <v>12.72</v>
      </c>
      <c r="AG25" s="168">
        <f t="shared" si="13"/>
        <v>11.95</v>
      </c>
      <c r="AH25" s="168">
        <f t="shared" si="13"/>
        <v>11.91</v>
      </c>
      <c r="AI25" s="288">
        <v>11.3</v>
      </c>
      <c r="AJ25" s="282">
        <v>12.72</v>
      </c>
      <c r="AK25" s="168">
        <v>11.95</v>
      </c>
      <c r="AL25" s="284">
        <v>11.91</v>
      </c>
      <c r="AM25" s="282">
        <v>11.35</v>
      </c>
      <c r="AN25" s="168">
        <v>11.32</v>
      </c>
      <c r="AO25" s="283">
        <v>11.32</v>
      </c>
      <c r="AP25" s="197">
        <v>13.09</v>
      </c>
      <c r="AQ25" s="198">
        <v>12.46</v>
      </c>
      <c r="AR25" s="199">
        <v>12.53</v>
      </c>
      <c r="AS25" s="197">
        <v>11.79</v>
      </c>
      <c r="AT25" s="198">
        <v>11.86</v>
      </c>
      <c r="AU25" s="200">
        <v>11.97</v>
      </c>
      <c r="AV25" s="197">
        <f>AV19</f>
        <v>15.45</v>
      </c>
      <c r="AW25" s="198">
        <f t="shared" si="14"/>
        <v>13.83</v>
      </c>
      <c r="AX25" s="199">
        <f t="shared" si="14"/>
        <v>13.96</v>
      </c>
      <c r="AY25" s="197">
        <v>14.22</v>
      </c>
      <c r="AZ25" s="198">
        <v>13.26</v>
      </c>
      <c r="BA25" s="200">
        <v>13.43</v>
      </c>
      <c r="BB25" s="197">
        <v>14.5</v>
      </c>
      <c r="BC25" s="198">
        <v>13.7</v>
      </c>
      <c r="BD25" s="199">
        <v>14.17</v>
      </c>
      <c r="BE25" s="197">
        <v>14.22</v>
      </c>
      <c r="BF25" s="198">
        <v>13.26</v>
      </c>
      <c r="BG25" s="200">
        <v>13.43</v>
      </c>
      <c r="BH25" s="197">
        <f t="shared" si="15"/>
        <v>16.649999999999999</v>
      </c>
      <c r="BI25" s="198">
        <f t="shared" si="15"/>
        <v>15.34</v>
      </c>
      <c r="BJ25" s="199">
        <f t="shared" si="15"/>
        <v>16.22</v>
      </c>
      <c r="BK25" s="197">
        <v>14.22</v>
      </c>
      <c r="BL25" s="198">
        <v>13.26</v>
      </c>
      <c r="BM25" s="200">
        <v>13.43</v>
      </c>
      <c r="BN25" s="197">
        <f t="shared" si="16"/>
        <v>17.190000000000001</v>
      </c>
      <c r="BO25" s="198">
        <f t="shared" si="16"/>
        <v>15.57</v>
      </c>
      <c r="BP25" s="199">
        <f t="shared" si="16"/>
        <v>15.63</v>
      </c>
      <c r="BQ25" s="197">
        <v>14.22</v>
      </c>
      <c r="BR25" s="198">
        <v>13.26</v>
      </c>
      <c r="BS25" s="200">
        <v>13.43</v>
      </c>
      <c r="BT25" s="197">
        <v>16.5</v>
      </c>
      <c r="BU25" s="198">
        <f>+BU24</f>
        <v>15.14</v>
      </c>
      <c r="BV25" s="199">
        <v>15.25</v>
      </c>
      <c r="BW25" s="197">
        <v>14.22</v>
      </c>
      <c r="BX25" s="198">
        <v>13.26</v>
      </c>
      <c r="BY25" s="200">
        <v>13.43</v>
      </c>
      <c r="BZ25" s="197">
        <f t="shared" si="17"/>
        <v>15.18</v>
      </c>
      <c r="CA25" s="198">
        <f t="shared" si="17"/>
        <v>13.73</v>
      </c>
      <c r="CB25" s="199">
        <f t="shared" si="17"/>
        <v>13.7</v>
      </c>
      <c r="CC25" s="197">
        <v>14.22</v>
      </c>
      <c r="CD25" s="198">
        <v>13.26</v>
      </c>
      <c r="CE25" s="200">
        <v>13.43</v>
      </c>
      <c r="CF25" s="197">
        <f>+CF24</f>
        <v>15.38</v>
      </c>
      <c r="CG25" s="198">
        <f t="shared" si="18"/>
        <v>15.01</v>
      </c>
      <c r="CH25" s="199">
        <f t="shared" si="18"/>
        <v>14.49</v>
      </c>
      <c r="CI25" s="197">
        <v>14.22</v>
      </c>
      <c r="CJ25" s="198">
        <v>13.26</v>
      </c>
      <c r="CK25" s="200">
        <v>13.43</v>
      </c>
      <c r="CL25" s="197">
        <f t="shared" si="19"/>
        <v>15.82</v>
      </c>
      <c r="CM25" s="198">
        <f t="shared" si="19"/>
        <v>15.63</v>
      </c>
      <c r="CN25" s="199">
        <f t="shared" si="19"/>
        <v>14.82</v>
      </c>
      <c r="CO25" s="197">
        <v>14.22</v>
      </c>
      <c r="CP25" s="198">
        <v>13.26</v>
      </c>
      <c r="CQ25" s="200">
        <v>13.43</v>
      </c>
      <c r="CR25" s="197">
        <v>15.64</v>
      </c>
      <c r="CS25" s="198">
        <f>CS24</f>
        <v>14.53</v>
      </c>
      <c r="CT25" s="199">
        <v>14.47</v>
      </c>
      <c r="CU25" s="197">
        <v>14.22</v>
      </c>
      <c r="CV25" s="198">
        <v>13.26</v>
      </c>
      <c r="CW25" s="200">
        <v>13.43</v>
      </c>
      <c r="CX25" s="197">
        <v>15.52</v>
      </c>
      <c r="CY25" s="198">
        <v>14.35</v>
      </c>
      <c r="CZ25" s="199">
        <v>14.32</v>
      </c>
      <c r="DA25" s="197">
        <v>14.22</v>
      </c>
      <c r="DB25" s="198">
        <v>13.26</v>
      </c>
      <c r="DC25" s="200">
        <v>13.43</v>
      </c>
      <c r="DD25" s="197">
        <v>15.65</v>
      </c>
      <c r="DE25" s="198">
        <v>15.28</v>
      </c>
      <c r="DF25" s="199">
        <v>14.74</v>
      </c>
      <c r="DG25" s="197">
        <v>14.22</v>
      </c>
      <c r="DH25" s="198">
        <v>13.26</v>
      </c>
      <c r="DI25" s="200">
        <v>13.43</v>
      </c>
      <c r="DJ25" s="327">
        <v>15.93</v>
      </c>
      <c r="DK25" s="328">
        <v>15.24</v>
      </c>
      <c r="DL25" s="331">
        <v>14.75</v>
      </c>
      <c r="DM25" s="327">
        <v>14.22</v>
      </c>
      <c r="DN25" s="328">
        <v>13.26</v>
      </c>
      <c r="DO25" s="332">
        <v>13.43</v>
      </c>
      <c r="DP25" s="197">
        <f>+DP24</f>
        <v>15.61</v>
      </c>
      <c r="DQ25" s="198">
        <f t="shared" si="20"/>
        <v>14.53</v>
      </c>
      <c r="DR25" s="199">
        <f t="shared" si="20"/>
        <v>14.61</v>
      </c>
      <c r="DS25" s="197">
        <v>14.22</v>
      </c>
      <c r="DT25" s="198">
        <v>13.26</v>
      </c>
      <c r="DU25" s="200">
        <v>13.43</v>
      </c>
      <c r="DV25" s="197">
        <f t="shared" si="21"/>
        <v>15.88</v>
      </c>
      <c r="DW25" s="198">
        <f t="shared" si="21"/>
        <v>14.71</v>
      </c>
      <c r="DX25" s="199">
        <f t="shared" si="21"/>
        <v>15.51</v>
      </c>
      <c r="DY25" s="197">
        <v>14.22</v>
      </c>
      <c r="DZ25" s="198">
        <v>13.26</v>
      </c>
      <c r="EA25" s="200">
        <v>13.43</v>
      </c>
    </row>
    <row r="26" spans="2:131">
      <c r="B26" s="559"/>
      <c r="C26" s="190" t="s">
        <v>225</v>
      </c>
      <c r="D26" s="168">
        <f t="shared" si="11"/>
        <v>10.46</v>
      </c>
      <c r="E26" s="168">
        <f t="shared" si="11"/>
        <v>11.39</v>
      </c>
      <c r="F26" s="168">
        <v>11.04</v>
      </c>
      <c r="G26" s="170">
        <v>11.49</v>
      </c>
      <c r="H26" s="168">
        <v>10.07</v>
      </c>
      <c r="I26" s="168">
        <v>10.96</v>
      </c>
      <c r="J26" s="168">
        <v>9.9</v>
      </c>
      <c r="K26" s="170">
        <v>11.49</v>
      </c>
      <c r="L26" s="168">
        <v>9.92</v>
      </c>
      <c r="M26" s="168">
        <v>10.77</v>
      </c>
      <c r="N26" s="168">
        <v>9.68</v>
      </c>
      <c r="O26" s="170">
        <v>11.49</v>
      </c>
      <c r="P26" s="168">
        <v>11.49</v>
      </c>
      <c r="Q26" s="168">
        <f>+Q25</f>
        <v>10.41</v>
      </c>
      <c r="R26" s="168">
        <v>9.9600000000000009</v>
      </c>
      <c r="S26" s="170">
        <v>11.49</v>
      </c>
      <c r="T26" s="168">
        <v>11.28</v>
      </c>
      <c r="U26" s="168">
        <v>10.63</v>
      </c>
      <c r="V26" s="168">
        <v>10.42</v>
      </c>
      <c r="W26" s="170">
        <v>11.49</v>
      </c>
      <c r="X26" s="168">
        <f t="shared" si="12"/>
        <v>12.02</v>
      </c>
      <c r="Y26" s="168">
        <f t="shared" si="12"/>
        <v>11.14</v>
      </c>
      <c r="Z26" s="168">
        <f t="shared" si="12"/>
        <v>10.77</v>
      </c>
      <c r="AA26" s="170">
        <v>11.49</v>
      </c>
      <c r="AB26" s="168">
        <v>12.9</v>
      </c>
      <c r="AC26" s="168">
        <v>11.79</v>
      </c>
      <c r="AD26" s="168">
        <v>12.19</v>
      </c>
      <c r="AE26" s="170">
        <v>11.49</v>
      </c>
      <c r="AF26" s="168">
        <f t="shared" si="13"/>
        <v>12.72</v>
      </c>
      <c r="AG26" s="168">
        <f t="shared" si="13"/>
        <v>11.95</v>
      </c>
      <c r="AH26" s="168">
        <f t="shared" si="13"/>
        <v>11.91</v>
      </c>
      <c r="AI26" s="288">
        <v>11.49</v>
      </c>
      <c r="AJ26" s="282">
        <v>12.72</v>
      </c>
      <c r="AK26" s="168">
        <v>11.95</v>
      </c>
      <c r="AL26" s="284">
        <v>11.91</v>
      </c>
      <c r="AM26" s="282">
        <v>11.53</v>
      </c>
      <c r="AN26" s="168">
        <v>11.5</v>
      </c>
      <c r="AO26" s="283">
        <v>11.5</v>
      </c>
      <c r="AP26" s="197">
        <v>13.09</v>
      </c>
      <c r="AQ26" s="198">
        <v>12.46</v>
      </c>
      <c r="AR26" s="199">
        <v>12.53</v>
      </c>
      <c r="AS26" s="197">
        <v>11.96</v>
      </c>
      <c r="AT26" s="198">
        <v>12.03</v>
      </c>
      <c r="AU26" s="200">
        <v>12.14</v>
      </c>
      <c r="AV26" s="197">
        <f>AV19</f>
        <v>15.45</v>
      </c>
      <c r="AW26" s="198">
        <f t="shared" si="14"/>
        <v>13.83</v>
      </c>
      <c r="AX26" s="199">
        <f t="shared" si="14"/>
        <v>13.96</v>
      </c>
      <c r="AY26" s="197">
        <v>14.38</v>
      </c>
      <c r="AZ26" s="198">
        <v>13.43</v>
      </c>
      <c r="BA26" s="200">
        <v>13.59</v>
      </c>
      <c r="BB26" s="197">
        <v>14.5</v>
      </c>
      <c r="BC26" s="198">
        <v>13.7</v>
      </c>
      <c r="BD26" s="199">
        <v>14.17</v>
      </c>
      <c r="BE26" s="197">
        <v>14.38</v>
      </c>
      <c r="BF26" s="198">
        <v>13.43</v>
      </c>
      <c r="BG26" s="200">
        <v>13.59</v>
      </c>
      <c r="BH26" s="197">
        <f t="shared" si="15"/>
        <v>16.649999999999999</v>
      </c>
      <c r="BI26" s="198">
        <f t="shared" si="15"/>
        <v>15.34</v>
      </c>
      <c r="BJ26" s="199">
        <f t="shared" si="15"/>
        <v>16.22</v>
      </c>
      <c r="BK26" s="197">
        <v>14.38</v>
      </c>
      <c r="BL26" s="198">
        <v>13.43</v>
      </c>
      <c r="BM26" s="200">
        <v>13.59</v>
      </c>
      <c r="BN26" s="197">
        <f t="shared" si="16"/>
        <v>17.190000000000001</v>
      </c>
      <c r="BO26" s="198">
        <f t="shared" si="16"/>
        <v>15.57</v>
      </c>
      <c r="BP26" s="199">
        <f t="shared" si="16"/>
        <v>15.63</v>
      </c>
      <c r="BQ26" s="197">
        <v>14.38</v>
      </c>
      <c r="BR26" s="198">
        <v>13.43</v>
      </c>
      <c r="BS26" s="200">
        <v>13.59</v>
      </c>
      <c r="BT26" s="197">
        <v>16.5</v>
      </c>
      <c r="BU26" s="198">
        <f>+BU25</f>
        <v>15.14</v>
      </c>
      <c r="BV26" s="199">
        <v>15.25</v>
      </c>
      <c r="BW26" s="197">
        <v>14.38</v>
      </c>
      <c r="BX26" s="198">
        <v>13.43</v>
      </c>
      <c r="BY26" s="200">
        <v>13.59</v>
      </c>
      <c r="BZ26" s="197">
        <f t="shared" si="17"/>
        <v>15.18</v>
      </c>
      <c r="CA26" s="198">
        <f t="shared" si="17"/>
        <v>13.73</v>
      </c>
      <c r="CB26" s="199">
        <f t="shared" si="17"/>
        <v>13.7</v>
      </c>
      <c r="CC26" s="197">
        <v>14.38</v>
      </c>
      <c r="CD26" s="198">
        <v>13.43</v>
      </c>
      <c r="CE26" s="200">
        <v>13.59</v>
      </c>
      <c r="CF26" s="197">
        <f>+CF25</f>
        <v>15.38</v>
      </c>
      <c r="CG26" s="198">
        <f t="shared" si="18"/>
        <v>15.01</v>
      </c>
      <c r="CH26" s="199">
        <f t="shared" si="18"/>
        <v>14.49</v>
      </c>
      <c r="CI26" s="197">
        <v>14.38</v>
      </c>
      <c r="CJ26" s="198">
        <v>13.43</v>
      </c>
      <c r="CK26" s="200">
        <v>13.59</v>
      </c>
      <c r="CL26" s="197">
        <f t="shared" si="19"/>
        <v>15.82</v>
      </c>
      <c r="CM26" s="198">
        <f t="shared" si="19"/>
        <v>15.63</v>
      </c>
      <c r="CN26" s="199">
        <f t="shared" si="19"/>
        <v>14.82</v>
      </c>
      <c r="CO26" s="197">
        <v>14.38</v>
      </c>
      <c r="CP26" s="198">
        <v>13.43</v>
      </c>
      <c r="CQ26" s="200">
        <v>13.59</v>
      </c>
      <c r="CR26" s="197">
        <v>15.64</v>
      </c>
      <c r="CS26" s="198">
        <f>CS25</f>
        <v>14.53</v>
      </c>
      <c r="CT26" s="199">
        <v>14.47</v>
      </c>
      <c r="CU26" s="197">
        <v>14.38</v>
      </c>
      <c r="CV26" s="198">
        <v>13.43</v>
      </c>
      <c r="CW26" s="200">
        <v>13.59</v>
      </c>
      <c r="CX26" s="197">
        <v>15.52</v>
      </c>
      <c r="CY26" s="202">
        <v>14.35</v>
      </c>
      <c r="CZ26" s="199">
        <v>14.32</v>
      </c>
      <c r="DA26" s="197">
        <v>14.38</v>
      </c>
      <c r="DB26" s="198">
        <v>13.43</v>
      </c>
      <c r="DC26" s="200">
        <v>13.59</v>
      </c>
      <c r="DD26" s="197">
        <v>15.65</v>
      </c>
      <c r="DE26" s="202">
        <v>15.28</v>
      </c>
      <c r="DF26" s="199">
        <v>14.74</v>
      </c>
      <c r="DG26" s="197">
        <v>14.38</v>
      </c>
      <c r="DH26" s="198">
        <v>13.43</v>
      </c>
      <c r="DI26" s="200">
        <v>13.59</v>
      </c>
      <c r="DJ26" s="327">
        <v>15.93</v>
      </c>
      <c r="DK26" s="328">
        <v>15.24</v>
      </c>
      <c r="DL26" s="331">
        <v>14.75</v>
      </c>
      <c r="DM26" s="327">
        <v>14.38</v>
      </c>
      <c r="DN26" s="328">
        <v>13.43</v>
      </c>
      <c r="DO26" s="332">
        <v>13.59</v>
      </c>
      <c r="DP26" s="197">
        <f>+DP25</f>
        <v>15.61</v>
      </c>
      <c r="DQ26" s="198">
        <f t="shared" si="20"/>
        <v>14.53</v>
      </c>
      <c r="DR26" s="199">
        <f t="shared" si="20"/>
        <v>14.61</v>
      </c>
      <c r="DS26" s="197">
        <v>14.38</v>
      </c>
      <c r="DT26" s="198">
        <v>13.43</v>
      </c>
      <c r="DU26" s="200">
        <v>13.59</v>
      </c>
      <c r="DV26" s="197">
        <f t="shared" si="21"/>
        <v>15.88</v>
      </c>
      <c r="DW26" s="198">
        <f t="shared" si="21"/>
        <v>14.71</v>
      </c>
      <c r="DX26" s="199">
        <f t="shared" si="21"/>
        <v>15.51</v>
      </c>
      <c r="DY26" s="197">
        <v>14.38</v>
      </c>
      <c r="DZ26" s="198">
        <v>13.43</v>
      </c>
      <c r="EA26" s="200">
        <v>13.59</v>
      </c>
    </row>
    <row r="27" spans="2:131">
      <c r="B27" s="191"/>
      <c r="C27" s="188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285"/>
      <c r="AJ27" s="286"/>
      <c r="AK27" s="169"/>
      <c r="AL27" s="287"/>
      <c r="AM27" s="286"/>
      <c r="AN27" s="169"/>
      <c r="AO27" s="285"/>
      <c r="AP27" s="201"/>
      <c r="AQ27" s="202"/>
      <c r="AR27" s="203"/>
      <c r="AS27" s="201"/>
      <c r="AT27" s="202"/>
      <c r="AU27" s="204"/>
      <c r="AV27" s="201"/>
      <c r="AW27" s="202"/>
      <c r="AX27" s="203"/>
      <c r="AY27" s="201"/>
      <c r="AZ27" s="202"/>
      <c r="BA27" s="204"/>
      <c r="BB27" s="201"/>
      <c r="BC27" s="202"/>
      <c r="BD27" s="203"/>
      <c r="BE27" s="201"/>
      <c r="BF27" s="202"/>
      <c r="BG27" s="204"/>
      <c r="BH27" s="201"/>
      <c r="BI27" s="202"/>
      <c r="BJ27" s="203"/>
      <c r="BK27" s="201"/>
      <c r="BL27" s="202"/>
      <c r="BM27" s="204"/>
      <c r="BN27" s="201"/>
      <c r="BO27" s="202"/>
      <c r="BP27" s="203"/>
      <c r="BQ27" s="201"/>
      <c r="BR27" s="202"/>
      <c r="BS27" s="204"/>
      <c r="BT27" s="201"/>
      <c r="BU27" s="202"/>
      <c r="BV27" s="203"/>
      <c r="BW27" s="201"/>
      <c r="BX27" s="202"/>
      <c r="BY27" s="204"/>
      <c r="BZ27" s="201"/>
      <c r="CA27" s="202"/>
      <c r="CB27" s="203"/>
      <c r="CC27" s="201"/>
      <c r="CD27" s="202"/>
      <c r="CE27" s="204"/>
      <c r="CF27" s="201"/>
      <c r="CG27" s="202"/>
      <c r="CH27" s="203"/>
      <c r="CI27" s="201"/>
      <c r="CJ27" s="202"/>
      <c r="CK27" s="204"/>
      <c r="CL27" s="201"/>
      <c r="CM27" s="202"/>
      <c r="CN27" s="203"/>
      <c r="CO27" s="201"/>
      <c r="CP27" s="202"/>
      <c r="CQ27" s="204"/>
      <c r="CR27" s="201"/>
      <c r="CS27" s="202"/>
      <c r="CT27" s="203"/>
      <c r="CU27" s="201"/>
      <c r="CV27" s="202"/>
      <c r="CW27" s="204"/>
      <c r="CX27" s="201"/>
      <c r="CY27" s="202"/>
      <c r="CZ27" s="203"/>
      <c r="DA27" s="201"/>
      <c r="DB27" s="202"/>
      <c r="DC27" s="204"/>
      <c r="DD27" s="201"/>
      <c r="DE27" s="202"/>
      <c r="DF27" s="203"/>
      <c r="DG27" s="201"/>
      <c r="DH27" s="202"/>
      <c r="DI27" s="204"/>
      <c r="DJ27" s="333"/>
      <c r="DK27" s="334"/>
      <c r="DL27" s="335"/>
      <c r="DM27" s="333"/>
      <c r="DN27" s="334"/>
      <c r="DO27" s="336"/>
      <c r="DP27" s="201"/>
      <c r="DQ27" s="202"/>
      <c r="DR27" s="203"/>
      <c r="DS27" s="201"/>
      <c r="DT27" s="202"/>
      <c r="DU27" s="204"/>
      <c r="DV27" s="201"/>
      <c r="DW27" s="202"/>
      <c r="DX27" s="203"/>
      <c r="DY27" s="201"/>
      <c r="DZ27" s="202"/>
      <c r="EA27" s="204"/>
    </row>
    <row r="28" spans="2:131">
      <c r="B28" s="555" t="s">
        <v>228</v>
      </c>
      <c r="C28" s="186" t="s">
        <v>227</v>
      </c>
      <c r="D28" s="171">
        <v>73.28</v>
      </c>
      <c r="E28" s="171">
        <v>58.18</v>
      </c>
      <c r="F28" s="171">
        <v>66.38</v>
      </c>
      <c r="G28" s="171">
        <v>224.53</v>
      </c>
      <c r="H28" s="171">
        <v>73.64</v>
      </c>
      <c r="I28" s="171">
        <v>58.46</v>
      </c>
      <c r="J28" s="171">
        <v>66.7</v>
      </c>
      <c r="K28" s="171">
        <v>224.53</v>
      </c>
      <c r="L28" s="171">
        <v>71.84</v>
      </c>
      <c r="M28" s="171">
        <v>57.8</v>
      </c>
      <c r="N28" s="171">
        <v>65.959999999999994</v>
      </c>
      <c r="O28" s="171">
        <v>224.53</v>
      </c>
      <c r="P28" s="171">
        <v>60.46</v>
      </c>
      <c r="Q28" s="171">
        <v>76.23</v>
      </c>
      <c r="R28" s="171">
        <v>69.010000000000005</v>
      </c>
      <c r="S28" s="171">
        <v>224.53</v>
      </c>
      <c r="T28" s="171">
        <v>46.5</v>
      </c>
      <c r="U28" s="171">
        <v>58.86</v>
      </c>
      <c r="V28" s="171">
        <v>53.17</v>
      </c>
      <c r="W28" s="171">
        <v>224.53</v>
      </c>
      <c r="X28" s="171">
        <v>47.41</v>
      </c>
      <c r="Y28" s="171">
        <v>60</v>
      </c>
      <c r="Z28" s="171">
        <v>54.21</v>
      </c>
      <c r="AA28" s="171">
        <v>224.53</v>
      </c>
      <c r="AB28" s="171">
        <v>63.74</v>
      </c>
      <c r="AC28" s="171">
        <v>80.31</v>
      </c>
      <c r="AD28" s="171">
        <v>72.73</v>
      </c>
      <c r="AE28" s="171">
        <v>224.53</v>
      </c>
      <c r="AF28" s="171">
        <v>65</v>
      </c>
      <c r="AG28" s="171">
        <v>81.89</v>
      </c>
      <c r="AH28" s="171">
        <v>74.16</v>
      </c>
      <c r="AI28" s="289">
        <v>224.53</v>
      </c>
      <c r="AJ28" s="290">
        <v>65</v>
      </c>
      <c r="AK28" s="171">
        <v>81.89</v>
      </c>
      <c r="AL28" s="291">
        <v>74.16</v>
      </c>
      <c r="AM28" s="290">
        <v>219.38</v>
      </c>
      <c r="AN28" s="171">
        <v>219.93</v>
      </c>
      <c r="AO28" s="289">
        <v>219.68</v>
      </c>
      <c r="AP28" s="205">
        <v>66.349999999999994</v>
      </c>
      <c r="AQ28" s="206">
        <v>83.49</v>
      </c>
      <c r="AR28" s="207">
        <v>75.709999999999994</v>
      </c>
      <c r="AS28" s="205">
        <v>213.01</v>
      </c>
      <c r="AT28" s="206">
        <v>214.73</v>
      </c>
      <c r="AU28" s="208">
        <v>213.95</v>
      </c>
      <c r="AV28" s="205">
        <v>68.2</v>
      </c>
      <c r="AW28" s="206">
        <v>85.91</v>
      </c>
      <c r="AX28" s="207">
        <v>77.81</v>
      </c>
      <c r="AY28" s="205">
        <v>207.14</v>
      </c>
      <c r="AZ28" s="206">
        <v>210.15</v>
      </c>
      <c r="BA28" s="208">
        <v>208.78</v>
      </c>
      <c r="BB28" s="205">
        <v>69.58</v>
      </c>
      <c r="BC28" s="206">
        <v>87.63</v>
      </c>
      <c r="BD28" s="207">
        <v>79.38</v>
      </c>
      <c r="BE28" s="205">
        <v>207.14</v>
      </c>
      <c r="BF28" s="206">
        <v>210.15</v>
      </c>
      <c r="BG28" s="208">
        <v>208.78</v>
      </c>
      <c r="BH28" s="205">
        <v>70.38</v>
      </c>
      <c r="BI28" s="206">
        <v>88.61</v>
      </c>
      <c r="BJ28" s="207">
        <v>80.28</v>
      </c>
      <c r="BK28" s="205">
        <v>207.14</v>
      </c>
      <c r="BL28" s="206">
        <v>210.15</v>
      </c>
      <c r="BM28" s="208">
        <v>208.78</v>
      </c>
      <c r="BN28" s="205">
        <v>71.16</v>
      </c>
      <c r="BO28" s="206">
        <v>89.59</v>
      </c>
      <c r="BP28" s="207">
        <v>81.17</v>
      </c>
      <c r="BQ28" s="205">
        <v>207.14</v>
      </c>
      <c r="BR28" s="206">
        <v>210.15</v>
      </c>
      <c r="BS28" s="208">
        <v>208.78</v>
      </c>
      <c r="BT28" s="205">
        <v>72.48</v>
      </c>
      <c r="BU28" s="206">
        <v>91.29</v>
      </c>
      <c r="BV28" s="207">
        <v>82.69</v>
      </c>
      <c r="BW28" s="205">
        <v>207.14</v>
      </c>
      <c r="BX28" s="206">
        <v>210.15</v>
      </c>
      <c r="BY28" s="208">
        <v>208.78</v>
      </c>
      <c r="BZ28" s="205">
        <v>72.58</v>
      </c>
      <c r="CA28" s="206">
        <v>91.39</v>
      </c>
      <c r="CB28" s="207">
        <v>82.79</v>
      </c>
      <c r="CC28" s="205">
        <v>207.14</v>
      </c>
      <c r="CD28" s="206">
        <v>210.15</v>
      </c>
      <c r="CE28" s="208">
        <v>208.78</v>
      </c>
      <c r="CF28" s="205">
        <v>73.64</v>
      </c>
      <c r="CG28" s="206">
        <v>92.77</v>
      </c>
      <c r="CH28" s="207">
        <v>84.02</v>
      </c>
      <c r="CI28" s="205">
        <v>207.14</v>
      </c>
      <c r="CJ28" s="206">
        <v>210.15</v>
      </c>
      <c r="CK28" s="208">
        <v>208.78</v>
      </c>
      <c r="CL28" s="205">
        <v>74.2</v>
      </c>
      <c r="CM28" s="206">
        <v>93.47</v>
      </c>
      <c r="CN28" s="207">
        <v>84.66</v>
      </c>
      <c r="CO28" s="205">
        <v>207.14</v>
      </c>
      <c r="CP28" s="206">
        <v>210.15</v>
      </c>
      <c r="CQ28" s="208">
        <v>208.78</v>
      </c>
      <c r="CR28" s="205">
        <v>75.13</v>
      </c>
      <c r="CS28" s="206">
        <v>94.67</v>
      </c>
      <c r="CT28" s="207">
        <v>85.73</v>
      </c>
      <c r="CU28" s="205">
        <v>207.14</v>
      </c>
      <c r="CV28" s="206">
        <v>210.15</v>
      </c>
      <c r="CW28" s="208">
        <v>208.78</v>
      </c>
      <c r="CX28" s="205">
        <v>75.290000000000006</v>
      </c>
      <c r="CY28" s="210">
        <v>94.88</v>
      </c>
      <c r="CZ28" s="207">
        <v>85.92</v>
      </c>
      <c r="DA28" s="205">
        <v>207.14</v>
      </c>
      <c r="DB28" s="206">
        <v>210.15</v>
      </c>
      <c r="DC28" s="208">
        <v>208.78</v>
      </c>
      <c r="DD28" s="205">
        <v>76.400000000000006</v>
      </c>
      <c r="DE28" s="210">
        <v>96.29</v>
      </c>
      <c r="DF28" s="207">
        <v>87.19</v>
      </c>
      <c r="DG28" s="205">
        <v>207.14</v>
      </c>
      <c r="DH28" s="206">
        <v>210.15</v>
      </c>
      <c r="DI28" s="208">
        <v>208.78</v>
      </c>
      <c r="DJ28" s="337">
        <v>76.86</v>
      </c>
      <c r="DK28" s="328">
        <v>96.88</v>
      </c>
      <c r="DL28" s="329">
        <v>87.72</v>
      </c>
      <c r="DM28" s="337">
        <v>207.14</v>
      </c>
      <c r="DN28" s="338">
        <v>210.15</v>
      </c>
      <c r="DO28" s="330">
        <v>208.78</v>
      </c>
      <c r="DP28" s="205">
        <v>78.11</v>
      </c>
      <c r="DQ28" s="210">
        <v>98.49</v>
      </c>
      <c r="DR28" s="207">
        <v>89.16</v>
      </c>
      <c r="DS28" s="205">
        <v>207.14</v>
      </c>
      <c r="DT28" s="206">
        <v>210.15</v>
      </c>
      <c r="DU28" s="208">
        <v>208.78</v>
      </c>
      <c r="DV28" s="205">
        <v>78.14</v>
      </c>
      <c r="DW28" s="210">
        <v>98.47</v>
      </c>
      <c r="DX28" s="207">
        <v>89.17</v>
      </c>
      <c r="DY28" s="205">
        <v>207.14</v>
      </c>
      <c r="DZ28" s="206">
        <v>210.15</v>
      </c>
      <c r="EA28" s="208">
        <v>208.78</v>
      </c>
    </row>
    <row r="29" spans="2:131">
      <c r="B29" s="554"/>
      <c r="C29" s="189" t="s">
        <v>229</v>
      </c>
      <c r="D29" s="170">
        <v>6.76</v>
      </c>
      <c r="E29" s="170">
        <v>7.03</v>
      </c>
      <c r="F29" s="170">
        <v>6.92</v>
      </c>
      <c r="G29" s="170">
        <v>7.37</v>
      </c>
      <c r="H29" s="170">
        <v>6.31</v>
      </c>
      <c r="I29" s="170">
        <v>6.53</v>
      </c>
      <c r="J29" s="170">
        <v>5.76</v>
      </c>
      <c r="K29" s="170">
        <v>7.37</v>
      </c>
      <c r="L29" s="170">
        <v>6.13</v>
      </c>
      <c r="M29" s="170">
        <v>6.33</v>
      </c>
      <c r="N29" s="170">
        <v>5.55</v>
      </c>
      <c r="O29" s="170">
        <v>7.37</v>
      </c>
      <c r="P29" s="170">
        <v>6.68</v>
      </c>
      <c r="Q29" s="170">
        <v>6.31</v>
      </c>
      <c r="R29" s="170">
        <v>5.47</v>
      </c>
      <c r="S29" s="170">
        <v>7.37</v>
      </c>
      <c r="T29" s="170">
        <v>7.01</v>
      </c>
      <c r="U29" s="170">
        <v>6.84</v>
      </c>
      <c r="V29" s="170">
        <v>6.46</v>
      </c>
      <c r="W29" s="170">
        <v>7.37</v>
      </c>
      <c r="X29" s="170">
        <v>7.42</v>
      </c>
      <c r="Y29" s="170">
        <v>7.19</v>
      </c>
      <c r="Z29" s="170">
        <v>6.5</v>
      </c>
      <c r="AA29" s="170">
        <v>7.37</v>
      </c>
      <c r="AB29" s="170">
        <v>7.28</v>
      </c>
      <c r="AC29" s="170">
        <v>7.12</v>
      </c>
      <c r="AD29" s="170">
        <v>6.75</v>
      </c>
      <c r="AE29" s="170">
        <v>7.37</v>
      </c>
      <c r="AF29" s="170">
        <v>7.52</v>
      </c>
      <c r="AG29" s="170">
        <v>7.55</v>
      </c>
      <c r="AH29" s="170">
        <v>7.19</v>
      </c>
      <c r="AI29" s="288">
        <v>7.37</v>
      </c>
      <c r="AJ29" s="292">
        <v>7.52</v>
      </c>
      <c r="AK29" s="170">
        <v>7.55</v>
      </c>
      <c r="AL29" s="293">
        <v>7.19</v>
      </c>
      <c r="AM29" s="292">
        <v>7.37</v>
      </c>
      <c r="AN29" s="170">
        <v>7.38</v>
      </c>
      <c r="AO29" s="288">
        <v>7.36</v>
      </c>
      <c r="AP29" s="209">
        <v>8.1300000000000008</v>
      </c>
      <c r="AQ29" s="210">
        <v>8.25</v>
      </c>
      <c r="AR29" s="211">
        <v>7.87</v>
      </c>
      <c r="AS29" s="209">
        <v>7.99</v>
      </c>
      <c r="AT29" s="210">
        <v>8.09</v>
      </c>
      <c r="AU29" s="212">
        <v>8.0299999999999994</v>
      </c>
      <c r="AV29" s="209">
        <v>9.9600000000000009</v>
      </c>
      <c r="AW29" s="210">
        <v>9.17</v>
      </c>
      <c r="AX29" s="207">
        <v>8.92</v>
      </c>
      <c r="AY29" s="209">
        <v>9.83</v>
      </c>
      <c r="AZ29" s="210">
        <v>9.02</v>
      </c>
      <c r="BA29" s="212">
        <v>9.07</v>
      </c>
      <c r="BB29" s="209">
        <v>9.16</v>
      </c>
      <c r="BC29" s="210">
        <v>9.1300000000000008</v>
      </c>
      <c r="BD29" s="207">
        <v>9.1</v>
      </c>
      <c r="BE29" s="209">
        <v>9.83</v>
      </c>
      <c r="BF29" s="210">
        <v>9.02</v>
      </c>
      <c r="BG29" s="212">
        <v>9.07</v>
      </c>
      <c r="BH29" s="209">
        <v>11.33</v>
      </c>
      <c r="BI29" s="210">
        <v>11.22</v>
      </c>
      <c r="BJ29" s="207">
        <v>11</v>
      </c>
      <c r="BK29" s="209">
        <v>9.83</v>
      </c>
      <c r="BL29" s="210">
        <v>9.02</v>
      </c>
      <c r="BM29" s="212">
        <v>9.07</v>
      </c>
      <c r="BN29" s="209">
        <v>12.07</v>
      </c>
      <c r="BO29" s="210">
        <v>11.2</v>
      </c>
      <c r="BP29" s="207">
        <v>10.82</v>
      </c>
      <c r="BQ29" s="209">
        <v>9.83</v>
      </c>
      <c r="BR29" s="210">
        <v>9.02</v>
      </c>
      <c r="BS29" s="212">
        <v>9.07</v>
      </c>
      <c r="BT29" s="209">
        <v>11.06</v>
      </c>
      <c r="BU29" s="210">
        <v>10.57</v>
      </c>
      <c r="BV29" s="207">
        <v>10.24</v>
      </c>
      <c r="BW29" s="209">
        <v>9.83</v>
      </c>
      <c r="BX29" s="210">
        <v>9.02</v>
      </c>
      <c r="BY29" s="212">
        <v>9.07</v>
      </c>
      <c r="BZ29" s="209">
        <v>9.83</v>
      </c>
      <c r="CA29" s="210">
        <v>9.18</v>
      </c>
      <c r="CB29" s="207">
        <v>8.8000000000000007</v>
      </c>
      <c r="CC29" s="209">
        <v>9.83</v>
      </c>
      <c r="CD29" s="210">
        <v>9.02</v>
      </c>
      <c r="CE29" s="212">
        <v>9.07</v>
      </c>
      <c r="CF29" s="209">
        <v>9.86</v>
      </c>
      <c r="CG29" s="210">
        <v>10.27</v>
      </c>
      <c r="CH29" s="207">
        <v>9.4600000000000009</v>
      </c>
      <c r="CI29" s="209">
        <v>9.83</v>
      </c>
      <c r="CJ29" s="210">
        <v>9.02</v>
      </c>
      <c r="CK29" s="212">
        <v>9.07</v>
      </c>
      <c r="CL29" s="209">
        <v>10.16</v>
      </c>
      <c r="CM29" s="210">
        <v>10.7</v>
      </c>
      <c r="CN29" s="207">
        <v>9.65</v>
      </c>
      <c r="CO29" s="209">
        <v>9.83</v>
      </c>
      <c r="CP29" s="210">
        <v>9.02</v>
      </c>
      <c r="CQ29" s="212">
        <v>9.07</v>
      </c>
      <c r="CR29" s="209">
        <v>9.67</v>
      </c>
      <c r="CS29" s="210">
        <v>9.41</v>
      </c>
      <c r="CT29" s="207">
        <v>8.9600000000000009</v>
      </c>
      <c r="CU29" s="209">
        <v>9.83</v>
      </c>
      <c r="CV29" s="210">
        <v>9.02</v>
      </c>
      <c r="CW29" s="212">
        <v>9.07</v>
      </c>
      <c r="CX29" s="209">
        <v>9.09</v>
      </c>
      <c r="CY29" s="214">
        <v>8.8800000000000008</v>
      </c>
      <c r="CZ29" s="207">
        <v>8.39</v>
      </c>
      <c r="DA29" s="209">
        <v>9.83</v>
      </c>
      <c r="DB29" s="210">
        <v>9.02</v>
      </c>
      <c r="DC29" s="212">
        <v>9.07</v>
      </c>
      <c r="DD29" s="209">
        <v>8.61</v>
      </c>
      <c r="DE29" s="214">
        <v>10.15</v>
      </c>
      <c r="DF29" s="207">
        <v>9.17</v>
      </c>
      <c r="DG29" s="209">
        <v>9.83</v>
      </c>
      <c r="DH29" s="210">
        <v>9.02</v>
      </c>
      <c r="DI29" s="212">
        <v>9.07</v>
      </c>
      <c r="DJ29" s="327">
        <v>9.84</v>
      </c>
      <c r="DK29" s="339">
        <v>10.050000000000001</v>
      </c>
      <c r="DL29" s="329">
        <v>9.14</v>
      </c>
      <c r="DM29" s="327">
        <v>9.83</v>
      </c>
      <c r="DN29" s="328">
        <v>9.02</v>
      </c>
      <c r="DO29" s="332">
        <v>9.07</v>
      </c>
      <c r="DP29" s="209">
        <v>9.17</v>
      </c>
      <c r="DQ29" s="214">
        <v>9.0500000000000007</v>
      </c>
      <c r="DR29" s="207">
        <v>8.69</v>
      </c>
      <c r="DS29" s="209">
        <v>9.83</v>
      </c>
      <c r="DT29" s="210">
        <v>9.02</v>
      </c>
      <c r="DU29" s="212">
        <v>9.07</v>
      </c>
      <c r="DV29" s="209">
        <v>9.19</v>
      </c>
      <c r="DW29" s="214">
        <v>9.16</v>
      </c>
      <c r="DX29" s="207">
        <v>8.77</v>
      </c>
      <c r="DY29" s="209">
        <v>9.83</v>
      </c>
      <c r="DZ29" s="210">
        <v>9.02</v>
      </c>
      <c r="EA29" s="212">
        <v>9.07</v>
      </c>
    </row>
    <row r="30" spans="2:131">
      <c r="B30" s="556"/>
      <c r="C30" s="190" t="s">
        <v>230</v>
      </c>
      <c r="D30" s="172">
        <v>1463.36</v>
      </c>
      <c r="E30" s="172">
        <v>1976.12</v>
      </c>
      <c r="F30" s="172">
        <v>1814.34</v>
      </c>
      <c r="G30" s="172">
        <v>993.99</v>
      </c>
      <c r="H30" s="172">
        <v>1485.06</v>
      </c>
      <c r="I30" s="172">
        <v>2015.27</v>
      </c>
      <c r="J30" s="172">
        <v>1824.15</v>
      </c>
      <c r="K30" s="172">
        <v>993.99</v>
      </c>
      <c r="L30" s="172">
        <v>1494.97</v>
      </c>
      <c r="M30" s="172">
        <v>2021.8</v>
      </c>
      <c r="N30" s="172">
        <v>1821.67</v>
      </c>
      <c r="O30" s="172">
        <v>993.99</v>
      </c>
      <c r="P30" s="172">
        <v>2180.5300000000002</v>
      </c>
      <c r="Q30" s="172">
        <v>1621.25</v>
      </c>
      <c r="R30" s="172">
        <v>1978.11</v>
      </c>
      <c r="S30" s="172">
        <v>993.99</v>
      </c>
      <c r="T30" s="172">
        <v>1958.7</v>
      </c>
      <c r="U30" s="172">
        <v>1490.44</v>
      </c>
      <c r="V30" s="172">
        <v>1752.96</v>
      </c>
      <c r="W30" s="172">
        <v>993.99</v>
      </c>
      <c r="X30" s="172">
        <v>2103.0700000000002</v>
      </c>
      <c r="Y30" s="172">
        <v>1557.81</v>
      </c>
      <c r="Z30" s="172">
        <v>1888.85</v>
      </c>
      <c r="AA30" s="172">
        <v>993.99</v>
      </c>
      <c r="AB30" s="172">
        <v>2540.64</v>
      </c>
      <c r="AC30" s="172">
        <v>1855.4</v>
      </c>
      <c r="AD30" s="172">
        <v>2401.06</v>
      </c>
      <c r="AE30" s="172">
        <v>993.99</v>
      </c>
      <c r="AF30" s="172">
        <v>2326.42</v>
      </c>
      <c r="AG30" s="172">
        <v>1750.37</v>
      </c>
      <c r="AH30" s="172">
        <v>2057.5100000000002</v>
      </c>
      <c r="AI30" s="294">
        <v>993.99</v>
      </c>
      <c r="AJ30" s="295">
        <v>2326.42</v>
      </c>
      <c r="AK30" s="172">
        <v>1750.37</v>
      </c>
      <c r="AL30" s="296">
        <v>2057.5100000000002</v>
      </c>
      <c r="AM30" s="295">
        <v>1036.97</v>
      </c>
      <c r="AN30" s="172">
        <v>1018.39</v>
      </c>
      <c r="AO30" s="294">
        <v>1028.3</v>
      </c>
      <c r="AP30" s="213">
        <v>2217.0100000000002</v>
      </c>
      <c r="AQ30" s="214">
        <v>1675.88</v>
      </c>
      <c r="AR30" s="215">
        <v>2036.29</v>
      </c>
      <c r="AS30" s="213">
        <v>992.03</v>
      </c>
      <c r="AT30" s="214">
        <v>980.5</v>
      </c>
      <c r="AU30" s="216">
        <v>1058.54</v>
      </c>
      <c r="AV30" s="213">
        <v>2470.6</v>
      </c>
      <c r="AW30" s="214">
        <v>1847.94</v>
      </c>
      <c r="AX30" s="211">
        <v>2207.17</v>
      </c>
      <c r="AY30" s="213">
        <v>1310.0999999999999</v>
      </c>
      <c r="AZ30" s="214">
        <v>1189.1600000000001</v>
      </c>
      <c r="BA30" s="216">
        <v>1280.8800000000001</v>
      </c>
      <c r="BB30" s="213">
        <v>2395.5100000000002</v>
      </c>
      <c r="BC30" s="214">
        <v>1814.34</v>
      </c>
      <c r="BD30" s="211">
        <v>2224.1799999999998</v>
      </c>
      <c r="BE30" s="213">
        <v>1310.0999999999999</v>
      </c>
      <c r="BF30" s="214">
        <v>1189.1600000000001</v>
      </c>
      <c r="BG30" s="216">
        <v>1280.8800000000001</v>
      </c>
      <c r="BH30" s="213">
        <v>2405.94</v>
      </c>
      <c r="BI30" s="214">
        <v>1645.94</v>
      </c>
      <c r="BJ30" s="211">
        <v>2311.9499999999998</v>
      </c>
      <c r="BK30" s="213">
        <v>1310.0999999999999</v>
      </c>
      <c r="BL30" s="214">
        <v>1189.1600000000001</v>
      </c>
      <c r="BM30" s="216">
        <v>1280.8800000000001</v>
      </c>
      <c r="BN30" s="213">
        <v>2296.4699999999998</v>
      </c>
      <c r="BO30" s="214">
        <v>1734.07</v>
      </c>
      <c r="BP30" s="211">
        <v>2109.66</v>
      </c>
      <c r="BQ30" s="213">
        <v>1310.0999999999999</v>
      </c>
      <c r="BR30" s="214">
        <v>1189.1600000000001</v>
      </c>
      <c r="BS30" s="216">
        <v>1280.8800000000001</v>
      </c>
      <c r="BT30" s="213">
        <v>2441.79</v>
      </c>
      <c r="BU30" s="214">
        <v>1840.25</v>
      </c>
      <c r="BV30" s="211">
        <v>2189.9</v>
      </c>
      <c r="BW30" s="213">
        <v>1310.0999999999999</v>
      </c>
      <c r="BX30" s="214">
        <v>1189.1600000000001</v>
      </c>
      <c r="BY30" s="216">
        <v>1280.8800000000001</v>
      </c>
      <c r="BZ30" s="213">
        <v>2407.37</v>
      </c>
      <c r="CA30" s="214">
        <v>1804.35</v>
      </c>
      <c r="CB30" s="211">
        <v>2141.7399999999998</v>
      </c>
      <c r="CC30" s="213">
        <v>1310.0999999999999</v>
      </c>
      <c r="CD30" s="214">
        <v>1189.1600000000001</v>
      </c>
      <c r="CE30" s="216">
        <v>1280.8800000000001</v>
      </c>
      <c r="CF30" s="213">
        <v>2488.14</v>
      </c>
      <c r="CG30" s="214">
        <v>1878.19</v>
      </c>
      <c r="CH30" s="211">
        <v>2202.1</v>
      </c>
      <c r="CI30" s="213">
        <v>1310.0999999999999</v>
      </c>
      <c r="CJ30" s="214">
        <v>1189.1600000000001</v>
      </c>
      <c r="CK30" s="216">
        <v>1280.8800000000001</v>
      </c>
      <c r="CL30" s="213">
        <v>2552.0700000000002</v>
      </c>
      <c r="CM30" s="214">
        <v>1947.86</v>
      </c>
      <c r="CN30" s="211">
        <v>2261.23</v>
      </c>
      <c r="CO30" s="213">
        <v>1310.0999999999999</v>
      </c>
      <c r="CP30" s="214">
        <v>1189.1600000000001</v>
      </c>
      <c r="CQ30" s="216">
        <v>1280.8800000000001</v>
      </c>
      <c r="CR30" s="213">
        <v>2719.31</v>
      </c>
      <c r="CS30" s="214">
        <v>2021.44</v>
      </c>
      <c r="CT30" s="211">
        <v>2425.9499999999998</v>
      </c>
      <c r="CU30" s="213">
        <v>1310.0999999999999</v>
      </c>
      <c r="CV30" s="214">
        <v>1189.1600000000001</v>
      </c>
      <c r="CW30" s="216">
        <v>1280.8800000000001</v>
      </c>
      <c r="CX30" s="213">
        <v>2965.81</v>
      </c>
      <c r="CY30" s="202">
        <v>2147.7600000000002</v>
      </c>
      <c r="CZ30" s="211">
        <v>2630.28</v>
      </c>
      <c r="DA30" s="213">
        <v>1310.0999999999999</v>
      </c>
      <c r="DB30" s="214">
        <v>1189.1600000000001</v>
      </c>
      <c r="DC30" s="216">
        <v>1280.8800000000001</v>
      </c>
      <c r="DD30" s="213">
        <v>2753.69</v>
      </c>
      <c r="DE30" s="202">
        <v>2022.7</v>
      </c>
      <c r="DF30" s="211">
        <v>2451.4699999999998</v>
      </c>
      <c r="DG30" s="213">
        <v>1310.0999999999999</v>
      </c>
      <c r="DH30" s="214">
        <v>1189.1600000000001</v>
      </c>
      <c r="DI30" s="216">
        <v>1280.8800000000001</v>
      </c>
      <c r="DJ30" s="340">
        <v>2772.59</v>
      </c>
      <c r="DK30" s="341">
        <v>2045.83</v>
      </c>
      <c r="DL30" s="342">
        <v>2471.56</v>
      </c>
      <c r="DM30" s="340">
        <v>1310.0999999999999</v>
      </c>
      <c r="DN30" s="343">
        <v>1189.1600000000001</v>
      </c>
      <c r="DO30" s="344">
        <v>1280.8800000000001</v>
      </c>
      <c r="DP30" s="213">
        <v>2952</v>
      </c>
      <c r="DQ30" s="202">
        <v>2155.4</v>
      </c>
      <c r="DR30" s="211">
        <v>2619.6</v>
      </c>
      <c r="DS30" s="213">
        <v>1310.0999999999999</v>
      </c>
      <c r="DT30" s="214">
        <v>1189.1600000000001</v>
      </c>
      <c r="DU30" s="216">
        <v>1280.8800000000001</v>
      </c>
      <c r="DV30" s="213">
        <v>3107.24</v>
      </c>
      <c r="DW30" s="202">
        <v>2179.65</v>
      </c>
      <c r="DX30" s="211">
        <v>3031.44</v>
      </c>
      <c r="DY30" s="213">
        <v>1310.0999999999999</v>
      </c>
      <c r="DZ30" s="214">
        <v>1189.1600000000001</v>
      </c>
      <c r="EA30" s="216">
        <v>1280.8800000000001</v>
      </c>
    </row>
    <row r="31" spans="2:131">
      <c r="B31" s="191"/>
      <c r="C31" s="188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285"/>
      <c r="AJ31" s="286"/>
      <c r="AK31" s="169"/>
      <c r="AL31" s="287"/>
      <c r="AM31" s="286"/>
      <c r="AN31" s="169"/>
      <c r="AO31" s="285"/>
      <c r="AP31" s="201"/>
      <c r="AQ31" s="202"/>
      <c r="AR31" s="203"/>
      <c r="AS31" s="201"/>
      <c r="AT31" s="202"/>
      <c r="AU31" s="204"/>
      <c r="AV31" s="201"/>
      <c r="AW31" s="202"/>
      <c r="AX31" s="215"/>
      <c r="AY31" s="201"/>
      <c r="AZ31" s="202"/>
      <c r="BA31" s="204"/>
      <c r="BB31" s="201"/>
      <c r="BC31" s="202"/>
      <c r="BD31" s="215"/>
      <c r="BE31" s="201"/>
      <c r="BF31" s="202"/>
      <c r="BG31" s="204"/>
      <c r="BH31" s="201"/>
      <c r="BI31" s="202"/>
      <c r="BJ31" s="215"/>
      <c r="BK31" s="201"/>
      <c r="BL31" s="202"/>
      <c r="BM31" s="204"/>
      <c r="BN31" s="201"/>
      <c r="BO31" s="202"/>
      <c r="BP31" s="215"/>
      <c r="BQ31" s="201"/>
      <c r="BR31" s="202"/>
      <c r="BS31" s="204"/>
      <c r="BT31" s="201"/>
      <c r="BU31" s="202"/>
      <c r="BV31" s="215"/>
      <c r="BW31" s="201"/>
      <c r="BX31" s="202"/>
      <c r="BY31" s="204"/>
      <c r="BZ31" s="201"/>
      <c r="CA31" s="202"/>
      <c r="CB31" s="215"/>
      <c r="CC31" s="201"/>
      <c r="CD31" s="202"/>
      <c r="CE31" s="204"/>
      <c r="CF31" s="201"/>
      <c r="CG31" s="202"/>
      <c r="CH31" s="215"/>
      <c r="CI31" s="201"/>
      <c r="CJ31" s="202"/>
      <c r="CK31" s="204"/>
      <c r="CL31" s="201"/>
      <c r="CM31" s="202"/>
      <c r="CN31" s="215"/>
      <c r="CO31" s="201"/>
      <c r="CP31" s="202"/>
      <c r="CQ31" s="204"/>
      <c r="CR31" s="201"/>
      <c r="CS31" s="202"/>
      <c r="CT31" s="215"/>
      <c r="CU31" s="201"/>
      <c r="CV31" s="202"/>
      <c r="CW31" s="204"/>
      <c r="CX31" s="201"/>
      <c r="CY31" s="202"/>
      <c r="CZ31" s="215"/>
      <c r="DA31" s="201"/>
      <c r="DB31" s="202"/>
      <c r="DC31" s="204"/>
      <c r="DD31" s="201"/>
      <c r="DE31" s="202"/>
      <c r="DF31" s="215"/>
      <c r="DG31" s="201"/>
      <c r="DH31" s="202"/>
      <c r="DI31" s="204"/>
      <c r="DJ31" s="333"/>
      <c r="DK31" s="334"/>
      <c r="DL31" s="345"/>
      <c r="DM31" s="333"/>
      <c r="DN31" s="334"/>
      <c r="DO31" s="336"/>
      <c r="DP31" s="201"/>
      <c r="DQ31" s="202"/>
      <c r="DR31" s="215"/>
      <c r="DS31" s="201"/>
      <c r="DT31" s="202"/>
      <c r="DU31" s="204"/>
      <c r="DV31" s="201"/>
      <c r="DW31" s="202"/>
      <c r="DX31" s="215"/>
      <c r="DY31" s="201"/>
      <c r="DZ31" s="202"/>
      <c r="EA31" s="204"/>
    </row>
    <row r="32" spans="2:131">
      <c r="B32" s="555" t="s">
        <v>231</v>
      </c>
      <c r="C32" s="192" t="s">
        <v>227</v>
      </c>
      <c r="D32" s="169">
        <v>73.28</v>
      </c>
      <c r="E32" s="173">
        <v>58.18</v>
      </c>
      <c r="F32" s="173">
        <v>66.38</v>
      </c>
      <c r="G32" s="174">
        <v>224.53</v>
      </c>
      <c r="H32" s="169">
        <v>73.64</v>
      </c>
      <c r="I32" s="173">
        <v>58.46</v>
      </c>
      <c r="J32" s="173">
        <v>66.7</v>
      </c>
      <c r="K32" s="174">
        <v>224.53</v>
      </c>
      <c r="L32" s="169">
        <v>72.84</v>
      </c>
      <c r="M32" s="173">
        <v>57.8</v>
      </c>
      <c r="N32" s="173">
        <v>65.959999999999994</v>
      </c>
      <c r="O32" s="174">
        <v>224.53</v>
      </c>
      <c r="P32" s="169">
        <v>60.46</v>
      </c>
      <c r="Q32" s="173">
        <v>76.23</v>
      </c>
      <c r="R32" s="173">
        <v>69.010000000000005</v>
      </c>
      <c r="S32" s="174">
        <v>224.53</v>
      </c>
      <c r="T32" s="169">
        <v>46.5</v>
      </c>
      <c r="U32" s="173">
        <v>58.86</v>
      </c>
      <c r="V32" s="173">
        <v>53.17</v>
      </c>
      <c r="W32" s="174">
        <v>224.53</v>
      </c>
      <c r="X32" s="169">
        <v>47.41</v>
      </c>
      <c r="Y32" s="173">
        <v>60</v>
      </c>
      <c r="Z32" s="173">
        <v>54.21</v>
      </c>
      <c r="AA32" s="174">
        <v>224.53</v>
      </c>
      <c r="AB32" s="171">
        <v>63.74</v>
      </c>
      <c r="AC32" s="173">
        <f>+AC28</f>
        <v>80.31</v>
      </c>
      <c r="AD32" s="171">
        <v>72.73</v>
      </c>
      <c r="AE32" s="174">
        <v>224.53</v>
      </c>
      <c r="AF32" s="171">
        <v>65</v>
      </c>
      <c r="AG32" s="173">
        <v>81.89</v>
      </c>
      <c r="AH32" s="171">
        <v>74.16</v>
      </c>
      <c r="AI32" s="297">
        <v>224.53</v>
      </c>
      <c r="AJ32" s="290">
        <v>65</v>
      </c>
      <c r="AK32" s="173">
        <v>81.89</v>
      </c>
      <c r="AL32" s="291">
        <v>74.16</v>
      </c>
      <c r="AM32" s="290">
        <v>219.38</v>
      </c>
      <c r="AN32" s="173">
        <v>219.93</v>
      </c>
      <c r="AO32" s="289">
        <v>219.68</v>
      </c>
      <c r="AP32" s="205">
        <v>66.349999999999994</v>
      </c>
      <c r="AQ32" s="217">
        <v>83.59</v>
      </c>
      <c r="AR32" s="207">
        <v>75.709999999999994</v>
      </c>
      <c r="AS32" s="205">
        <v>213.01</v>
      </c>
      <c r="AT32" s="217">
        <v>214.93</v>
      </c>
      <c r="AU32" s="208">
        <v>213.95</v>
      </c>
      <c r="AV32" s="205">
        <v>68.2</v>
      </c>
      <c r="AW32" s="217">
        <v>85.91</v>
      </c>
      <c r="AX32" s="207">
        <v>77.81</v>
      </c>
      <c r="AY32" s="205">
        <v>207.14</v>
      </c>
      <c r="AZ32" s="217">
        <v>210.15</v>
      </c>
      <c r="BA32" s="208">
        <v>208.78</v>
      </c>
      <c r="BB32" s="205">
        <v>69.58</v>
      </c>
      <c r="BC32" s="217">
        <v>87.63</v>
      </c>
      <c r="BD32" s="207">
        <v>79.38</v>
      </c>
      <c r="BE32" s="205">
        <v>207.14</v>
      </c>
      <c r="BF32" s="217">
        <v>210.15</v>
      </c>
      <c r="BG32" s="208">
        <v>208.78</v>
      </c>
      <c r="BH32" s="205">
        <v>70.38</v>
      </c>
      <c r="BI32" s="217">
        <v>88.61</v>
      </c>
      <c r="BJ32" s="207">
        <v>80.28</v>
      </c>
      <c r="BK32" s="205">
        <v>207.14</v>
      </c>
      <c r="BL32" s="217">
        <v>210.15</v>
      </c>
      <c r="BM32" s="208">
        <v>208.78</v>
      </c>
      <c r="BN32" s="205">
        <v>71.16</v>
      </c>
      <c r="BO32" s="217">
        <v>89.59</v>
      </c>
      <c r="BP32" s="207">
        <v>81.17</v>
      </c>
      <c r="BQ32" s="205">
        <v>207.14</v>
      </c>
      <c r="BR32" s="217">
        <v>210.15</v>
      </c>
      <c r="BS32" s="208">
        <v>208.78</v>
      </c>
      <c r="BT32" s="205">
        <v>72.48</v>
      </c>
      <c r="BU32" s="206">
        <v>91.29</v>
      </c>
      <c r="BV32" s="207">
        <v>82.69</v>
      </c>
      <c r="BW32" s="205">
        <v>207.14</v>
      </c>
      <c r="BX32" s="217">
        <v>210.15</v>
      </c>
      <c r="BY32" s="208">
        <v>208.78</v>
      </c>
      <c r="BZ32" s="205">
        <v>72.58</v>
      </c>
      <c r="CA32" s="206">
        <v>91.39</v>
      </c>
      <c r="CB32" s="207">
        <v>82.79</v>
      </c>
      <c r="CC32" s="205">
        <v>207.14</v>
      </c>
      <c r="CD32" s="217">
        <v>210.15</v>
      </c>
      <c r="CE32" s="208">
        <v>208.78</v>
      </c>
      <c r="CF32" s="205">
        <v>73.64</v>
      </c>
      <c r="CG32" s="206">
        <v>92.77</v>
      </c>
      <c r="CH32" s="207">
        <v>84.02</v>
      </c>
      <c r="CI32" s="205">
        <v>207.14</v>
      </c>
      <c r="CJ32" s="217">
        <v>210.15</v>
      </c>
      <c r="CK32" s="208">
        <v>208.78</v>
      </c>
      <c r="CL32" s="205">
        <v>74.2</v>
      </c>
      <c r="CM32" s="206">
        <v>93.47</v>
      </c>
      <c r="CN32" s="207">
        <v>84.66</v>
      </c>
      <c r="CO32" s="205">
        <v>207.14</v>
      </c>
      <c r="CP32" s="217">
        <v>210.15</v>
      </c>
      <c r="CQ32" s="208">
        <v>208.78</v>
      </c>
      <c r="CR32" s="205">
        <v>75.13</v>
      </c>
      <c r="CS32" s="206">
        <v>94.67</v>
      </c>
      <c r="CT32" s="207">
        <v>85.73</v>
      </c>
      <c r="CU32" s="205">
        <v>207.14</v>
      </c>
      <c r="CV32" s="217">
        <v>210.15</v>
      </c>
      <c r="CW32" s="208">
        <v>208.78</v>
      </c>
      <c r="CX32" s="205">
        <v>75.290000000000006</v>
      </c>
      <c r="CY32" s="206">
        <v>94.88</v>
      </c>
      <c r="CZ32" s="207">
        <v>85.92</v>
      </c>
      <c r="DA32" s="205">
        <v>207.14</v>
      </c>
      <c r="DB32" s="217">
        <v>210.15</v>
      </c>
      <c r="DC32" s="208">
        <v>208.78</v>
      </c>
      <c r="DD32" s="205">
        <v>76.400000000000006</v>
      </c>
      <c r="DE32" s="206">
        <v>96.29</v>
      </c>
      <c r="DF32" s="207">
        <v>87.19</v>
      </c>
      <c r="DG32" s="205">
        <v>207.14</v>
      </c>
      <c r="DH32" s="217">
        <v>210.15</v>
      </c>
      <c r="DI32" s="208">
        <v>208.78</v>
      </c>
      <c r="DJ32" s="337">
        <v>76.86</v>
      </c>
      <c r="DK32" s="338">
        <v>96.88</v>
      </c>
      <c r="DL32" s="329">
        <v>87.72</v>
      </c>
      <c r="DM32" s="337">
        <v>207.14</v>
      </c>
      <c r="DN32" s="346">
        <v>210.15</v>
      </c>
      <c r="DO32" s="330">
        <v>208.78</v>
      </c>
      <c r="DP32" s="205">
        <v>78.11</v>
      </c>
      <c r="DQ32" s="206">
        <v>98.49</v>
      </c>
      <c r="DR32" s="207">
        <v>89.16</v>
      </c>
      <c r="DS32" s="205">
        <v>207.14</v>
      </c>
      <c r="DT32" s="217">
        <v>210.15</v>
      </c>
      <c r="DU32" s="208">
        <v>208.78</v>
      </c>
      <c r="DV32" s="205">
        <v>78.14</v>
      </c>
      <c r="DW32" s="206">
        <v>98.47</v>
      </c>
      <c r="DX32" s="207">
        <v>89.17</v>
      </c>
      <c r="DY32" s="205">
        <v>207.14</v>
      </c>
      <c r="DZ32" s="217">
        <v>210.15</v>
      </c>
      <c r="EA32" s="208">
        <v>208.78</v>
      </c>
    </row>
    <row r="33" spans="2:131">
      <c r="B33" s="554"/>
      <c r="C33" s="189" t="s">
        <v>229</v>
      </c>
      <c r="D33" s="170">
        <v>6.76</v>
      </c>
      <c r="E33" s="170">
        <v>7.03</v>
      </c>
      <c r="F33" s="170">
        <v>6.92</v>
      </c>
      <c r="G33" s="170">
        <v>7.26</v>
      </c>
      <c r="H33" s="170">
        <v>6.31</v>
      </c>
      <c r="I33" s="170">
        <v>6.53</v>
      </c>
      <c r="J33" s="170">
        <v>5.76</v>
      </c>
      <c r="K33" s="170">
        <v>7.26</v>
      </c>
      <c r="L33" s="170">
        <v>6.13</v>
      </c>
      <c r="M33" s="170">
        <v>6.33</v>
      </c>
      <c r="N33" s="170">
        <v>5.55</v>
      </c>
      <c r="O33" s="170">
        <v>7.26</v>
      </c>
      <c r="P33" s="170">
        <v>6.68</v>
      </c>
      <c r="Q33" s="170">
        <v>6.31</v>
      </c>
      <c r="R33" s="170">
        <v>5.47</v>
      </c>
      <c r="S33" s="170">
        <v>7.26</v>
      </c>
      <c r="T33" s="170">
        <v>7.01</v>
      </c>
      <c r="U33" s="170">
        <v>6.84</v>
      </c>
      <c r="V33" s="170">
        <v>6.46</v>
      </c>
      <c r="W33" s="170">
        <v>7.26</v>
      </c>
      <c r="X33" s="170">
        <v>7.42</v>
      </c>
      <c r="Y33" s="170">
        <v>7.19</v>
      </c>
      <c r="Z33" s="170">
        <v>6.5</v>
      </c>
      <c r="AA33" s="170">
        <v>7.26</v>
      </c>
      <c r="AB33" s="170">
        <v>7.28</v>
      </c>
      <c r="AC33" s="170">
        <f>+AC29</f>
        <v>7.12</v>
      </c>
      <c r="AD33" s="170">
        <v>6.75</v>
      </c>
      <c r="AE33" s="170">
        <v>7.26</v>
      </c>
      <c r="AF33" s="170">
        <v>7.52</v>
      </c>
      <c r="AG33" s="170">
        <v>7.55</v>
      </c>
      <c r="AH33" s="170">
        <v>7.19</v>
      </c>
      <c r="AI33" s="288">
        <v>7.26</v>
      </c>
      <c r="AJ33" s="292">
        <v>7.52</v>
      </c>
      <c r="AK33" s="170">
        <v>7.55</v>
      </c>
      <c r="AL33" s="293">
        <v>7.19</v>
      </c>
      <c r="AM33" s="292">
        <v>7.27</v>
      </c>
      <c r="AN33" s="170">
        <v>7.27</v>
      </c>
      <c r="AO33" s="288">
        <v>7.26</v>
      </c>
      <c r="AP33" s="209">
        <v>8.1300000000000008</v>
      </c>
      <c r="AQ33" s="210">
        <v>8.25</v>
      </c>
      <c r="AR33" s="211">
        <v>7.87</v>
      </c>
      <c r="AS33" s="209">
        <v>7.89</v>
      </c>
      <c r="AT33" s="210">
        <v>7.98</v>
      </c>
      <c r="AU33" s="212">
        <v>7.94</v>
      </c>
      <c r="AV33" s="209">
        <v>9.9600000000000009</v>
      </c>
      <c r="AW33" s="210">
        <v>9.17</v>
      </c>
      <c r="AX33" s="211">
        <v>8.92</v>
      </c>
      <c r="AY33" s="209">
        <v>9.74</v>
      </c>
      <c r="AZ33" s="210">
        <v>8.92</v>
      </c>
      <c r="BA33" s="212">
        <v>8.98</v>
      </c>
      <c r="BB33" s="209">
        <v>9.16</v>
      </c>
      <c r="BC33" s="210">
        <v>9.1300000000000008</v>
      </c>
      <c r="BD33" s="211">
        <v>9.1</v>
      </c>
      <c r="BE33" s="209">
        <v>9.74</v>
      </c>
      <c r="BF33" s="210">
        <v>8.92</v>
      </c>
      <c r="BG33" s="212">
        <v>8.98</v>
      </c>
      <c r="BH33" s="209">
        <v>11.33</v>
      </c>
      <c r="BI33" s="210">
        <v>11.22</v>
      </c>
      <c r="BJ33" s="211">
        <v>11</v>
      </c>
      <c r="BK33" s="209">
        <v>9.74</v>
      </c>
      <c r="BL33" s="210">
        <v>8.92</v>
      </c>
      <c r="BM33" s="212">
        <v>8.98</v>
      </c>
      <c r="BN33" s="209">
        <v>12.07</v>
      </c>
      <c r="BO33" s="210">
        <v>11.2</v>
      </c>
      <c r="BP33" s="211">
        <v>10.82</v>
      </c>
      <c r="BQ33" s="209">
        <v>9.74</v>
      </c>
      <c r="BR33" s="210">
        <v>8.92</v>
      </c>
      <c r="BS33" s="212">
        <v>8.98</v>
      </c>
      <c r="BT33" s="209">
        <v>11.06</v>
      </c>
      <c r="BU33" s="210">
        <v>10.57</v>
      </c>
      <c r="BV33" s="211">
        <v>10.24</v>
      </c>
      <c r="BW33" s="209">
        <v>9.74</v>
      </c>
      <c r="BX33" s="210">
        <v>8.92</v>
      </c>
      <c r="BY33" s="212">
        <v>8.98</v>
      </c>
      <c r="BZ33" s="209">
        <v>9.83</v>
      </c>
      <c r="CA33" s="210">
        <v>9.18</v>
      </c>
      <c r="CB33" s="211">
        <v>8.8000000000000007</v>
      </c>
      <c r="CC33" s="209">
        <v>9.74</v>
      </c>
      <c r="CD33" s="210">
        <v>8.92</v>
      </c>
      <c r="CE33" s="212">
        <v>8.98</v>
      </c>
      <c r="CF33" s="209">
        <v>9.86</v>
      </c>
      <c r="CG33" s="210">
        <v>10.27</v>
      </c>
      <c r="CH33" s="211">
        <v>9.4600000000000009</v>
      </c>
      <c r="CI33" s="209">
        <v>9.74</v>
      </c>
      <c r="CJ33" s="210">
        <v>8.92</v>
      </c>
      <c r="CK33" s="212">
        <v>8.98</v>
      </c>
      <c r="CL33" s="209">
        <v>10.16</v>
      </c>
      <c r="CM33" s="210">
        <v>10.7</v>
      </c>
      <c r="CN33" s="211">
        <v>9.65</v>
      </c>
      <c r="CO33" s="209">
        <v>9.74</v>
      </c>
      <c r="CP33" s="210">
        <v>8.92</v>
      </c>
      <c r="CQ33" s="212">
        <v>8.98</v>
      </c>
      <c r="CR33" s="209">
        <v>9.57</v>
      </c>
      <c r="CS33" s="210">
        <v>9.41</v>
      </c>
      <c r="CT33" s="211">
        <v>8.9600000000000009</v>
      </c>
      <c r="CU33" s="209">
        <v>9.74</v>
      </c>
      <c r="CV33" s="210">
        <v>8.92</v>
      </c>
      <c r="CW33" s="212">
        <v>8.98</v>
      </c>
      <c r="CX33" s="209">
        <v>9.09</v>
      </c>
      <c r="CY33" s="210">
        <v>8.8800000000000008</v>
      </c>
      <c r="CZ33" s="211">
        <v>8.39</v>
      </c>
      <c r="DA33" s="209">
        <v>9.74</v>
      </c>
      <c r="DB33" s="210">
        <v>8.92</v>
      </c>
      <c r="DC33" s="212">
        <v>8.98</v>
      </c>
      <c r="DD33" s="209">
        <v>9.61</v>
      </c>
      <c r="DE33" s="210">
        <v>10.15</v>
      </c>
      <c r="DF33" s="211">
        <v>9.17</v>
      </c>
      <c r="DG33" s="209">
        <v>9.74</v>
      </c>
      <c r="DH33" s="210">
        <v>8.92</v>
      </c>
      <c r="DI33" s="212">
        <v>8.98</v>
      </c>
      <c r="DJ33" s="327">
        <v>9.84</v>
      </c>
      <c r="DK33" s="328">
        <v>10.050000000000001</v>
      </c>
      <c r="DL33" s="331">
        <v>9.14</v>
      </c>
      <c r="DM33" s="327">
        <v>9.74</v>
      </c>
      <c r="DN33" s="328">
        <v>8.92</v>
      </c>
      <c r="DO33" s="332">
        <v>8.98</v>
      </c>
      <c r="DP33" s="209">
        <v>9.17</v>
      </c>
      <c r="DQ33" s="210">
        <v>9.0500000000000007</v>
      </c>
      <c r="DR33" s="211">
        <v>8.69</v>
      </c>
      <c r="DS33" s="209">
        <v>9.74</v>
      </c>
      <c r="DT33" s="210">
        <v>8.92</v>
      </c>
      <c r="DU33" s="212">
        <v>8.98</v>
      </c>
      <c r="DV33" s="209">
        <v>9.19</v>
      </c>
      <c r="DW33" s="210">
        <v>9.16</v>
      </c>
      <c r="DX33" s="211">
        <v>8.77</v>
      </c>
      <c r="DY33" s="209">
        <v>9.74</v>
      </c>
      <c r="DZ33" s="210">
        <v>8.92</v>
      </c>
      <c r="EA33" s="212">
        <v>8.98</v>
      </c>
    </row>
    <row r="34" spans="2:131">
      <c r="B34" s="554"/>
      <c r="C34" s="189" t="s">
        <v>232</v>
      </c>
      <c r="D34" s="170">
        <v>696.96</v>
      </c>
      <c r="E34" s="170">
        <v>864.6</v>
      </c>
      <c r="F34" s="170">
        <v>753.12</v>
      </c>
      <c r="G34" s="170">
        <v>253.35</v>
      </c>
      <c r="H34" s="170">
        <v>700.97</v>
      </c>
      <c r="I34" s="170">
        <v>869.08</v>
      </c>
      <c r="J34" s="170">
        <v>756.11</v>
      </c>
      <c r="K34" s="170">
        <v>253.35</v>
      </c>
      <c r="L34" s="170">
        <v>699.72</v>
      </c>
      <c r="M34" s="170">
        <v>865.87</v>
      </c>
      <c r="N34" s="170">
        <v>751.38</v>
      </c>
      <c r="O34" s="170">
        <v>253.35</v>
      </c>
      <c r="P34" s="170">
        <v>955.54</v>
      </c>
      <c r="Q34" s="170">
        <v>775.68</v>
      </c>
      <c r="R34" s="170">
        <v>830.64</v>
      </c>
      <c r="S34" s="170">
        <v>253.35</v>
      </c>
      <c r="T34" s="170">
        <v>808.94</v>
      </c>
      <c r="U34" s="170">
        <v>660.06</v>
      </c>
      <c r="V34" s="170">
        <v>707.95</v>
      </c>
      <c r="W34" s="170">
        <v>253.35</v>
      </c>
      <c r="X34" s="170">
        <v>877.7</v>
      </c>
      <c r="Y34" s="170">
        <v>720.6</v>
      </c>
      <c r="Z34" s="170">
        <v>766.91</v>
      </c>
      <c r="AA34" s="170">
        <v>253.35</v>
      </c>
      <c r="AB34" s="170">
        <v>1127.44</v>
      </c>
      <c r="AC34" s="170">
        <v>924.22</v>
      </c>
      <c r="AD34" s="170">
        <v>973.16</v>
      </c>
      <c r="AE34" s="170">
        <v>253.35</v>
      </c>
      <c r="AF34" s="170">
        <v>1091.0999999999999</v>
      </c>
      <c r="AG34" s="170">
        <v>888.64</v>
      </c>
      <c r="AH34" s="170">
        <v>945.55</v>
      </c>
      <c r="AI34" s="288">
        <v>253.35</v>
      </c>
      <c r="AJ34" s="292">
        <v>1091.0999999999999</v>
      </c>
      <c r="AK34" s="170">
        <v>888.64</v>
      </c>
      <c r="AL34" s="293">
        <v>945.55</v>
      </c>
      <c r="AM34" s="292">
        <v>280.37</v>
      </c>
      <c r="AN34" s="170">
        <v>273.83999999999997</v>
      </c>
      <c r="AO34" s="288">
        <v>275.68</v>
      </c>
      <c r="AP34" s="209">
        <v>1046.5</v>
      </c>
      <c r="AQ34" s="210">
        <v>844.77</v>
      </c>
      <c r="AR34" s="211">
        <v>912.96</v>
      </c>
      <c r="AS34" s="209">
        <v>276.31</v>
      </c>
      <c r="AT34" s="210">
        <v>260.70999999999998</v>
      </c>
      <c r="AU34" s="212">
        <v>276.58</v>
      </c>
      <c r="AV34" s="209">
        <v>1123.1099999999999</v>
      </c>
      <c r="AW34" s="210">
        <v>910.56</v>
      </c>
      <c r="AX34" s="211">
        <v>978.97</v>
      </c>
      <c r="AY34" s="209">
        <v>393.45</v>
      </c>
      <c r="AZ34" s="210">
        <v>357.24</v>
      </c>
      <c r="BA34" s="212">
        <v>376.09</v>
      </c>
      <c r="BB34" s="209">
        <v>1108.7</v>
      </c>
      <c r="BC34" s="210">
        <v>897.51</v>
      </c>
      <c r="BD34" s="211">
        <v>963.34</v>
      </c>
      <c r="BE34" s="209">
        <v>393.45</v>
      </c>
      <c r="BF34" s="210">
        <v>357.24</v>
      </c>
      <c r="BG34" s="212">
        <v>376.09</v>
      </c>
      <c r="BH34" s="209">
        <v>1067.55</v>
      </c>
      <c r="BI34" s="210">
        <v>861.32</v>
      </c>
      <c r="BJ34" s="211">
        <v>924.7</v>
      </c>
      <c r="BK34" s="209">
        <v>393.45</v>
      </c>
      <c r="BL34" s="210">
        <v>357.24</v>
      </c>
      <c r="BM34" s="212">
        <v>376.09</v>
      </c>
      <c r="BN34" s="209">
        <v>1065.7</v>
      </c>
      <c r="BO34" s="210">
        <v>858.33</v>
      </c>
      <c r="BP34" s="211">
        <v>924.06</v>
      </c>
      <c r="BQ34" s="209">
        <v>393.45</v>
      </c>
      <c r="BR34" s="210">
        <v>357.24</v>
      </c>
      <c r="BS34" s="212">
        <v>376.09</v>
      </c>
      <c r="BT34" s="209">
        <v>1132.79</v>
      </c>
      <c r="BU34" s="210">
        <v>916.82</v>
      </c>
      <c r="BV34" s="211">
        <v>980.94</v>
      </c>
      <c r="BW34" s="209">
        <v>393.45</v>
      </c>
      <c r="BX34" s="210">
        <v>357.24</v>
      </c>
      <c r="BY34" s="212">
        <v>376.09</v>
      </c>
      <c r="BZ34" s="209">
        <v>1094.96</v>
      </c>
      <c r="CA34" s="210">
        <v>883.28</v>
      </c>
      <c r="CB34" s="211">
        <v>947.81</v>
      </c>
      <c r="CC34" s="209">
        <v>393.45</v>
      </c>
      <c r="CD34" s="210">
        <v>357.24</v>
      </c>
      <c r="CE34" s="212">
        <v>376.09</v>
      </c>
      <c r="CF34" s="209">
        <v>1123.07</v>
      </c>
      <c r="CG34" s="210">
        <v>907.2</v>
      </c>
      <c r="CH34" s="211">
        <v>971.49</v>
      </c>
      <c r="CI34" s="209">
        <v>393.45</v>
      </c>
      <c r="CJ34" s="210">
        <v>357.24</v>
      </c>
      <c r="CK34" s="212">
        <v>376.09</v>
      </c>
      <c r="CL34" s="209">
        <v>1149.78</v>
      </c>
      <c r="CM34" s="210">
        <v>930.93</v>
      </c>
      <c r="CN34" s="211">
        <v>992.95</v>
      </c>
      <c r="CO34" s="209">
        <v>393.45</v>
      </c>
      <c r="CP34" s="210">
        <v>357.24</v>
      </c>
      <c r="CQ34" s="212">
        <v>376.09</v>
      </c>
      <c r="CR34" s="209">
        <v>1164.4000000000001</v>
      </c>
      <c r="CS34" s="210">
        <v>942.36</v>
      </c>
      <c r="CT34" s="211">
        <v>1006.47</v>
      </c>
      <c r="CU34" s="209">
        <v>393.45</v>
      </c>
      <c r="CV34" s="210">
        <v>357.24</v>
      </c>
      <c r="CW34" s="212">
        <v>376.09</v>
      </c>
      <c r="CX34" s="209">
        <v>1190.1099999999999</v>
      </c>
      <c r="CY34" s="210">
        <v>962.66</v>
      </c>
      <c r="CZ34" s="211">
        <v>1034.18</v>
      </c>
      <c r="DA34" s="209">
        <v>393.45</v>
      </c>
      <c r="DB34" s="210">
        <v>357.24</v>
      </c>
      <c r="DC34" s="212">
        <v>376.09</v>
      </c>
      <c r="DD34" s="209">
        <v>1171.3</v>
      </c>
      <c r="DE34" s="210">
        <v>945.04</v>
      </c>
      <c r="DF34" s="211">
        <v>1016.74</v>
      </c>
      <c r="DG34" s="209">
        <v>393.45</v>
      </c>
      <c r="DH34" s="210">
        <v>357.24</v>
      </c>
      <c r="DI34" s="212">
        <v>376.09</v>
      </c>
      <c r="DJ34" s="347">
        <v>1185.01</v>
      </c>
      <c r="DK34" s="328">
        <v>955.79</v>
      </c>
      <c r="DL34" s="342">
        <v>1030.44</v>
      </c>
      <c r="DM34" s="327">
        <v>393.45</v>
      </c>
      <c r="DN34" s="328">
        <v>357.24</v>
      </c>
      <c r="DO34" s="332">
        <v>376.09</v>
      </c>
      <c r="DP34" s="209">
        <v>1219.1300000000001</v>
      </c>
      <c r="DQ34" s="210">
        <v>984.09</v>
      </c>
      <c r="DR34" s="211">
        <v>1060.9000000000001</v>
      </c>
      <c r="DS34" s="209">
        <v>393.45</v>
      </c>
      <c r="DT34" s="210">
        <v>357.24</v>
      </c>
      <c r="DU34" s="212">
        <v>376.09</v>
      </c>
      <c r="DV34" s="209">
        <v>1194.8800000000001</v>
      </c>
      <c r="DW34" s="210">
        <v>963.39</v>
      </c>
      <c r="DX34" s="211">
        <v>1038.26</v>
      </c>
      <c r="DY34" s="209">
        <v>393.45</v>
      </c>
      <c r="DZ34" s="210">
        <v>357.24</v>
      </c>
      <c r="EA34" s="212">
        <v>376.09</v>
      </c>
    </row>
    <row r="35" spans="2:131">
      <c r="B35" s="556"/>
      <c r="C35" s="190" t="s">
        <v>233</v>
      </c>
      <c r="D35" s="172">
        <v>1552.92</v>
      </c>
      <c r="E35" s="172">
        <v>2121.67</v>
      </c>
      <c r="F35" s="172">
        <v>1961.05</v>
      </c>
      <c r="G35" s="172">
        <v>1412.74</v>
      </c>
      <c r="H35" s="172">
        <v>1577.98</v>
      </c>
      <c r="I35" s="172">
        <v>2167.77</v>
      </c>
      <c r="J35" s="172">
        <v>1972</v>
      </c>
      <c r="K35" s="172">
        <v>1412.74</v>
      </c>
      <c r="L35" s="172">
        <v>1590.41</v>
      </c>
      <c r="M35" s="172">
        <v>2176.73</v>
      </c>
      <c r="N35" s="172">
        <v>1970.51</v>
      </c>
      <c r="O35" s="172">
        <v>1412.74</v>
      </c>
      <c r="P35" s="172">
        <v>2340.65</v>
      </c>
      <c r="Q35" s="172">
        <v>1719.33</v>
      </c>
      <c r="R35" s="172">
        <v>2134.9899999999998</v>
      </c>
      <c r="S35" s="172">
        <v>1412.74</v>
      </c>
      <c r="T35" s="172">
        <v>2118.41</v>
      </c>
      <c r="U35" s="172">
        <v>1597.66</v>
      </c>
      <c r="V35" s="172">
        <v>1901.04</v>
      </c>
      <c r="W35" s="172">
        <v>1412.74</v>
      </c>
      <c r="X35" s="172">
        <v>2271.6</v>
      </c>
      <c r="Y35" s="172">
        <v>1660.01</v>
      </c>
      <c r="Z35" s="172">
        <v>2047.09</v>
      </c>
      <c r="AA35" s="172">
        <v>1412.74</v>
      </c>
      <c r="AB35" s="172">
        <v>2722.68</v>
      </c>
      <c r="AC35" s="172">
        <v>1955.91</v>
      </c>
      <c r="AD35" s="172">
        <v>2602.7800000000002</v>
      </c>
      <c r="AE35" s="172">
        <v>1412.74</v>
      </c>
      <c r="AF35" s="172">
        <v>2474.23</v>
      </c>
      <c r="AG35" s="172">
        <v>1839.81</v>
      </c>
      <c r="AH35" s="172">
        <v>2194.48</v>
      </c>
      <c r="AI35" s="294">
        <v>1412.74</v>
      </c>
      <c r="AJ35" s="295">
        <v>2474.23</v>
      </c>
      <c r="AK35" s="172">
        <v>1839.81</v>
      </c>
      <c r="AL35" s="296">
        <v>2194.48</v>
      </c>
      <c r="AM35" s="295">
        <v>1446.98</v>
      </c>
      <c r="AN35" s="172">
        <v>1426.52</v>
      </c>
      <c r="AO35" s="294">
        <v>1437.96</v>
      </c>
      <c r="AP35" s="213">
        <v>2355.71</v>
      </c>
      <c r="AQ35" s="214">
        <v>1763.46</v>
      </c>
      <c r="AR35" s="215">
        <v>2179.1799999999998</v>
      </c>
      <c r="AS35" s="213">
        <v>1379.82</v>
      </c>
      <c r="AT35" s="214">
        <v>1370.83</v>
      </c>
      <c r="AU35" s="216">
        <v>1460.49</v>
      </c>
      <c r="AV35" s="213">
        <v>2639.02</v>
      </c>
      <c r="AW35" s="214">
        <v>1951.25</v>
      </c>
      <c r="AX35" s="215">
        <v>2365.48</v>
      </c>
      <c r="AY35" s="213">
        <v>1714.5</v>
      </c>
      <c r="AZ35" s="214">
        <v>1579.29</v>
      </c>
      <c r="BA35" s="216">
        <v>1684.59</v>
      </c>
      <c r="BB35" s="213">
        <v>2552.4699999999998</v>
      </c>
      <c r="BC35" s="214">
        <v>1914.64</v>
      </c>
      <c r="BD35" s="215">
        <v>2391.15</v>
      </c>
      <c r="BE35" s="213">
        <v>1714.5</v>
      </c>
      <c r="BF35" s="214">
        <v>1579.29</v>
      </c>
      <c r="BG35" s="216">
        <v>1684.59</v>
      </c>
      <c r="BH35" s="213">
        <v>2578.36</v>
      </c>
      <c r="BI35" s="214">
        <v>1721.79</v>
      </c>
      <c r="BJ35" s="215">
        <v>2510.14</v>
      </c>
      <c r="BK35" s="213">
        <v>1714.5</v>
      </c>
      <c r="BL35" s="214">
        <v>1579.29</v>
      </c>
      <c r="BM35" s="216">
        <v>1684.59</v>
      </c>
      <c r="BN35" s="213">
        <v>2446.02</v>
      </c>
      <c r="BO35" s="214">
        <v>1829.77</v>
      </c>
      <c r="BP35" s="215">
        <v>2264.71</v>
      </c>
      <c r="BQ35" s="213">
        <v>1714.5</v>
      </c>
      <c r="BR35" s="214">
        <v>1579.29</v>
      </c>
      <c r="BS35" s="216">
        <v>1684.59</v>
      </c>
      <c r="BT35" s="213">
        <v>2600.91</v>
      </c>
      <c r="BU35" s="214">
        <v>1939.9</v>
      </c>
      <c r="BV35" s="215">
        <v>2343.86</v>
      </c>
      <c r="BW35" s="213">
        <v>1714.5</v>
      </c>
      <c r="BX35" s="214">
        <v>1579.29</v>
      </c>
      <c r="BY35" s="216">
        <v>1684.59</v>
      </c>
      <c r="BZ35" s="213">
        <v>2571.2800000000002</v>
      </c>
      <c r="CA35" s="214">
        <v>1907.08</v>
      </c>
      <c r="CB35" s="215">
        <v>2296.0300000000002</v>
      </c>
      <c r="CC35" s="213">
        <v>1714.5</v>
      </c>
      <c r="CD35" s="214">
        <v>1579.29</v>
      </c>
      <c r="CE35" s="216">
        <v>1684.59</v>
      </c>
      <c r="CF35" s="213">
        <v>2660.32</v>
      </c>
      <c r="CG35" s="214">
        <v>1989.07</v>
      </c>
      <c r="CH35" s="215">
        <v>2361.6999999999998</v>
      </c>
      <c r="CI35" s="213">
        <v>1714.5</v>
      </c>
      <c r="CJ35" s="214">
        <v>1579.29</v>
      </c>
      <c r="CK35" s="216">
        <v>1684.59</v>
      </c>
      <c r="CL35" s="213">
        <v>2729.36</v>
      </c>
      <c r="CM35" s="214">
        <v>2066.0300000000002</v>
      </c>
      <c r="CN35" s="215">
        <v>2426.62</v>
      </c>
      <c r="CO35" s="213">
        <v>1714.5</v>
      </c>
      <c r="CP35" s="214">
        <v>1579.29</v>
      </c>
      <c r="CQ35" s="216">
        <v>1684.59</v>
      </c>
      <c r="CR35" s="209">
        <v>2927.75</v>
      </c>
      <c r="CS35" s="214">
        <v>2151.71</v>
      </c>
      <c r="CT35" s="215">
        <v>2622.29</v>
      </c>
      <c r="CU35" s="213">
        <v>1714.5</v>
      </c>
      <c r="CV35" s="214">
        <v>1579.29</v>
      </c>
      <c r="CW35" s="216">
        <v>1684.59</v>
      </c>
      <c r="CX35" s="209">
        <v>3218.8</v>
      </c>
      <c r="CY35" s="214">
        <v>2298.5700000000002</v>
      </c>
      <c r="CZ35" s="215">
        <v>2861.5</v>
      </c>
      <c r="DA35" s="213">
        <v>1714.5</v>
      </c>
      <c r="DB35" s="214">
        <v>1579.29</v>
      </c>
      <c r="DC35" s="216">
        <v>1684.59</v>
      </c>
      <c r="DD35" s="209">
        <v>2967.27</v>
      </c>
      <c r="DE35" s="214">
        <v>2152.37</v>
      </c>
      <c r="DF35" s="215">
        <v>2649.98</v>
      </c>
      <c r="DG35" s="213">
        <v>1714.5</v>
      </c>
      <c r="DH35" s="214">
        <v>1579.29</v>
      </c>
      <c r="DI35" s="216">
        <v>1684.59</v>
      </c>
      <c r="DJ35" s="347">
        <v>2985.82</v>
      </c>
      <c r="DK35" s="343">
        <v>2177.0100000000002</v>
      </c>
      <c r="DL35" s="348">
        <v>2669.96</v>
      </c>
      <c r="DM35" s="340">
        <v>1714.5</v>
      </c>
      <c r="DN35" s="343">
        <v>1579.29</v>
      </c>
      <c r="DO35" s="344">
        <v>1684.59</v>
      </c>
      <c r="DP35" s="209">
        <v>3192.71</v>
      </c>
      <c r="DQ35" s="214">
        <v>2300.9499999999998</v>
      </c>
      <c r="DR35" s="215">
        <v>2839.94</v>
      </c>
      <c r="DS35" s="213">
        <v>1714.5</v>
      </c>
      <c r="DT35" s="214">
        <v>1579.29</v>
      </c>
      <c r="DU35" s="216">
        <v>1684.59</v>
      </c>
      <c r="DV35" s="209">
        <v>3389.01</v>
      </c>
      <c r="DW35" s="214">
        <v>2337.0500000000002</v>
      </c>
      <c r="DX35" s="215">
        <v>3347.31</v>
      </c>
      <c r="DY35" s="213">
        <v>1714.5</v>
      </c>
      <c r="DZ35" s="214">
        <v>1579.29</v>
      </c>
      <c r="EA35" s="216">
        <v>1684.59</v>
      </c>
    </row>
    <row r="36" spans="2:131">
      <c r="B36" s="191"/>
      <c r="C36" s="188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285"/>
      <c r="AJ36" s="286"/>
      <c r="AK36" s="169"/>
      <c r="AL36" s="287"/>
      <c r="AM36" s="286"/>
      <c r="AN36" s="169"/>
      <c r="AO36" s="285"/>
      <c r="AP36" s="201"/>
      <c r="AQ36" s="202"/>
      <c r="AR36" s="203"/>
      <c r="AS36" s="201"/>
      <c r="AT36" s="202"/>
      <c r="AU36" s="204"/>
      <c r="AV36" s="201"/>
      <c r="AW36" s="202"/>
      <c r="AX36" s="215"/>
      <c r="AY36" s="201"/>
      <c r="AZ36" s="202"/>
      <c r="BA36" s="204"/>
      <c r="BB36" s="201"/>
      <c r="BC36" s="202"/>
      <c r="BD36" s="215"/>
      <c r="BE36" s="201"/>
      <c r="BF36" s="202"/>
      <c r="BG36" s="204"/>
      <c r="BH36" s="201"/>
      <c r="BI36" s="202"/>
      <c r="BJ36" s="215"/>
      <c r="BK36" s="201"/>
      <c r="BL36" s="202"/>
      <c r="BM36" s="204"/>
      <c r="BN36" s="201"/>
      <c r="BO36" s="202"/>
      <c r="BP36" s="215"/>
      <c r="BQ36" s="201"/>
      <c r="BR36" s="202"/>
      <c r="BS36" s="204"/>
      <c r="BT36" s="201"/>
      <c r="BU36" s="202"/>
      <c r="BV36" s="215"/>
      <c r="BW36" s="201"/>
      <c r="BX36" s="202"/>
      <c r="BY36" s="204"/>
      <c r="BZ36" s="201"/>
      <c r="CA36" s="202"/>
      <c r="CB36" s="215"/>
      <c r="CC36" s="201"/>
      <c r="CD36" s="202"/>
      <c r="CE36" s="204"/>
      <c r="CF36" s="201"/>
      <c r="CG36" s="202"/>
      <c r="CH36" s="215"/>
      <c r="CI36" s="201"/>
      <c r="CJ36" s="202"/>
      <c r="CK36" s="204"/>
      <c r="CL36" s="201"/>
      <c r="CM36" s="202"/>
      <c r="CN36" s="215"/>
      <c r="CO36" s="201"/>
      <c r="CP36" s="202"/>
      <c r="CQ36" s="204"/>
      <c r="CR36" s="201"/>
      <c r="CS36" s="202"/>
      <c r="CT36" s="215"/>
      <c r="CU36" s="201"/>
      <c r="CV36" s="202"/>
      <c r="CW36" s="204"/>
      <c r="CX36" s="201"/>
      <c r="CY36" s="202"/>
      <c r="CZ36" s="215"/>
      <c r="DA36" s="201"/>
      <c r="DB36" s="202"/>
      <c r="DC36" s="204"/>
      <c r="DD36" s="201"/>
      <c r="DE36" s="202"/>
      <c r="DF36" s="215"/>
      <c r="DG36" s="201"/>
      <c r="DH36" s="202"/>
      <c r="DI36" s="204"/>
      <c r="DJ36" s="333"/>
      <c r="DK36" s="334"/>
      <c r="DL36" s="345"/>
      <c r="DM36" s="333"/>
      <c r="DN36" s="334"/>
      <c r="DO36" s="336"/>
      <c r="DP36" s="201"/>
      <c r="DQ36" s="202"/>
      <c r="DR36" s="215"/>
      <c r="DS36" s="201"/>
      <c r="DT36" s="202"/>
      <c r="DU36" s="204"/>
      <c r="DV36" s="201"/>
      <c r="DW36" s="202"/>
      <c r="DX36" s="215"/>
      <c r="DY36" s="201"/>
      <c r="DZ36" s="202"/>
      <c r="EA36" s="204"/>
    </row>
    <row r="37" spans="2:131">
      <c r="B37" s="554" t="s">
        <v>234</v>
      </c>
      <c r="C37" s="186" t="s">
        <v>227</v>
      </c>
      <c r="D37" s="171">
        <v>80.709999999999994</v>
      </c>
      <c r="E37" s="171">
        <v>78.02</v>
      </c>
      <c r="F37" s="171">
        <v>73.709999999999994</v>
      </c>
      <c r="G37" s="171">
        <v>224.53</v>
      </c>
      <c r="H37" s="171">
        <v>81.069999999999993</v>
      </c>
      <c r="I37" s="171">
        <v>78.36</v>
      </c>
      <c r="J37" s="171">
        <v>74.040000000000006</v>
      </c>
      <c r="K37" s="171">
        <v>224.53</v>
      </c>
      <c r="L37" s="171">
        <v>80.040000000000006</v>
      </c>
      <c r="M37" s="171">
        <v>77.319999999999993</v>
      </c>
      <c r="N37" s="171">
        <v>73.099999999999994</v>
      </c>
      <c r="O37" s="171">
        <v>224.53</v>
      </c>
      <c r="P37" s="171">
        <v>80.790000000000006</v>
      </c>
      <c r="Q37" s="171">
        <v>83.67</v>
      </c>
      <c r="R37" s="171">
        <v>76.42</v>
      </c>
      <c r="S37" s="171">
        <v>224.53</v>
      </c>
      <c r="T37" s="171">
        <v>61.16</v>
      </c>
      <c r="U37" s="171">
        <v>63.68</v>
      </c>
      <c r="V37" s="171">
        <v>58.16</v>
      </c>
      <c r="W37" s="171">
        <v>224.53</v>
      </c>
      <c r="X37" s="171">
        <v>62.43</v>
      </c>
      <c r="Y37" s="171">
        <v>64.98</v>
      </c>
      <c r="Z37" s="171">
        <v>59.34</v>
      </c>
      <c r="AA37" s="171">
        <v>224.53</v>
      </c>
      <c r="AB37" s="171">
        <v>85.36</v>
      </c>
      <c r="AC37" s="171">
        <v>88.34</v>
      </c>
      <c r="AD37" s="171">
        <v>80.680000000000007</v>
      </c>
      <c r="AE37" s="171">
        <v>224.53</v>
      </c>
      <c r="AF37" s="171">
        <v>87.05</v>
      </c>
      <c r="AG37" s="171">
        <v>90.09</v>
      </c>
      <c r="AH37" s="171">
        <v>82.27</v>
      </c>
      <c r="AI37" s="289">
        <v>224.53</v>
      </c>
      <c r="AJ37" s="290">
        <v>87.05</v>
      </c>
      <c r="AK37" s="171">
        <v>90.09</v>
      </c>
      <c r="AL37" s="291">
        <v>82.27</v>
      </c>
      <c r="AM37" s="290">
        <v>220.1</v>
      </c>
      <c r="AN37" s="171">
        <v>220.19</v>
      </c>
      <c r="AO37" s="289">
        <v>219.94</v>
      </c>
      <c r="AP37" s="205">
        <v>88.92</v>
      </c>
      <c r="AQ37" s="206">
        <v>92</v>
      </c>
      <c r="AR37" s="207">
        <v>84.03</v>
      </c>
      <c r="AS37" s="205">
        <v>215.32</v>
      </c>
      <c r="AT37" s="206">
        <v>215.6</v>
      </c>
      <c r="AU37" s="208">
        <v>214.82</v>
      </c>
      <c r="AV37" s="205">
        <v>91.44</v>
      </c>
      <c r="AW37" s="206">
        <v>94.59</v>
      </c>
      <c r="AX37" s="207">
        <v>86.39</v>
      </c>
      <c r="AY37" s="205">
        <v>211.19</v>
      </c>
      <c r="AZ37" s="206">
        <v>211.68</v>
      </c>
      <c r="BA37" s="208">
        <v>210.29</v>
      </c>
      <c r="BB37" s="205">
        <v>93.35</v>
      </c>
      <c r="BC37" s="206">
        <v>96.55</v>
      </c>
      <c r="BD37" s="207">
        <v>88.18</v>
      </c>
      <c r="BE37" s="205">
        <v>211.19</v>
      </c>
      <c r="BF37" s="206">
        <v>211.68</v>
      </c>
      <c r="BG37" s="208">
        <v>210.29</v>
      </c>
      <c r="BH37" s="205">
        <v>94.54</v>
      </c>
      <c r="BI37" s="206">
        <v>97.74</v>
      </c>
      <c r="BJ37" s="207">
        <v>89.27</v>
      </c>
      <c r="BK37" s="205">
        <v>211.19</v>
      </c>
      <c r="BL37" s="206">
        <v>211.68</v>
      </c>
      <c r="BM37" s="208">
        <v>210.29</v>
      </c>
      <c r="BN37" s="205">
        <v>95.55</v>
      </c>
      <c r="BO37" s="206">
        <v>98.79</v>
      </c>
      <c r="BP37" s="207">
        <v>90.23</v>
      </c>
      <c r="BQ37" s="205">
        <v>211.19</v>
      </c>
      <c r="BR37" s="206">
        <v>211.68</v>
      </c>
      <c r="BS37" s="208">
        <v>210.29</v>
      </c>
      <c r="BT37" s="205">
        <v>97.24</v>
      </c>
      <c r="BU37" s="206">
        <v>100.57</v>
      </c>
      <c r="BV37" s="207">
        <v>91.85</v>
      </c>
      <c r="BW37" s="205">
        <v>211.19</v>
      </c>
      <c r="BX37" s="206">
        <v>211.68</v>
      </c>
      <c r="BY37" s="208">
        <v>210.29</v>
      </c>
      <c r="BZ37" s="205">
        <v>97.44</v>
      </c>
      <c r="CA37" s="206">
        <v>100.76</v>
      </c>
      <c r="CB37" s="207">
        <v>92.02</v>
      </c>
      <c r="CC37" s="205">
        <v>211.19</v>
      </c>
      <c r="CD37" s="206">
        <v>211.68</v>
      </c>
      <c r="CE37" s="208">
        <v>210.29</v>
      </c>
      <c r="CF37" s="205">
        <v>98.7</v>
      </c>
      <c r="CG37" s="206">
        <v>102.12</v>
      </c>
      <c r="CH37" s="207">
        <v>93.27</v>
      </c>
      <c r="CI37" s="205">
        <v>211.19</v>
      </c>
      <c r="CJ37" s="206">
        <v>211.68</v>
      </c>
      <c r="CK37" s="208">
        <v>210.29</v>
      </c>
      <c r="CL37" s="205">
        <v>99.47</v>
      </c>
      <c r="CM37" s="206">
        <v>102.91</v>
      </c>
      <c r="CN37" s="207">
        <v>93.99</v>
      </c>
      <c r="CO37" s="205">
        <v>211.19</v>
      </c>
      <c r="CP37" s="206">
        <v>211.68</v>
      </c>
      <c r="CQ37" s="208">
        <v>210.29</v>
      </c>
      <c r="CR37" s="205">
        <v>100.57</v>
      </c>
      <c r="CS37" s="206">
        <v>104.1</v>
      </c>
      <c r="CT37" s="207">
        <v>95.07</v>
      </c>
      <c r="CU37" s="205">
        <v>211.19</v>
      </c>
      <c r="CV37" s="206">
        <v>211.68</v>
      </c>
      <c r="CW37" s="208">
        <v>210.29</v>
      </c>
      <c r="CX37" s="205">
        <v>100.75</v>
      </c>
      <c r="CY37" s="206">
        <v>104.3</v>
      </c>
      <c r="CZ37" s="207">
        <v>95.25</v>
      </c>
      <c r="DA37" s="205">
        <v>211.19</v>
      </c>
      <c r="DB37" s="206">
        <v>211.68</v>
      </c>
      <c r="DC37" s="208">
        <v>210.29</v>
      </c>
      <c r="DD37" s="205">
        <v>102.2</v>
      </c>
      <c r="DE37" s="206">
        <v>105.81</v>
      </c>
      <c r="DF37" s="207">
        <v>96.64</v>
      </c>
      <c r="DG37" s="205">
        <v>211.19</v>
      </c>
      <c r="DH37" s="206">
        <v>211.68</v>
      </c>
      <c r="DI37" s="208">
        <v>210.29</v>
      </c>
      <c r="DJ37" s="337">
        <v>102.78</v>
      </c>
      <c r="DK37" s="338">
        <v>106.42</v>
      </c>
      <c r="DL37" s="329">
        <v>97.19</v>
      </c>
      <c r="DM37" s="337">
        <v>211.19</v>
      </c>
      <c r="DN37" s="338">
        <v>211.68</v>
      </c>
      <c r="DO37" s="330">
        <v>210.29</v>
      </c>
      <c r="DP37" s="205">
        <v>104.31</v>
      </c>
      <c r="DQ37" s="206">
        <v>108.05</v>
      </c>
      <c r="DR37" s="207">
        <v>98.68</v>
      </c>
      <c r="DS37" s="205">
        <v>211.19</v>
      </c>
      <c r="DT37" s="206">
        <v>211.68</v>
      </c>
      <c r="DU37" s="208">
        <v>210.29</v>
      </c>
      <c r="DV37" s="205">
        <v>104.6</v>
      </c>
      <c r="DW37" s="206">
        <v>108.27</v>
      </c>
      <c r="DX37" s="207">
        <v>98.88</v>
      </c>
      <c r="DY37" s="205">
        <v>211.19</v>
      </c>
      <c r="DZ37" s="206">
        <v>211.68</v>
      </c>
      <c r="EA37" s="208">
        <v>210.29</v>
      </c>
    </row>
    <row r="38" spans="2:131">
      <c r="B38" s="554"/>
      <c r="C38" s="189" t="s">
        <v>229</v>
      </c>
      <c r="D38" s="170">
        <v>6.05</v>
      </c>
      <c r="E38" s="170">
        <v>6.37</v>
      </c>
      <c r="F38" s="170">
        <v>6.13</v>
      </c>
      <c r="G38" s="170">
        <v>7.81</v>
      </c>
      <c r="H38" s="170">
        <v>5.64</v>
      </c>
      <c r="I38" s="170">
        <v>5.96</v>
      </c>
      <c r="J38" s="170">
        <v>5.0999999999999996</v>
      </c>
      <c r="K38" s="170">
        <v>7.81</v>
      </c>
      <c r="L38" s="170">
        <v>5.48</v>
      </c>
      <c r="M38" s="170">
        <v>5.74</v>
      </c>
      <c r="N38" s="170">
        <v>4.91</v>
      </c>
      <c r="O38" s="170">
        <v>7.81</v>
      </c>
      <c r="P38" s="170">
        <v>6.05</v>
      </c>
      <c r="Q38" s="170">
        <v>5.64</v>
      </c>
      <c r="R38" s="170">
        <v>4.84</v>
      </c>
      <c r="S38" s="170">
        <v>7.81</v>
      </c>
      <c r="T38" s="170">
        <v>6.35</v>
      </c>
      <c r="U38" s="170">
        <v>6.11</v>
      </c>
      <c r="V38" s="170">
        <v>5.71</v>
      </c>
      <c r="W38" s="170">
        <v>7.81</v>
      </c>
      <c r="X38" s="170">
        <v>6.72</v>
      </c>
      <c r="Y38" s="170">
        <v>6.43</v>
      </c>
      <c r="Z38" s="170">
        <v>5.75</v>
      </c>
      <c r="AA38" s="170">
        <v>7.81</v>
      </c>
      <c r="AB38" s="170">
        <v>6.6</v>
      </c>
      <c r="AC38" s="170">
        <v>6.37</v>
      </c>
      <c r="AD38" s="170">
        <v>6.06</v>
      </c>
      <c r="AE38" s="170">
        <v>7.81</v>
      </c>
      <c r="AF38" s="170">
        <v>6</v>
      </c>
      <c r="AG38" s="170">
        <v>6.75</v>
      </c>
      <c r="AH38" s="170">
        <v>6.45</v>
      </c>
      <c r="AI38" s="288">
        <v>7.81</v>
      </c>
      <c r="AJ38" s="292">
        <v>6</v>
      </c>
      <c r="AK38" s="170">
        <v>6.75</v>
      </c>
      <c r="AL38" s="293">
        <v>6.45</v>
      </c>
      <c r="AM38" s="292">
        <v>7.78</v>
      </c>
      <c r="AN38" s="170">
        <v>7.78</v>
      </c>
      <c r="AO38" s="288">
        <v>7.77</v>
      </c>
      <c r="AP38" s="209">
        <v>7.37</v>
      </c>
      <c r="AQ38" s="210">
        <v>7.37</v>
      </c>
      <c r="AR38" s="211">
        <v>7.06</v>
      </c>
      <c r="AS38" s="209">
        <v>8.2799999999999994</v>
      </c>
      <c r="AT38" s="210">
        <v>8.35</v>
      </c>
      <c r="AU38" s="212">
        <v>8.31</v>
      </c>
      <c r="AV38" s="209">
        <v>9.0299999999999994</v>
      </c>
      <c r="AW38" s="210">
        <v>8.1999999999999993</v>
      </c>
      <c r="AX38" s="211">
        <v>8</v>
      </c>
      <c r="AY38" s="209">
        <v>9.89</v>
      </c>
      <c r="AZ38" s="210">
        <v>9.1300000000000008</v>
      </c>
      <c r="BA38" s="212">
        <v>9.19</v>
      </c>
      <c r="BB38" s="209">
        <v>8.31</v>
      </c>
      <c r="BC38" s="210">
        <v>8.16</v>
      </c>
      <c r="BD38" s="211">
        <v>8.16</v>
      </c>
      <c r="BE38" s="209">
        <v>9.89</v>
      </c>
      <c r="BF38" s="210">
        <v>9.1300000000000008</v>
      </c>
      <c r="BG38" s="212">
        <v>9.19</v>
      </c>
      <c r="BH38" s="209">
        <v>10.27</v>
      </c>
      <c r="BI38" s="210">
        <v>10.029999999999999</v>
      </c>
      <c r="BJ38" s="211">
        <v>9.8699999999999992</v>
      </c>
      <c r="BK38" s="209">
        <v>9.89</v>
      </c>
      <c r="BL38" s="210">
        <v>9.1300000000000008</v>
      </c>
      <c r="BM38" s="212">
        <v>9.19</v>
      </c>
      <c r="BN38" s="209">
        <v>10.94</v>
      </c>
      <c r="BO38" s="210">
        <v>10.02</v>
      </c>
      <c r="BP38" s="211">
        <v>9.6999999999999993</v>
      </c>
      <c r="BQ38" s="209">
        <v>9.89</v>
      </c>
      <c r="BR38" s="210">
        <v>9.1300000000000008</v>
      </c>
      <c r="BS38" s="212">
        <v>9.19</v>
      </c>
      <c r="BT38" s="209">
        <v>10.02</v>
      </c>
      <c r="BU38" s="210">
        <v>9.39</v>
      </c>
      <c r="BV38" s="211">
        <v>9.19</v>
      </c>
      <c r="BW38" s="209">
        <v>9.89</v>
      </c>
      <c r="BX38" s="210">
        <v>9.1300000000000008</v>
      </c>
      <c r="BY38" s="212">
        <v>9.19</v>
      </c>
      <c r="BZ38" s="209">
        <v>8.91</v>
      </c>
      <c r="CA38" s="210">
        <v>8.1999999999999993</v>
      </c>
      <c r="CB38" s="211">
        <v>7.9</v>
      </c>
      <c r="CC38" s="209">
        <v>9.89</v>
      </c>
      <c r="CD38" s="210">
        <v>9.1300000000000008</v>
      </c>
      <c r="CE38" s="212">
        <v>9.19</v>
      </c>
      <c r="CF38" s="209">
        <v>8.94</v>
      </c>
      <c r="CG38" s="210">
        <v>9.18</v>
      </c>
      <c r="CH38" s="211">
        <v>8.48</v>
      </c>
      <c r="CI38" s="209">
        <v>9.89</v>
      </c>
      <c r="CJ38" s="210">
        <v>9.1300000000000008</v>
      </c>
      <c r="CK38" s="212">
        <v>9.19</v>
      </c>
      <c r="CL38" s="209">
        <v>9.2100000000000009</v>
      </c>
      <c r="CM38" s="210">
        <v>9.57</v>
      </c>
      <c r="CN38" s="211">
        <v>8.66</v>
      </c>
      <c r="CO38" s="209">
        <v>9.89</v>
      </c>
      <c r="CP38" s="210">
        <v>9.1300000000000008</v>
      </c>
      <c r="CQ38" s="212">
        <v>9.19</v>
      </c>
      <c r="CR38" s="209">
        <v>8.76</v>
      </c>
      <c r="CS38" s="210">
        <v>8.41</v>
      </c>
      <c r="CT38" s="211">
        <v>8.0399999999999991</v>
      </c>
      <c r="CU38" s="209">
        <v>9.89</v>
      </c>
      <c r="CV38" s="210">
        <v>9.1300000000000008</v>
      </c>
      <c r="CW38" s="212">
        <v>9.19</v>
      </c>
      <c r="CX38" s="209">
        <v>8.23</v>
      </c>
      <c r="CY38" s="210">
        <v>7.94</v>
      </c>
      <c r="CZ38" s="211">
        <v>7.52</v>
      </c>
      <c r="DA38" s="209">
        <v>9.89</v>
      </c>
      <c r="DB38" s="210">
        <v>9.1300000000000008</v>
      </c>
      <c r="DC38" s="212">
        <v>9.19</v>
      </c>
      <c r="DD38" s="209">
        <v>8.7100000000000009</v>
      </c>
      <c r="DE38" s="210">
        <v>9.07</v>
      </c>
      <c r="DF38" s="211">
        <v>8.23</v>
      </c>
      <c r="DG38" s="209">
        <v>9.89</v>
      </c>
      <c r="DH38" s="210">
        <v>9.1300000000000008</v>
      </c>
      <c r="DI38" s="212">
        <v>9.19</v>
      </c>
      <c r="DJ38" s="327">
        <v>8.92</v>
      </c>
      <c r="DK38" s="328">
        <v>8.99</v>
      </c>
      <c r="DL38" s="331">
        <v>8.1999999999999993</v>
      </c>
      <c r="DM38" s="327">
        <v>9.89</v>
      </c>
      <c r="DN38" s="328">
        <v>9.1300000000000008</v>
      </c>
      <c r="DO38" s="332">
        <v>9.19</v>
      </c>
      <c r="DP38" s="209">
        <v>8.31</v>
      </c>
      <c r="DQ38" s="210">
        <v>8.09</v>
      </c>
      <c r="DR38" s="211">
        <v>7.79</v>
      </c>
      <c r="DS38" s="209">
        <v>9.89</v>
      </c>
      <c r="DT38" s="210">
        <v>9.1300000000000008</v>
      </c>
      <c r="DU38" s="212">
        <v>9.19</v>
      </c>
      <c r="DV38" s="209">
        <v>8.33</v>
      </c>
      <c r="DW38" s="210">
        <v>8.19</v>
      </c>
      <c r="DX38" s="211">
        <v>7.87</v>
      </c>
      <c r="DY38" s="209">
        <v>9.89</v>
      </c>
      <c r="DZ38" s="210">
        <v>9.1300000000000008</v>
      </c>
      <c r="EA38" s="212">
        <v>9.19</v>
      </c>
    </row>
    <row r="39" spans="2:131">
      <c r="B39" s="554"/>
      <c r="C39" s="193" t="s">
        <v>230</v>
      </c>
      <c r="D39" s="175">
        <v>583.37</v>
      </c>
      <c r="E39" s="175">
        <v>973.45</v>
      </c>
      <c r="F39" s="175">
        <v>1011.96</v>
      </c>
      <c r="G39" s="175">
        <v>485.98</v>
      </c>
      <c r="H39" s="175">
        <v>597.32000000000005</v>
      </c>
      <c r="I39" s="175">
        <v>1004.45</v>
      </c>
      <c r="J39" s="175">
        <v>1016.94</v>
      </c>
      <c r="K39" s="175">
        <v>485.98</v>
      </c>
      <c r="L39" s="175">
        <v>605.17999999999995</v>
      </c>
      <c r="M39" s="175">
        <v>1010.98</v>
      </c>
      <c r="N39" s="175">
        <v>1015.56</v>
      </c>
      <c r="O39" s="175">
        <v>485.98</v>
      </c>
      <c r="P39" s="175">
        <v>1071.48</v>
      </c>
      <c r="Q39" s="175">
        <v>641.17999999999995</v>
      </c>
      <c r="R39" s="175">
        <v>1096.5899999999999</v>
      </c>
      <c r="S39" s="175">
        <v>485.98</v>
      </c>
      <c r="T39" s="175">
        <v>1019.61</v>
      </c>
      <c r="U39" s="175">
        <v>644.97</v>
      </c>
      <c r="V39" s="175">
        <v>997.54</v>
      </c>
      <c r="W39" s="175">
        <v>485.98</v>
      </c>
      <c r="X39" s="175">
        <v>1086.02</v>
      </c>
      <c r="Y39" s="175">
        <v>643.38</v>
      </c>
      <c r="Z39" s="175">
        <v>1073.25</v>
      </c>
      <c r="AA39" s="175">
        <v>485.98</v>
      </c>
      <c r="AB39" s="175">
        <v>1241.24</v>
      </c>
      <c r="AC39" s="175">
        <v>700.06</v>
      </c>
      <c r="AD39" s="175">
        <v>1377.19</v>
      </c>
      <c r="AE39" s="175">
        <v>485.98</v>
      </c>
      <c r="AF39" s="175">
        <v>1079.24</v>
      </c>
      <c r="AG39" s="175">
        <v>647.27</v>
      </c>
      <c r="AH39" s="175">
        <v>1105.23</v>
      </c>
      <c r="AI39" s="298">
        <v>485.98</v>
      </c>
      <c r="AJ39" s="299">
        <v>1079.24</v>
      </c>
      <c r="AK39" s="175">
        <v>647.27</v>
      </c>
      <c r="AL39" s="300">
        <v>1105.23</v>
      </c>
      <c r="AM39" s="299">
        <v>505.12</v>
      </c>
      <c r="AN39" s="175">
        <v>491.18</v>
      </c>
      <c r="AO39" s="298">
        <v>505.96</v>
      </c>
      <c r="AP39" s="218">
        <v>1027.73</v>
      </c>
      <c r="AQ39" s="219">
        <v>630.92999999999995</v>
      </c>
      <c r="AR39" s="220">
        <v>1114.22</v>
      </c>
      <c r="AS39" s="218">
        <v>482.32</v>
      </c>
      <c r="AT39" s="219">
        <v>482.64</v>
      </c>
      <c r="AU39" s="221">
        <v>544.91</v>
      </c>
      <c r="AV39" s="218">
        <v>1190.3399999999999</v>
      </c>
      <c r="AW39" s="219">
        <v>715.69</v>
      </c>
      <c r="AX39" s="220">
        <v>1216.55</v>
      </c>
      <c r="AY39" s="218">
        <v>673.63</v>
      </c>
      <c r="AZ39" s="219">
        <v>575.21</v>
      </c>
      <c r="BA39" s="221">
        <v>677.21</v>
      </c>
      <c r="BB39" s="218">
        <v>1128.46</v>
      </c>
      <c r="BC39" s="219">
        <v>696.26</v>
      </c>
      <c r="BD39" s="220">
        <v>1236.3</v>
      </c>
      <c r="BE39" s="218">
        <v>673.63</v>
      </c>
      <c r="BF39" s="219">
        <v>575.21</v>
      </c>
      <c r="BG39" s="221">
        <v>677.21</v>
      </c>
      <c r="BH39" s="218">
        <v>1174.78</v>
      </c>
      <c r="BI39" s="219">
        <v>582.95000000000005</v>
      </c>
      <c r="BJ39" s="220">
        <v>1331.97</v>
      </c>
      <c r="BK39" s="218">
        <v>673.63</v>
      </c>
      <c r="BL39" s="219">
        <v>575.21</v>
      </c>
      <c r="BM39" s="221">
        <v>677.21</v>
      </c>
      <c r="BN39" s="218">
        <v>1073.74</v>
      </c>
      <c r="BO39" s="219">
        <v>662.87</v>
      </c>
      <c r="BP39" s="220">
        <v>1160.08</v>
      </c>
      <c r="BQ39" s="218">
        <v>673.63</v>
      </c>
      <c r="BR39" s="219">
        <v>575.21</v>
      </c>
      <c r="BS39" s="221">
        <v>677.21</v>
      </c>
      <c r="BT39" s="218">
        <v>1141.8499999999999</v>
      </c>
      <c r="BU39" s="219">
        <v>696.59</v>
      </c>
      <c r="BV39" s="220">
        <v>1189.56</v>
      </c>
      <c r="BW39" s="218">
        <v>673.63</v>
      </c>
      <c r="BX39" s="219">
        <v>575.21</v>
      </c>
      <c r="BY39" s="221">
        <v>677.21</v>
      </c>
      <c r="BZ39" s="218">
        <v>1145.49</v>
      </c>
      <c r="CA39" s="219">
        <v>697.84</v>
      </c>
      <c r="CB39" s="220">
        <v>1169.28</v>
      </c>
      <c r="CC39" s="218">
        <v>673.63</v>
      </c>
      <c r="CD39" s="219">
        <v>575.21</v>
      </c>
      <c r="CE39" s="221">
        <v>677.21</v>
      </c>
      <c r="CF39" s="218">
        <v>1192.8</v>
      </c>
      <c r="CG39" s="219">
        <v>737.57</v>
      </c>
      <c r="CH39" s="220">
        <v>1203.57</v>
      </c>
      <c r="CI39" s="218">
        <v>673.63</v>
      </c>
      <c r="CJ39" s="219">
        <v>575.21</v>
      </c>
      <c r="CK39" s="221">
        <v>677.21</v>
      </c>
      <c r="CL39" s="218">
        <v>1224.17</v>
      </c>
      <c r="CM39" s="219">
        <v>773.26</v>
      </c>
      <c r="CN39" s="220">
        <v>1238.02</v>
      </c>
      <c r="CO39" s="218">
        <v>673.63</v>
      </c>
      <c r="CP39" s="219">
        <v>575.21</v>
      </c>
      <c r="CQ39" s="221">
        <v>677.21</v>
      </c>
      <c r="CR39" s="218">
        <v>1368.01</v>
      </c>
      <c r="CS39" s="219">
        <v>829.37</v>
      </c>
      <c r="CT39" s="220">
        <v>1369.93</v>
      </c>
      <c r="CU39" s="218">
        <v>673.63</v>
      </c>
      <c r="CV39" s="219">
        <v>575.21</v>
      </c>
      <c r="CW39" s="221">
        <v>677.21</v>
      </c>
      <c r="CX39" s="218">
        <v>1583.18</v>
      </c>
      <c r="CY39" s="219">
        <v>920.95</v>
      </c>
      <c r="CZ39" s="220">
        <v>1533.02</v>
      </c>
      <c r="DA39" s="218">
        <v>673.63</v>
      </c>
      <c r="DB39" s="219">
        <v>575.21</v>
      </c>
      <c r="DC39" s="221">
        <v>677.21</v>
      </c>
      <c r="DD39" s="218">
        <v>1398.63</v>
      </c>
      <c r="DE39" s="219">
        <v>828.61</v>
      </c>
      <c r="DF39" s="220">
        <v>1389.11</v>
      </c>
      <c r="DG39" s="218">
        <v>673.63</v>
      </c>
      <c r="DH39" s="219">
        <v>575.21</v>
      </c>
      <c r="DI39" s="221">
        <v>677.21</v>
      </c>
      <c r="DJ39" s="349">
        <v>1405.13</v>
      </c>
      <c r="DK39" s="350">
        <v>839.88</v>
      </c>
      <c r="DL39" s="351">
        <v>1399.35</v>
      </c>
      <c r="DM39" s="352">
        <v>673.63</v>
      </c>
      <c r="DN39" s="350">
        <v>575.21</v>
      </c>
      <c r="DO39" s="353">
        <v>677.21</v>
      </c>
      <c r="DP39" s="218">
        <v>1541</v>
      </c>
      <c r="DQ39" s="219">
        <v>907.76</v>
      </c>
      <c r="DR39" s="220">
        <v>1506.04</v>
      </c>
      <c r="DS39" s="218">
        <v>673.63</v>
      </c>
      <c r="DT39" s="219">
        <v>575.21</v>
      </c>
      <c r="DU39" s="221">
        <v>677.21</v>
      </c>
      <c r="DV39" s="218">
        <v>1710.48</v>
      </c>
      <c r="DW39" s="219">
        <v>947.59</v>
      </c>
      <c r="DX39" s="220">
        <v>1870.78</v>
      </c>
      <c r="DY39" s="218">
        <v>673.63</v>
      </c>
      <c r="DZ39" s="219">
        <v>575.21</v>
      </c>
      <c r="EA39" s="221">
        <v>677.21</v>
      </c>
    </row>
    <row r="40" spans="2:131">
      <c r="B40" s="191"/>
      <c r="C40" s="188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285"/>
      <c r="AJ40" s="286"/>
      <c r="AK40" s="169"/>
      <c r="AL40" s="287"/>
      <c r="AM40" s="286"/>
      <c r="AN40" s="169"/>
      <c r="AO40" s="285"/>
      <c r="AP40" s="201"/>
      <c r="AQ40" s="202"/>
      <c r="AR40" s="203"/>
      <c r="AS40" s="201"/>
      <c r="AT40" s="202"/>
      <c r="AU40" s="204"/>
      <c r="AV40" s="201"/>
      <c r="AW40" s="202"/>
      <c r="AX40" s="220"/>
      <c r="AY40" s="201"/>
      <c r="AZ40" s="202"/>
      <c r="BA40" s="204"/>
      <c r="BB40" s="201"/>
      <c r="BC40" s="202"/>
      <c r="BD40" s="220"/>
      <c r="BE40" s="201"/>
      <c r="BF40" s="202"/>
      <c r="BG40" s="204"/>
      <c r="BH40" s="201"/>
      <c r="BI40" s="202"/>
      <c r="BJ40" s="220"/>
      <c r="BK40" s="201"/>
      <c r="BL40" s="202"/>
      <c r="BM40" s="204"/>
      <c r="BN40" s="201"/>
      <c r="BO40" s="202"/>
      <c r="BP40" s="220"/>
      <c r="BQ40" s="201"/>
      <c r="BR40" s="202"/>
      <c r="BS40" s="204"/>
      <c r="BT40" s="201"/>
      <c r="BU40" s="202"/>
      <c r="BV40" s="220"/>
      <c r="BW40" s="201"/>
      <c r="BX40" s="202"/>
      <c r="BY40" s="204"/>
      <c r="BZ40" s="201"/>
      <c r="CA40" s="202"/>
      <c r="CB40" s="220"/>
      <c r="CC40" s="201"/>
      <c r="CD40" s="202"/>
      <c r="CE40" s="204"/>
      <c r="CF40" s="201"/>
      <c r="CG40" s="202"/>
      <c r="CH40" s="220"/>
      <c r="CI40" s="201"/>
      <c r="CJ40" s="202"/>
      <c r="CK40" s="204"/>
      <c r="CL40" s="201"/>
      <c r="CM40" s="202"/>
      <c r="CN40" s="220"/>
      <c r="CO40" s="201"/>
      <c r="CP40" s="202"/>
      <c r="CQ40" s="204"/>
      <c r="CR40" s="201"/>
      <c r="CS40" s="202"/>
      <c r="CT40" s="220"/>
      <c r="CU40" s="201"/>
      <c r="CV40" s="202"/>
      <c r="CW40" s="204"/>
      <c r="CX40" s="201"/>
      <c r="CY40" s="202"/>
      <c r="CZ40" s="220"/>
      <c r="DA40" s="201"/>
      <c r="DB40" s="202"/>
      <c r="DC40" s="204"/>
      <c r="DD40" s="201"/>
      <c r="DE40" s="202"/>
      <c r="DF40" s="220"/>
      <c r="DG40" s="201"/>
      <c r="DH40" s="202"/>
      <c r="DI40" s="204"/>
      <c r="DJ40" s="333"/>
      <c r="DK40" s="334"/>
      <c r="DL40" s="354"/>
      <c r="DM40" s="333"/>
      <c r="DN40" s="334"/>
      <c r="DO40" s="336"/>
      <c r="DP40" s="201"/>
      <c r="DQ40" s="202"/>
      <c r="DR40" s="220"/>
      <c r="DS40" s="201"/>
      <c r="DT40" s="202"/>
      <c r="DU40" s="204"/>
      <c r="DV40" s="201"/>
      <c r="DW40" s="202"/>
      <c r="DX40" s="220"/>
      <c r="DY40" s="201"/>
      <c r="DZ40" s="202"/>
      <c r="EA40" s="204"/>
    </row>
    <row r="41" spans="2:131">
      <c r="B41" s="554" t="s">
        <v>235</v>
      </c>
      <c r="C41" s="186" t="s">
        <v>227</v>
      </c>
      <c r="D41" s="176">
        <v>80.709999999999994</v>
      </c>
      <c r="E41" s="176">
        <v>78.02</v>
      </c>
      <c r="F41" s="176">
        <v>73.709999999999994</v>
      </c>
      <c r="G41" s="176">
        <v>224.53</v>
      </c>
      <c r="H41" s="176">
        <v>81.069999999999993</v>
      </c>
      <c r="I41" s="176">
        <v>78.36</v>
      </c>
      <c r="J41" s="176">
        <v>74.040000000000006</v>
      </c>
      <c r="K41" s="176">
        <v>224.53</v>
      </c>
      <c r="L41" s="176">
        <v>80.040000000000006</v>
      </c>
      <c r="M41" s="176">
        <v>77.319999999999993</v>
      </c>
      <c r="N41" s="176">
        <v>73.099999999999994</v>
      </c>
      <c r="O41" s="176">
        <v>224.53</v>
      </c>
      <c r="P41" s="176">
        <v>80.790000000000006</v>
      </c>
      <c r="Q41" s="176">
        <v>83.67</v>
      </c>
      <c r="R41" s="176">
        <v>76.41</v>
      </c>
      <c r="S41" s="176">
        <v>224.53</v>
      </c>
      <c r="T41" s="176">
        <v>61.16</v>
      </c>
      <c r="U41" s="176">
        <v>63.68</v>
      </c>
      <c r="V41" s="176">
        <v>58.16</v>
      </c>
      <c r="W41" s="176">
        <v>224.53</v>
      </c>
      <c r="X41" s="176">
        <v>62.43</v>
      </c>
      <c r="Y41" s="176">
        <v>64.98</v>
      </c>
      <c r="Z41" s="176">
        <v>59.34</v>
      </c>
      <c r="AA41" s="176">
        <v>224.53</v>
      </c>
      <c r="AB41" s="171">
        <v>85.36</v>
      </c>
      <c r="AC41" s="176">
        <f>+AC37</f>
        <v>88.34</v>
      </c>
      <c r="AD41" s="171">
        <v>80.680000000000007</v>
      </c>
      <c r="AE41" s="176">
        <v>224.53</v>
      </c>
      <c r="AF41" s="171">
        <v>87.05</v>
      </c>
      <c r="AG41" s="176">
        <v>90.09</v>
      </c>
      <c r="AH41" s="171">
        <v>82.27</v>
      </c>
      <c r="AI41" s="289">
        <v>224.53</v>
      </c>
      <c r="AJ41" s="290">
        <v>87.05</v>
      </c>
      <c r="AK41" s="176">
        <v>90.09</v>
      </c>
      <c r="AL41" s="291">
        <v>82.27</v>
      </c>
      <c r="AM41" s="290">
        <v>220.1</v>
      </c>
      <c r="AN41" s="176">
        <v>220.19</v>
      </c>
      <c r="AO41" s="289">
        <v>219.94</v>
      </c>
      <c r="AP41" s="205">
        <v>88.92</v>
      </c>
      <c r="AQ41" s="222">
        <v>92</v>
      </c>
      <c r="AR41" s="207">
        <v>84.03</v>
      </c>
      <c r="AS41" s="205">
        <v>215.32</v>
      </c>
      <c r="AT41" s="222">
        <v>215.6</v>
      </c>
      <c r="AU41" s="208">
        <v>214.82</v>
      </c>
      <c r="AV41" s="205">
        <v>91.44</v>
      </c>
      <c r="AW41" s="222">
        <v>94.59</v>
      </c>
      <c r="AX41" s="207">
        <v>86.39</v>
      </c>
      <c r="AY41" s="205">
        <v>211.19</v>
      </c>
      <c r="AZ41" s="222">
        <v>211.68</v>
      </c>
      <c r="BA41" s="208">
        <v>210.29</v>
      </c>
      <c r="BB41" s="205">
        <v>93.35</v>
      </c>
      <c r="BC41" s="222">
        <v>96.55</v>
      </c>
      <c r="BD41" s="207">
        <v>88.18</v>
      </c>
      <c r="BE41" s="205">
        <v>211.19</v>
      </c>
      <c r="BF41" s="222">
        <v>211.68</v>
      </c>
      <c r="BG41" s="208">
        <v>210.29</v>
      </c>
      <c r="BH41" s="205">
        <v>94.54</v>
      </c>
      <c r="BI41" s="222">
        <v>97.74</v>
      </c>
      <c r="BJ41" s="207">
        <v>89.27</v>
      </c>
      <c r="BK41" s="205">
        <v>211.19</v>
      </c>
      <c r="BL41" s="222">
        <v>211.68</v>
      </c>
      <c r="BM41" s="208">
        <v>210.29</v>
      </c>
      <c r="BN41" s="205">
        <v>95.55</v>
      </c>
      <c r="BO41" s="222">
        <v>98.79</v>
      </c>
      <c r="BP41" s="207">
        <v>90.23</v>
      </c>
      <c r="BQ41" s="205">
        <v>211.19</v>
      </c>
      <c r="BR41" s="222">
        <v>211.68</v>
      </c>
      <c r="BS41" s="208">
        <v>210.29</v>
      </c>
      <c r="BT41" s="205">
        <v>97.24</v>
      </c>
      <c r="BU41" s="222">
        <v>100.57</v>
      </c>
      <c r="BV41" s="207">
        <v>91.85</v>
      </c>
      <c r="BW41" s="205">
        <v>211.19</v>
      </c>
      <c r="BX41" s="222">
        <v>211.68</v>
      </c>
      <c r="BY41" s="208">
        <v>210.29</v>
      </c>
      <c r="BZ41" s="205">
        <v>97.44</v>
      </c>
      <c r="CA41" s="222">
        <v>100.76</v>
      </c>
      <c r="CB41" s="207">
        <v>92.02</v>
      </c>
      <c r="CC41" s="205">
        <v>211.19</v>
      </c>
      <c r="CD41" s="222">
        <v>211.68</v>
      </c>
      <c r="CE41" s="208">
        <v>210.29</v>
      </c>
      <c r="CF41" s="205">
        <v>98.7</v>
      </c>
      <c r="CG41" s="222">
        <v>102.12</v>
      </c>
      <c r="CH41" s="207">
        <v>93.27</v>
      </c>
      <c r="CI41" s="205">
        <v>211.19</v>
      </c>
      <c r="CJ41" s="222">
        <v>211.68</v>
      </c>
      <c r="CK41" s="208">
        <v>210.29</v>
      </c>
      <c r="CL41" s="205">
        <v>99.47</v>
      </c>
      <c r="CM41" s="222">
        <v>102.91</v>
      </c>
      <c r="CN41" s="207">
        <v>93.99</v>
      </c>
      <c r="CO41" s="205">
        <v>211.19</v>
      </c>
      <c r="CP41" s="222">
        <v>211.68</v>
      </c>
      <c r="CQ41" s="208">
        <v>210.29</v>
      </c>
      <c r="CR41" s="205">
        <v>100.57</v>
      </c>
      <c r="CS41" s="222">
        <v>104.1</v>
      </c>
      <c r="CT41" s="207">
        <v>95.07</v>
      </c>
      <c r="CU41" s="205">
        <v>211.19</v>
      </c>
      <c r="CV41" s="222">
        <v>211.68</v>
      </c>
      <c r="CW41" s="208">
        <v>210.29</v>
      </c>
      <c r="CX41" s="205">
        <v>100.75</v>
      </c>
      <c r="CY41" s="222">
        <v>104.3</v>
      </c>
      <c r="CZ41" s="207">
        <v>95.25</v>
      </c>
      <c r="DA41" s="205">
        <v>211.19</v>
      </c>
      <c r="DB41" s="222">
        <v>211.68</v>
      </c>
      <c r="DC41" s="208">
        <v>210.29</v>
      </c>
      <c r="DD41" s="205">
        <v>102.2</v>
      </c>
      <c r="DE41" s="222">
        <v>105.81</v>
      </c>
      <c r="DF41" s="207">
        <v>96.64</v>
      </c>
      <c r="DG41" s="205">
        <v>211.19</v>
      </c>
      <c r="DH41" s="222">
        <v>211.68</v>
      </c>
      <c r="DI41" s="208">
        <v>210.29</v>
      </c>
      <c r="DJ41" s="337">
        <v>102.78</v>
      </c>
      <c r="DK41" s="355">
        <v>106.42</v>
      </c>
      <c r="DL41" s="329">
        <v>97.19</v>
      </c>
      <c r="DM41" s="337">
        <v>211.19</v>
      </c>
      <c r="DN41" s="355">
        <v>211.68</v>
      </c>
      <c r="DO41" s="330">
        <v>210.29</v>
      </c>
      <c r="DP41" s="205">
        <v>104.31</v>
      </c>
      <c r="DQ41" s="222">
        <v>108.05</v>
      </c>
      <c r="DR41" s="207">
        <v>98.68</v>
      </c>
      <c r="DS41" s="205">
        <v>211.19</v>
      </c>
      <c r="DT41" s="222">
        <v>211.68</v>
      </c>
      <c r="DU41" s="208">
        <v>210.29</v>
      </c>
      <c r="DV41" s="205">
        <v>104.6</v>
      </c>
      <c r="DW41" s="222">
        <v>108.27</v>
      </c>
      <c r="DX41" s="207">
        <v>98.88</v>
      </c>
      <c r="DY41" s="205">
        <v>211.19</v>
      </c>
      <c r="DZ41" s="222">
        <v>211.68</v>
      </c>
      <c r="EA41" s="208">
        <v>210.29</v>
      </c>
    </row>
    <row r="42" spans="2:131">
      <c r="B42" s="554"/>
      <c r="C42" s="189" t="s">
        <v>229</v>
      </c>
      <c r="D42" s="177">
        <v>6.05</v>
      </c>
      <c r="E42" s="177">
        <v>6.37</v>
      </c>
      <c r="F42" s="177">
        <v>6.13</v>
      </c>
      <c r="G42" s="177">
        <v>7.38</v>
      </c>
      <c r="H42" s="177">
        <v>5.64</v>
      </c>
      <c r="I42" s="177">
        <v>5.92</v>
      </c>
      <c r="J42" s="177">
        <v>5.0999999999999996</v>
      </c>
      <c r="K42" s="177">
        <v>7.38</v>
      </c>
      <c r="L42" s="177">
        <v>5.48</v>
      </c>
      <c r="M42" s="177">
        <v>5.74</v>
      </c>
      <c r="N42" s="177">
        <v>4.91</v>
      </c>
      <c r="O42" s="177">
        <v>7.38</v>
      </c>
      <c r="P42" s="177">
        <v>6.05</v>
      </c>
      <c r="Q42" s="177">
        <v>5.64</v>
      </c>
      <c r="R42" s="177">
        <v>4.84</v>
      </c>
      <c r="S42" s="177">
        <v>7.38</v>
      </c>
      <c r="T42" s="177">
        <v>6.35</v>
      </c>
      <c r="U42" s="177">
        <v>6.11</v>
      </c>
      <c r="V42" s="177">
        <v>5.71</v>
      </c>
      <c r="W42" s="177">
        <v>7.38</v>
      </c>
      <c r="X42" s="177">
        <v>6.72</v>
      </c>
      <c r="Y42" s="177">
        <v>6.43</v>
      </c>
      <c r="Z42" s="177">
        <v>5.75</v>
      </c>
      <c r="AA42" s="177">
        <v>7.38</v>
      </c>
      <c r="AB42" s="170">
        <v>6.6</v>
      </c>
      <c r="AC42" s="177">
        <f>+AC38</f>
        <v>6.37</v>
      </c>
      <c r="AD42" s="170">
        <v>6.06</v>
      </c>
      <c r="AE42" s="177">
        <v>7.38</v>
      </c>
      <c r="AF42" s="170">
        <v>6.82</v>
      </c>
      <c r="AG42" s="177">
        <v>6.75</v>
      </c>
      <c r="AH42" s="170">
        <v>6.45</v>
      </c>
      <c r="AI42" s="288">
        <v>7.38</v>
      </c>
      <c r="AJ42" s="292">
        <v>6.82</v>
      </c>
      <c r="AK42" s="177">
        <v>6.75</v>
      </c>
      <c r="AL42" s="293">
        <v>6.45</v>
      </c>
      <c r="AM42" s="292">
        <v>7.36</v>
      </c>
      <c r="AN42" s="177">
        <v>7.36</v>
      </c>
      <c r="AO42" s="288">
        <v>7.35</v>
      </c>
      <c r="AP42" s="209">
        <v>7.37</v>
      </c>
      <c r="AQ42" s="223">
        <v>7.37</v>
      </c>
      <c r="AR42" s="211">
        <v>7.06</v>
      </c>
      <c r="AS42" s="209">
        <v>7.88</v>
      </c>
      <c r="AT42" s="223">
        <v>7.95</v>
      </c>
      <c r="AU42" s="212">
        <v>7.92</v>
      </c>
      <c r="AV42" s="209">
        <v>9.0299999999999994</v>
      </c>
      <c r="AW42" s="223">
        <v>8.1999999999999993</v>
      </c>
      <c r="AX42" s="211">
        <v>8</v>
      </c>
      <c r="AY42" s="209">
        <v>9.52</v>
      </c>
      <c r="AZ42" s="223">
        <v>8.75</v>
      </c>
      <c r="BA42" s="212">
        <v>8.81</v>
      </c>
      <c r="BB42" s="209">
        <v>8.31</v>
      </c>
      <c r="BC42" s="223">
        <v>8.16</v>
      </c>
      <c r="BD42" s="211">
        <v>8.16</v>
      </c>
      <c r="BE42" s="209">
        <v>9.52</v>
      </c>
      <c r="BF42" s="223">
        <v>8.75</v>
      </c>
      <c r="BG42" s="212">
        <v>8.81</v>
      </c>
      <c r="BH42" s="209">
        <v>10.27</v>
      </c>
      <c r="BI42" s="223">
        <v>10.029999999999999</v>
      </c>
      <c r="BJ42" s="211">
        <v>9.8699999999999992</v>
      </c>
      <c r="BK42" s="209">
        <v>9.52</v>
      </c>
      <c r="BL42" s="223">
        <v>8.75</v>
      </c>
      <c r="BM42" s="212">
        <v>8.81</v>
      </c>
      <c r="BN42" s="209">
        <v>10.94</v>
      </c>
      <c r="BO42" s="223">
        <v>10.02</v>
      </c>
      <c r="BP42" s="211">
        <v>9.6999999999999993</v>
      </c>
      <c r="BQ42" s="209">
        <v>9.52</v>
      </c>
      <c r="BR42" s="223">
        <v>8.75</v>
      </c>
      <c r="BS42" s="212">
        <v>8.81</v>
      </c>
      <c r="BT42" s="209">
        <v>10.02</v>
      </c>
      <c r="BU42" s="223">
        <v>9.39</v>
      </c>
      <c r="BV42" s="211">
        <v>9.19</v>
      </c>
      <c r="BW42" s="209">
        <v>9.52</v>
      </c>
      <c r="BX42" s="223">
        <v>8.75</v>
      </c>
      <c r="BY42" s="212">
        <v>8.81</v>
      </c>
      <c r="BZ42" s="209">
        <v>8.91</v>
      </c>
      <c r="CA42" s="223">
        <v>8.1999999999999993</v>
      </c>
      <c r="CB42" s="211">
        <v>7.9</v>
      </c>
      <c r="CC42" s="209">
        <v>9.52</v>
      </c>
      <c r="CD42" s="223">
        <v>8.75</v>
      </c>
      <c r="CE42" s="212">
        <v>8.81</v>
      </c>
      <c r="CF42" s="209">
        <v>8.94</v>
      </c>
      <c r="CG42" s="223">
        <v>9.18</v>
      </c>
      <c r="CH42" s="211">
        <v>8.48</v>
      </c>
      <c r="CI42" s="209">
        <v>9.52</v>
      </c>
      <c r="CJ42" s="223">
        <v>8.75</v>
      </c>
      <c r="CK42" s="212">
        <v>8.81</v>
      </c>
      <c r="CL42" s="209">
        <v>9.2100000000000009</v>
      </c>
      <c r="CM42" s="223">
        <v>9.57</v>
      </c>
      <c r="CN42" s="211">
        <v>8.66</v>
      </c>
      <c r="CO42" s="209">
        <v>9.52</v>
      </c>
      <c r="CP42" s="223">
        <v>8.75</v>
      </c>
      <c r="CQ42" s="212">
        <v>8.81</v>
      </c>
      <c r="CR42" s="209">
        <v>8.76</v>
      </c>
      <c r="CS42" s="223">
        <v>8.41</v>
      </c>
      <c r="CT42" s="211">
        <v>8.0399999999999991</v>
      </c>
      <c r="CU42" s="209">
        <v>9.52</v>
      </c>
      <c r="CV42" s="223">
        <v>8.75</v>
      </c>
      <c r="CW42" s="212">
        <v>8.81</v>
      </c>
      <c r="CX42" s="209">
        <v>8.23</v>
      </c>
      <c r="CY42" s="223">
        <v>7.94</v>
      </c>
      <c r="CZ42" s="211">
        <v>7.52</v>
      </c>
      <c r="DA42" s="209">
        <v>9.52</v>
      </c>
      <c r="DB42" s="223">
        <v>8.75</v>
      </c>
      <c r="DC42" s="212">
        <v>8.81</v>
      </c>
      <c r="DD42" s="209">
        <v>8.7100000000000009</v>
      </c>
      <c r="DE42" s="223">
        <v>9.07</v>
      </c>
      <c r="DF42" s="211">
        <v>8.23</v>
      </c>
      <c r="DG42" s="209">
        <v>9.52</v>
      </c>
      <c r="DH42" s="223">
        <v>8.75</v>
      </c>
      <c r="DI42" s="212">
        <v>8.81</v>
      </c>
      <c r="DJ42" s="327">
        <v>8.92</v>
      </c>
      <c r="DK42" s="356">
        <v>8.99</v>
      </c>
      <c r="DL42" s="331">
        <v>8.1999999999999993</v>
      </c>
      <c r="DM42" s="327">
        <v>9.52</v>
      </c>
      <c r="DN42" s="356">
        <v>8.75</v>
      </c>
      <c r="DO42" s="332">
        <v>8.81</v>
      </c>
      <c r="DP42" s="209">
        <v>8.31</v>
      </c>
      <c r="DQ42" s="223">
        <v>8.09</v>
      </c>
      <c r="DR42" s="211">
        <v>7.79</v>
      </c>
      <c r="DS42" s="209">
        <v>9.52</v>
      </c>
      <c r="DT42" s="223">
        <v>8.75</v>
      </c>
      <c r="DU42" s="212">
        <v>8.81</v>
      </c>
      <c r="DV42" s="209">
        <v>8.33</v>
      </c>
      <c r="DW42" s="223">
        <v>8.19</v>
      </c>
      <c r="DX42" s="211">
        <v>7.87</v>
      </c>
      <c r="DY42" s="209">
        <v>9.52</v>
      </c>
      <c r="DZ42" s="223">
        <v>8.75</v>
      </c>
      <c r="EA42" s="212">
        <v>8.81</v>
      </c>
    </row>
    <row r="43" spans="2:131">
      <c r="B43" s="554"/>
      <c r="C43" s="193" t="s">
        <v>230</v>
      </c>
      <c r="D43" s="178">
        <v>583.37</v>
      </c>
      <c r="E43" s="178">
        <v>973.45</v>
      </c>
      <c r="F43" s="178">
        <v>1011.96</v>
      </c>
      <c r="G43" s="178">
        <v>340.39</v>
      </c>
      <c r="H43" s="178">
        <v>597.32000000000005</v>
      </c>
      <c r="I43" s="178">
        <v>1004.45</v>
      </c>
      <c r="J43" s="178">
        <v>1016.94</v>
      </c>
      <c r="K43" s="178">
        <v>340.39</v>
      </c>
      <c r="L43" s="178">
        <v>605.17999999999995</v>
      </c>
      <c r="M43" s="178">
        <v>1010.98</v>
      </c>
      <c r="N43" s="178">
        <v>1015.56</v>
      </c>
      <c r="O43" s="178">
        <v>340.39</v>
      </c>
      <c r="P43" s="178">
        <v>1071.48</v>
      </c>
      <c r="Q43" s="178">
        <v>641.17999999999995</v>
      </c>
      <c r="R43" s="178">
        <v>1096.5899999999999</v>
      </c>
      <c r="S43" s="178">
        <v>340.39</v>
      </c>
      <c r="T43" s="178">
        <v>1019.61</v>
      </c>
      <c r="U43" s="178">
        <v>644.97</v>
      </c>
      <c r="V43" s="178">
        <v>997.54</v>
      </c>
      <c r="W43" s="178">
        <v>340.39</v>
      </c>
      <c r="X43" s="178">
        <v>1086.02</v>
      </c>
      <c r="Y43" s="178">
        <v>643.38</v>
      </c>
      <c r="Z43" s="178">
        <v>1073.25</v>
      </c>
      <c r="AA43" s="178">
        <v>340.39</v>
      </c>
      <c r="AB43" s="178">
        <v>1241.24</v>
      </c>
      <c r="AC43" s="178">
        <f>+AC39</f>
        <v>700.06</v>
      </c>
      <c r="AD43" s="178">
        <v>1377.19</v>
      </c>
      <c r="AE43" s="178">
        <v>340.39</v>
      </c>
      <c r="AF43" s="178">
        <v>1079.24</v>
      </c>
      <c r="AG43" s="178">
        <v>647.27</v>
      </c>
      <c r="AH43" s="178">
        <v>1105.23</v>
      </c>
      <c r="AI43" s="298">
        <v>340.39</v>
      </c>
      <c r="AJ43" s="301">
        <v>1079.24</v>
      </c>
      <c r="AK43" s="178">
        <v>647.27</v>
      </c>
      <c r="AL43" s="300">
        <v>1105.23</v>
      </c>
      <c r="AM43" s="301">
        <v>364.22</v>
      </c>
      <c r="AN43" s="178">
        <v>350.29</v>
      </c>
      <c r="AO43" s="298">
        <v>365.06</v>
      </c>
      <c r="AP43" s="224">
        <v>1027.73</v>
      </c>
      <c r="AQ43" s="225">
        <v>630.92999999999995</v>
      </c>
      <c r="AR43" s="220">
        <v>1114.22</v>
      </c>
      <c r="AS43" s="224">
        <v>348.46</v>
      </c>
      <c r="AT43" s="225">
        <v>348.8</v>
      </c>
      <c r="AU43" s="221">
        <v>411.06</v>
      </c>
      <c r="AV43" s="224">
        <v>1190.3399999999999</v>
      </c>
      <c r="AW43" s="225">
        <v>715.69</v>
      </c>
      <c r="AX43" s="220">
        <v>1216.55</v>
      </c>
      <c r="AY43" s="224">
        <v>546.82000000000005</v>
      </c>
      <c r="AZ43" s="225">
        <v>448.41</v>
      </c>
      <c r="BA43" s="221">
        <v>550.4</v>
      </c>
      <c r="BB43" s="224">
        <v>1128.46</v>
      </c>
      <c r="BC43" s="225">
        <v>696.26</v>
      </c>
      <c r="BD43" s="220">
        <v>1236.3</v>
      </c>
      <c r="BE43" s="224">
        <v>546.82000000000005</v>
      </c>
      <c r="BF43" s="225">
        <v>448.41</v>
      </c>
      <c r="BG43" s="221">
        <v>550.4</v>
      </c>
      <c r="BH43" s="224">
        <v>1174.78</v>
      </c>
      <c r="BI43" s="225">
        <v>582.95000000000005</v>
      </c>
      <c r="BJ43" s="220">
        <v>1331.97</v>
      </c>
      <c r="BK43" s="224">
        <v>546.82000000000005</v>
      </c>
      <c r="BL43" s="225">
        <v>448.41</v>
      </c>
      <c r="BM43" s="221">
        <v>550.4</v>
      </c>
      <c r="BN43" s="224">
        <v>1073.74</v>
      </c>
      <c r="BO43" s="225">
        <v>662.87</v>
      </c>
      <c r="BP43" s="220">
        <v>1160.08</v>
      </c>
      <c r="BQ43" s="224">
        <v>546.82000000000005</v>
      </c>
      <c r="BR43" s="225">
        <v>448.41</v>
      </c>
      <c r="BS43" s="221">
        <v>550.4</v>
      </c>
      <c r="BT43" s="224">
        <v>1141.8499999999999</v>
      </c>
      <c r="BU43" s="225">
        <v>696.59</v>
      </c>
      <c r="BV43" s="220">
        <v>1189.56</v>
      </c>
      <c r="BW43" s="224">
        <v>546.82000000000005</v>
      </c>
      <c r="BX43" s="225">
        <v>448.41</v>
      </c>
      <c r="BY43" s="221">
        <v>550.4</v>
      </c>
      <c r="BZ43" s="224">
        <v>1145.49</v>
      </c>
      <c r="CA43" s="225">
        <v>697.84</v>
      </c>
      <c r="CB43" s="220">
        <v>1169.28</v>
      </c>
      <c r="CC43" s="224">
        <v>546.82000000000005</v>
      </c>
      <c r="CD43" s="225">
        <v>448.41</v>
      </c>
      <c r="CE43" s="221">
        <v>550.4</v>
      </c>
      <c r="CF43" s="224">
        <v>1192.8</v>
      </c>
      <c r="CG43" s="225">
        <v>737.57</v>
      </c>
      <c r="CH43" s="220">
        <v>1203.57</v>
      </c>
      <c r="CI43" s="224">
        <v>546.82000000000005</v>
      </c>
      <c r="CJ43" s="225">
        <v>448.41</v>
      </c>
      <c r="CK43" s="221">
        <v>550.4</v>
      </c>
      <c r="CL43" s="224">
        <v>1224.17</v>
      </c>
      <c r="CM43" s="225">
        <v>773.26</v>
      </c>
      <c r="CN43" s="220">
        <v>1238.02</v>
      </c>
      <c r="CO43" s="224">
        <v>546.82000000000005</v>
      </c>
      <c r="CP43" s="225">
        <v>448.41</v>
      </c>
      <c r="CQ43" s="221">
        <v>550.4</v>
      </c>
      <c r="CR43" s="224">
        <v>1368.01</v>
      </c>
      <c r="CS43" s="225">
        <v>826.37</v>
      </c>
      <c r="CT43" s="220">
        <v>1369.93</v>
      </c>
      <c r="CU43" s="224">
        <v>546.82000000000005</v>
      </c>
      <c r="CV43" s="225">
        <v>448.41</v>
      </c>
      <c r="CW43" s="221">
        <v>550.4</v>
      </c>
      <c r="CX43" s="224">
        <v>1583.18</v>
      </c>
      <c r="CY43" s="225">
        <v>920.95</v>
      </c>
      <c r="CZ43" s="220">
        <v>1533.02</v>
      </c>
      <c r="DA43" s="224">
        <v>546.82000000000005</v>
      </c>
      <c r="DB43" s="225">
        <v>448.41</v>
      </c>
      <c r="DC43" s="221">
        <v>550.4</v>
      </c>
      <c r="DD43" s="224">
        <v>1398.63</v>
      </c>
      <c r="DE43" s="225">
        <v>828.61</v>
      </c>
      <c r="DF43" s="220">
        <v>1389.11</v>
      </c>
      <c r="DG43" s="224">
        <v>546.82000000000005</v>
      </c>
      <c r="DH43" s="225">
        <v>448.41</v>
      </c>
      <c r="DI43" s="221">
        <v>550.4</v>
      </c>
      <c r="DJ43" s="357">
        <v>1405.13</v>
      </c>
      <c r="DK43" s="358">
        <v>839.88</v>
      </c>
      <c r="DL43" s="351">
        <v>1399.35</v>
      </c>
      <c r="DM43" s="359">
        <v>546.82000000000005</v>
      </c>
      <c r="DN43" s="358">
        <v>448.41</v>
      </c>
      <c r="DO43" s="353">
        <v>550.4</v>
      </c>
      <c r="DP43" s="224">
        <v>1541</v>
      </c>
      <c r="DQ43" s="225">
        <v>907.76</v>
      </c>
      <c r="DR43" s="220">
        <v>1506.04</v>
      </c>
      <c r="DS43" s="224">
        <v>546.82000000000005</v>
      </c>
      <c r="DT43" s="225">
        <v>448.41</v>
      </c>
      <c r="DU43" s="221">
        <v>550.4</v>
      </c>
      <c r="DV43" s="224">
        <v>1710.48</v>
      </c>
      <c r="DW43" s="225">
        <v>947.59</v>
      </c>
      <c r="DX43" s="220">
        <v>1870.78</v>
      </c>
      <c r="DY43" s="224">
        <v>546.82000000000005</v>
      </c>
      <c r="DZ43" s="225">
        <v>448.41</v>
      </c>
      <c r="EA43" s="221">
        <v>550.4</v>
      </c>
    </row>
    <row r="44" spans="2:131">
      <c r="B44" s="191"/>
      <c r="C44" s="188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285"/>
      <c r="AJ44" s="286"/>
      <c r="AK44" s="169"/>
      <c r="AL44" s="287"/>
      <c r="AM44" s="286"/>
      <c r="AN44" s="169"/>
      <c r="AO44" s="285"/>
      <c r="AP44" s="201"/>
      <c r="AQ44" s="202"/>
      <c r="AR44" s="203"/>
      <c r="AS44" s="201"/>
      <c r="AT44" s="202"/>
      <c r="AU44" s="204"/>
      <c r="AV44" s="201"/>
      <c r="AW44" s="202"/>
      <c r="AX44" s="220"/>
      <c r="AY44" s="201"/>
      <c r="AZ44" s="202"/>
      <c r="BA44" s="204"/>
      <c r="BB44" s="201"/>
      <c r="BC44" s="202"/>
      <c r="BD44" s="220"/>
      <c r="BE44" s="201"/>
      <c r="BF44" s="202"/>
      <c r="BG44" s="204"/>
      <c r="BH44" s="201"/>
      <c r="BI44" s="202"/>
      <c r="BJ44" s="220"/>
      <c r="BK44" s="201"/>
      <c r="BL44" s="202"/>
      <c r="BM44" s="204"/>
      <c r="BN44" s="201"/>
      <c r="BO44" s="202"/>
      <c r="BP44" s="220"/>
      <c r="BQ44" s="201"/>
      <c r="BR44" s="202"/>
      <c r="BS44" s="204"/>
      <c r="BT44" s="201"/>
      <c r="BU44" s="202"/>
      <c r="BV44" s="220"/>
      <c r="BW44" s="201"/>
      <c r="BX44" s="202"/>
      <c r="BY44" s="204"/>
      <c r="BZ44" s="201"/>
      <c r="CA44" s="202"/>
      <c r="CB44" s="220"/>
      <c r="CC44" s="201"/>
      <c r="CD44" s="202"/>
      <c r="CE44" s="204"/>
      <c r="CF44" s="201"/>
      <c r="CG44" s="202"/>
      <c r="CH44" s="220"/>
      <c r="CI44" s="201"/>
      <c r="CJ44" s="202"/>
      <c r="CK44" s="204"/>
      <c r="CL44" s="201"/>
      <c r="CM44" s="202"/>
      <c r="CN44" s="220"/>
      <c r="CO44" s="201"/>
      <c r="CP44" s="202"/>
      <c r="CQ44" s="204"/>
      <c r="CR44" s="201"/>
      <c r="CS44" s="202"/>
      <c r="CT44" s="220"/>
      <c r="CU44" s="201"/>
      <c r="CV44" s="202"/>
      <c r="CW44" s="204"/>
      <c r="CX44" s="201"/>
      <c r="CY44" s="202"/>
      <c r="CZ44" s="220"/>
      <c r="DA44" s="201"/>
      <c r="DB44" s="202"/>
      <c r="DC44" s="204"/>
      <c r="DD44" s="201"/>
      <c r="DE44" s="202"/>
      <c r="DF44" s="220"/>
      <c r="DG44" s="201"/>
      <c r="DH44" s="202"/>
      <c r="DI44" s="204"/>
      <c r="DJ44" s="333"/>
      <c r="DK44" s="334"/>
      <c r="DL44" s="354"/>
      <c r="DM44" s="333"/>
      <c r="DN44" s="334"/>
      <c r="DO44" s="336"/>
      <c r="DP44" s="201"/>
      <c r="DQ44" s="202"/>
      <c r="DR44" s="220"/>
      <c r="DS44" s="201"/>
      <c r="DT44" s="202"/>
      <c r="DU44" s="204"/>
      <c r="DV44" s="201"/>
      <c r="DW44" s="202"/>
      <c r="DX44" s="220"/>
      <c r="DY44" s="201"/>
      <c r="DZ44" s="202"/>
      <c r="EA44" s="204"/>
    </row>
    <row r="45" spans="2:131">
      <c r="B45" s="554" t="s">
        <v>236</v>
      </c>
      <c r="C45" s="186" t="s">
        <v>227</v>
      </c>
      <c r="D45" s="169">
        <v>80.709999999999994</v>
      </c>
      <c r="E45" s="179">
        <v>78.02</v>
      </c>
      <c r="F45" s="179">
        <v>73.709999999999994</v>
      </c>
      <c r="G45" s="176">
        <v>224.53</v>
      </c>
      <c r="H45" s="169">
        <v>81.069999999999993</v>
      </c>
      <c r="I45" s="179">
        <v>78.36</v>
      </c>
      <c r="J45" s="179">
        <v>74.040000000000006</v>
      </c>
      <c r="K45" s="176">
        <v>224.53</v>
      </c>
      <c r="L45" s="169">
        <v>80.040000000000006</v>
      </c>
      <c r="M45" s="179">
        <v>77.319999999999993</v>
      </c>
      <c r="N45" s="179">
        <v>73.099999999999994</v>
      </c>
      <c r="O45" s="176">
        <v>224.53</v>
      </c>
      <c r="P45" s="169">
        <v>80.790000000000006</v>
      </c>
      <c r="Q45" s="179">
        <v>83.67</v>
      </c>
      <c r="R45" s="179">
        <v>76.42</v>
      </c>
      <c r="S45" s="176">
        <v>224.53</v>
      </c>
      <c r="T45" s="169">
        <v>61.16</v>
      </c>
      <c r="U45" s="179">
        <v>63.68</v>
      </c>
      <c r="V45" s="179">
        <v>58.16</v>
      </c>
      <c r="W45" s="176">
        <v>224.53</v>
      </c>
      <c r="X45" s="169">
        <v>62.43</v>
      </c>
      <c r="Y45" s="179">
        <v>64.98</v>
      </c>
      <c r="Z45" s="179">
        <v>59.34</v>
      </c>
      <c r="AA45" s="176">
        <v>224.53</v>
      </c>
      <c r="AB45" s="171">
        <v>85.36</v>
      </c>
      <c r="AC45" s="179">
        <f>+AC41</f>
        <v>88.34</v>
      </c>
      <c r="AD45" s="171">
        <v>80.680000000000007</v>
      </c>
      <c r="AE45" s="176">
        <v>224.53</v>
      </c>
      <c r="AF45" s="171">
        <v>87.05</v>
      </c>
      <c r="AG45" s="179">
        <v>90.09</v>
      </c>
      <c r="AH45" s="171">
        <v>82.27</v>
      </c>
      <c r="AI45" s="289">
        <v>224.53</v>
      </c>
      <c r="AJ45" s="290">
        <v>87.05</v>
      </c>
      <c r="AK45" s="179">
        <v>90.09</v>
      </c>
      <c r="AL45" s="291">
        <v>82.27</v>
      </c>
      <c r="AM45" s="290">
        <v>220.1</v>
      </c>
      <c r="AN45" s="179">
        <v>220.19</v>
      </c>
      <c r="AO45" s="289">
        <v>219.94</v>
      </c>
      <c r="AP45" s="205">
        <v>88.92</v>
      </c>
      <c r="AQ45" s="226">
        <v>92</v>
      </c>
      <c r="AR45" s="207">
        <v>84.03</v>
      </c>
      <c r="AS45" s="205">
        <v>215.32</v>
      </c>
      <c r="AT45" s="226">
        <v>215.6</v>
      </c>
      <c r="AU45" s="208">
        <v>214.82</v>
      </c>
      <c r="AV45" s="205">
        <v>91.44</v>
      </c>
      <c r="AW45" s="226">
        <v>94.59</v>
      </c>
      <c r="AX45" s="203">
        <v>86.39</v>
      </c>
      <c r="AY45" s="205">
        <v>211.19</v>
      </c>
      <c r="AZ45" s="226">
        <v>211.68</v>
      </c>
      <c r="BA45" s="208">
        <v>210.29</v>
      </c>
      <c r="BB45" s="205">
        <v>93.35</v>
      </c>
      <c r="BC45" s="226">
        <v>96.55</v>
      </c>
      <c r="BD45" s="203">
        <v>88.18</v>
      </c>
      <c r="BE45" s="205">
        <v>211.19</v>
      </c>
      <c r="BF45" s="226">
        <v>211.68</v>
      </c>
      <c r="BG45" s="208">
        <v>210.29</v>
      </c>
      <c r="BH45" s="205">
        <v>94.54</v>
      </c>
      <c r="BI45" s="226">
        <v>97.74</v>
      </c>
      <c r="BJ45" s="203">
        <v>89.27</v>
      </c>
      <c r="BK45" s="205">
        <v>211.19</v>
      </c>
      <c r="BL45" s="226">
        <v>211.68</v>
      </c>
      <c r="BM45" s="208">
        <v>210.29</v>
      </c>
      <c r="BN45" s="205">
        <v>95.55</v>
      </c>
      <c r="BO45" s="226">
        <v>98.79</v>
      </c>
      <c r="BP45" s="203">
        <v>90.23</v>
      </c>
      <c r="BQ45" s="205">
        <v>211.19</v>
      </c>
      <c r="BR45" s="226">
        <v>211.68</v>
      </c>
      <c r="BS45" s="208">
        <v>210.29</v>
      </c>
      <c r="BT45" s="205">
        <v>97.24</v>
      </c>
      <c r="BU45" s="226">
        <v>100.57</v>
      </c>
      <c r="BV45" s="203">
        <v>91.85</v>
      </c>
      <c r="BW45" s="205">
        <v>211.19</v>
      </c>
      <c r="BX45" s="226">
        <v>211.68</v>
      </c>
      <c r="BY45" s="208">
        <v>210.29</v>
      </c>
      <c r="BZ45" s="205">
        <v>97.44</v>
      </c>
      <c r="CA45" s="226">
        <v>100.76</v>
      </c>
      <c r="CB45" s="203">
        <v>92.02</v>
      </c>
      <c r="CC45" s="205">
        <v>211.19</v>
      </c>
      <c r="CD45" s="226">
        <v>211.68</v>
      </c>
      <c r="CE45" s="208">
        <v>210.29</v>
      </c>
      <c r="CF45" s="205">
        <v>98.7</v>
      </c>
      <c r="CG45" s="226">
        <v>102.12</v>
      </c>
      <c r="CH45" s="203">
        <v>93.27</v>
      </c>
      <c r="CI45" s="205">
        <v>211.19</v>
      </c>
      <c r="CJ45" s="226">
        <v>211.68</v>
      </c>
      <c r="CK45" s="208">
        <v>210.29</v>
      </c>
      <c r="CL45" s="205">
        <v>99.47</v>
      </c>
      <c r="CM45" s="226">
        <v>102.91</v>
      </c>
      <c r="CN45" s="203">
        <v>93.99</v>
      </c>
      <c r="CO45" s="205">
        <v>211.19</v>
      </c>
      <c r="CP45" s="226">
        <v>211.68</v>
      </c>
      <c r="CQ45" s="208">
        <v>210.29</v>
      </c>
      <c r="CR45" s="205">
        <v>100.57</v>
      </c>
      <c r="CS45" s="226">
        <v>104.1</v>
      </c>
      <c r="CT45" s="203">
        <v>95.07</v>
      </c>
      <c r="CU45" s="205">
        <v>211.19</v>
      </c>
      <c r="CV45" s="226">
        <v>211.68</v>
      </c>
      <c r="CW45" s="208">
        <v>210.29</v>
      </c>
      <c r="CX45" s="205">
        <v>100.75</v>
      </c>
      <c r="CY45" s="226">
        <v>104.3</v>
      </c>
      <c r="CZ45" s="203">
        <v>95.25</v>
      </c>
      <c r="DA45" s="205">
        <v>211.19</v>
      </c>
      <c r="DB45" s="226">
        <v>211.68</v>
      </c>
      <c r="DC45" s="208">
        <v>210.29</v>
      </c>
      <c r="DD45" s="205">
        <v>102.2</v>
      </c>
      <c r="DE45" s="226">
        <v>105.81</v>
      </c>
      <c r="DF45" s="203">
        <v>96.64</v>
      </c>
      <c r="DG45" s="205">
        <v>211.19</v>
      </c>
      <c r="DH45" s="226">
        <v>211.68</v>
      </c>
      <c r="DI45" s="208">
        <v>210.29</v>
      </c>
      <c r="DJ45" s="337">
        <v>102.78</v>
      </c>
      <c r="DK45" s="360">
        <v>106.42</v>
      </c>
      <c r="DL45" s="335">
        <v>97.19</v>
      </c>
      <c r="DM45" s="337">
        <v>211.19</v>
      </c>
      <c r="DN45" s="360">
        <v>211.68</v>
      </c>
      <c r="DO45" s="330">
        <v>210.29</v>
      </c>
      <c r="DP45" s="205">
        <v>104.31</v>
      </c>
      <c r="DQ45" s="226">
        <v>108.05</v>
      </c>
      <c r="DR45" s="203">
        <v>98.68</v>
      </c>
      <c r="DS45" s="205">
        <v>211.19</v>
      </c>
      <c r="DT45" s="226">
        <v>211.68</v>
      </c>
      <c r="DU45" s="208">
        <v>210.29</v>
      </c>
      <c r="DV45" s="205">
        <v>104.6</v>
      </c>
      <c r="DW45" s="226">
        <v>108.27</v>
      </c>
      <c r="DX45" s="203">
        <v>98.88</v>
      </c>
      <c r="DY45" s="205">
        <v>211.19</v>
      </c>
      <c r="DZ45" s="226">
        <v>211.68</v>
      </c>
      <c r="EA45" s="208">
        <v>210.29</v>
      </c>
    </row>
    <row r="46" spans="2:131">
      <c r="B46" s="554"/>
      <c r="C46" s="189" t="s">
        <v>229</v>
      </c>
      <c r="D46" s="177">
        <v>6.05</v>
      </c>
      <c r="E46" s="177">
        <v>6.37</v>
      </c>
      <c r="F46" s="177">
        <v>6.13</v>
      </c>
      <c r="G46" s="177">
        <v>7.26</v>
      </c>
      <c r="H46" s="177">
        <v>5.64</v>
      </c>
      <c r="I46" s="177">
        <v>5.92</v>
      </c>
      <c r="J46" s="177">
        <v>5.4</v>
      </c>
      <c r="K46" s="177">
        <v>7.26</v>
      </c>
      <c r="L46" s="177">
        <v>5.48</v>
      </c>
      <c r="M46" s="177">
        <v>5.74</v>
      </c>
      <c r="N46" s="177">
        <v>4.91</v>
      </c>
      <c r="O46" s="177">
        <v>7.26</v>
      </c>
      <c r="P46" s="177">
        <v>6.05</v>
      </c>
      <c r="Q46" s="177">
        <v>5.64</v>
      </c>
      <c r="R46" s="177">
        <v>4.84</v>
      </c>
      <c r="S46" s="177">
        <v>7.26</v>
      </c>
      <c r="T46" s="177">
        <v>6.35</v>
      </c>
      <c r="U46" s="177">
        <v>6.11</v>
      </c>
      <c r="V46" s="177">
        <v>5.71</v>
      </c>
      <c r="W46" s="177">
        <v>7.26</v>
      </c>
      <c r="X46" s="177">
        <v>6.72</v>
      </c>
      <c r="Y46" s="177">
        <v>6.43</v>
      </c>
      <c r="Z46" s="177">
        <v>5.75</v>
      </c>
      <c r="AA46" s="177">
        <v>7.26</v>
      </c>
      <c r="AB46" s="170">
        <v>6.6</v>
      </c>
      <c r="AC46" s="177">
        <f>+AC42</f>
        <v>6.37</v>
      </c>
      <c r="AD46" s="170">
        <v>6.06</v>
      </c>
      <c r="AE46" s="177">
        <v>7.26</v>
      </c>
      <c r="AF46" s="170">
        <v>6.82</v>
      </c>
      <c r="AG46" s="177">
        <v>6.75</v>
      </c>
      <c r="AH46" s="170">
        <v>6.45</v>
      </c>
      <c r="AI46" s="288">
        <v>7.26</v>
      </c>
      <c r="AJ46" s="292">
        <v>6.82</v>
      </c>
      <c r="AK46" s="177">
        <v>6.75</v>
      </c>
      <c r="AL46" s="293">
        <v>6.45</v>
      </c>
      <c r="AM46" s="292">
        <v>7.25</v>
      </c>
      <c r="AN46" s="177">
        <v>7.24</v>
      </c>
      <c r="AO46" s="288">
        <v>7.23</v>
      </c>
      <c r="AP46" s="209">
        <v>7.37</v>
      </c>
      <c r="AQ46" s="223">
        <v>7.37</v>
      </c>
      <c r="AR46" s="211">
        <v>7.06</v>
      </c>
      <c r="AS46" s="209">
        <v>7.78</v>
      </c>
      <c r="AT46" s="223">
        <v>7.84</v>
      </c>
      <c r="AU46" s="212">
        <v>7.8</v>
      </c>
      <c r="AV46" s="209">
        <v>9.0299999999999994</v>
      </c>
      <c r="AW46" s="223">
        <v>8.1999999999999993</v>
      </c>
      <c r="AX46" s="207">
        <v>8</v>
      </c>
      <c r="AY46" s="209">
        <v>9.42</v>
      </c>
      <c r="AZ46" s="223">
        <v>8.64</v>
      </c>
      <c r="BA46" s="212">
        <v>8.6999999999999993</v>
      </c>
      <c r="BB46" s="209">
        <v>8.31</v>
      </c>
      <c r="BC46" s="223">
        <v>8.16</v>
      </c>
      <c r="BD46" s="207">
        <v>8.16</v>
      </c>
      <c r="BE46" s="209">
        <v>9.42</v>
      </c>
      <c r="BF46" s="223">
        <v>8.64</v>
      </c>
      <c r="BG46" s="212">
        <v>8.6999999999999993</v>
      </c>
      <c r="BH46" s="209">
        <v>10.27</v>
      </c>
      <c r="BI46" s="223">
        <v>10.029999999999999</v>
      </c>
      <c r="BJ46" s="207">
        <v>9.8699999999999992</v>
      </c>
      <c r="BK46" s="209">
        <v>9.42</v>
      </c>
      <c r="BL46" s="223">
        <v>8.64</v>
      </c>
      <c r="BM46" s="212">
        <v>8.6999999999999993</v>
      </c>
      <c r="BN46" s="209">
        <v>10.94</v>
      </c>
      <c r="BO46" s="223">
        <v>10.02</v>
      </c>
      <c r="BP46" s="207">
        <v>9.6999999999999993</v>
      </c>
      <c r="BQ46" s="209">
        <v>9.42</v>
      </c>
      <c r="BR46" s="223">
        <v>8.64</v>
      </c>
      <c r="BS46" s="212">
        <v>8.6999999999999993</v>
      </c>
      <c r="BT46" s="209">
        <v>10.02</v>
      </c>
      <c r="BU46" s="223">
        <v>9.39</v>
      </c>
      <c r="BV46" s="207">
        <v>9.19</v>
      </c>
      <c r="BW46" s="209">
        <v>9.42</v>
      </c>
      <c r="BX46" s="223">
        <v>8.64</v>
      </c>
      <c r="BY46" s="212">
        <v>8.6999999999999993</v>
      </c>
      <c r="BZ46" s="209">
        <v>8.91</v>
      </c>
      <c r="CA46" s="223">
        <v>8.1999999999999993</v>
      </c>
      <c r="CB46" s="207">
        <v>7.9</v>
      </c>
      <c r="CC46" s="209">
        <v>9.42</v>
      </c>
      <c r="CD46" s="223">
        <v>8.64</v>
      </c>
      <c r="CE46" s="212">
        <v>8.6999999999999993</v>
      </c>
      <c r="CF46" s="209">
        <v>8.94</v>
      </c>
      <c r="CG46" s="223">
        <v>9.18</v>
      </c>
      <c r="CH46" s="207">
        <v>8.48</v>
      </c>
      <c r="CI46" s="209">
        <v>9.42</v>
      </c>
      <c r="CJ46" s="223">
        <v>8.64</v>
      </c>
      <c r="CK46" s="212">
        <v>8.6999999999999993</v>
      </c>
      <c r="CL46" s="209">
        <v>9.2100000000000009</v>
      </c>
      <c r="CM46" s="223">
        <v>9.57</v>
      </c>
      <c r="CN46" s="207">
        <v>8.66</v>
      </c>
      <c r="CO46" s="209">
        <v>9.42</v>
      </c>
      <c r="CP46" s="223">
        <v>8.64</v>
      </c>
      <c r="CQ46" s="212">
        <v>8.6999999999999993</v>
      </c>
      <c r="CR46" s="209">
        <v>8.76</v>
      </c>
      <c r="CS46" s="223">
        <v>8.41</v>
      </c>
      <c r="CT46" s="207">
        <v>8.0399999999999991</v>
      </c>
      <c r="CU46" s="209">
        <v>9.42</v>
      </c>
      <c r="CV46" s="223">
        <v>8.64</v>
      </c>
      <c r="CW46" s="212">
        <v>8.6999999999999993</v>
      </c>
      <c r="CX46" s="209">
        <v>8.23</v>
      </c>
      <c r="CY46" s="223">
        <v>7.94</v>
      </c>
      <c r="CZ46" s="207">
        <v>7.8520000000000003</v>
      </c>
      <c r="DA46" s="209">
        <v>9.42</v>
      </c>
      <c r="DB46" s="223">
        <v>8.64</v>
      </c>
      <c r="DC46" s="212">
        <v>8.6999999999999993</v>
      </c>
      <c r="DD46" s="209">
        <v>8.7100000000000009</v>
      </c>
      <c r="DE46" s="223">
        <v>9.07</v>
      </c>
      <c r="DF46" s="207">
        <v>8.23</v>
      </c>
      <c r="DG46" s="209">
        <v>9.42</v>
      </c>
      <c r="DH46" s="223">
        <v>8.64</v>
      </c>
      <c r="DI46" s="212">
        <v>8.6999999999999993</v>
      </c>
      <c r="DJ46" s="327">
        <v>8.92</v>
      </c>
      <c r="DK46" s="356">
        <v>8.99</v>
      </c>
      <c r="DL46" s="329">
        <v>8.1999999999999993</v>
      </c>
      <c r="DM46" s="327">
        <v>9.42</v>
      </c>
      <c r="DN46" s="356">
        <v>8.64</v>
      </c>
      <c r="DO46" s="332">
        <v>8.6999999999999993</v>
      </c>
      <c r="DP46" s="209">
        <v>8.31</v>
      </c>
      <c r="DQ46" s="223">
        <v>8.09</v>
      </c>
      <c r="DR46" s="207">
        <v>7.79</v>
      </c>
      <c r="DS46" s="209">
        <v>9.42</v>
      </c>
      <c r="DT46" s="223">
        <v>8.64</v>
      </c>
      <c r="DU46" s="212">
        <v>8.6999999999999993</v>
      </c>
      <c r="DV46" s="209">
        <v>8.33</v>
      </c>
      <c r="DW46" s="223">
        <v>8.19</v>
      </c>
      <c r="DX46" s="207">
        <v>7.87</v>
      </c>
      <c r="DY46" s="209">
        <v>9.42</v>
      </c>
      <c r="DZ46" s="223">
        <v>8.64</v>
      </c>
      <c r="EA46" s="212">
        <v>8.6999999999999993</v>
      </c>
    </row>
    <row r="47" spans="2:131">
      <c r="B47" s="554"/>
      <c r="C47" s="189" t="s">
        <v>232</v>
      </c>
      <c r="D47" s="177">
        <v>170.53</v>
      </c>
      <c r="E47" s="177">
        <v>254.46</v>
      </c>
      <c r="F47" s="177">
        <v>334.81</v>
      </c>
      <c r="G47" s="177">
        <v>97.33</v>
      </c>
      <c r="H47" s="177">
        <v>170.83</v>
      </c>
      <c r="I47" s="177">
        <v>254.71</v>
      </c>
      <c r="J47" s="177">
        <v>335.19</v>
      </c>
      <c r="K47" s="177">
        <v>97.33</v>
      </c>
      <c r="L47" s="177">
        <v>169.03</v>
      </c>
      <c r="M47" s="177">
        <v>251.47</v>
      </c>
      <c r="N47" s="177">
        <v>331.15</v>
      </c>
      <c r="O47" s="177">
        <v>97.33</v>
      </c>
      <c r="P47" s="177">
        <v>280.37</v>
      </c>
      <c r="Q47" s="177">
        <v>188.51</v>
      </c>
      <c r="R47" s="177">
        <v>369.15</v>
      </c>
      <c r="S47" s="177">
        <v>97.33</v>
      </c>
      <c r="T47" s="177">
        <v>241.88</v>
      </c>
      <c r="U47" s="177">
        <v>163.05000000000001</v>
      </c>
      <c r="V47" s="177">
        <v>319.58999999999997</v>
      </c>
      <c r="W47" s="177">
        <v>97.33</v>
      </c>
      <c r="X47" s="177">
        <v>262.97000000000003</v>
      </c>
      <c r="Y47" s="177">
        <v>177.43</v>
      </c>
      <c r="Z47" s="177">
        <v>347.09</v>
      </c>
      <c r="AA47" s="177">
        <v>97.33</v>
      </c>
      <c r="AB47" s="177">
        <v>336.52</v>
      </c>
      <c r="AC47" s="177">
        <v>226.26</v>
      </c>
      <c r="AD47" s="177">
        <v>441.11</v>
      </c>
      <c r="AE47" s="177">
        <v>97.33</v>
      </c>
      <c r="AF47" s="177">
        <v>328.16</v>
      </c>
      <c r="AG47" s="177">
        <v>220.03</v>
      </c>
      <c r="AH47" s="177">
        <v>430.36</v>
      </c>
      <c r="AI47" s="288">
        <v>97.33</v>
      </c>
      <c r="AJ47" s="302">
        <v>328.16</v>
      </c>
      <c r="AK47" s="177">
        <v>220.03</v>
      </c>
      <c r="AL47" s="293">
        <v>430.36</v>
      </c>
      <c r="AM47" s="302">
        <v>104.78</v>
      </c>
      <c r="AN47" s="177">
        <v>101.29</v>
      </c>
      <c r="AO47" s="288">
        <v>108.07</v>
      </c>
      <c r="AP47" s="227">
        <v>319.47000000000003</v>
      </c>
      <c r="AQ47" s="223">
        <v>213.25</v>
      </c>
      <c r="AR47" s="211">
        <v>419.11</v>
      </c>
      <c r="AS47" s="227">
        <v>107.26</v>
      </c>
      <c r="AT47" s="223">
        <v>100.45</v>
      </c>
      <c r="AU47" s="212">
        <v>112.93</v>
      </c>
      <c r="AV47" s="227">
        <v>343.63</v>
      </c>
      <c r="AW47" s="223">
        <v>229.6</v>
      </c>
      <c r="AX47" s="211">
        <v>450.62</v>
      </c>
      <c r="AY47" s="227">
        <v>142.59</v>
      </c>
      <c r="AZ47" s="223">
        <v>122.73</v>
      </c>
      <c r="BA47" s="212">
        <v>160.56</v>
      </c>
      <c r="BB47" s="227">
        <v>334.94</v>
      </c>
      <c r="BC47" s="223">
        <v>223.99</v>
      </c>
      <c r="BD47" s="211">
        <v>439.24</v>
      </c>
      <c r="BE47" s="227">
        <v>142.59</v>
      </c>
      <c r="BF47" s="223">
        <v>122.73</v>
      </c>
      <c r="BG47" s="212">
        <v>160.56</v>
      </c>
      <c r="BH47" s="227">
        <v>318.06</v>
      </c>
      <c r="BI47" s="223">
        <v>212.79</v>
      </c>
      <c r="BJ47" s="211">
        <v>417.12</v>
      </c>
      <c r="BK47" s="227">
        <v>142.59</v>
      </c>
      <c r="BL47" s="223">
        <v>122.73</v>
      </c>
      <c r="BM47" s="212">
        <v>160.56</v>
      </c>
      <c r="BN47" s="227">
        <v>318</v>
      </c>
      <c r="BO47" s="223">
        <v>212.62</v>
      </c>
      <c r="BP47" s="211">
        <v>417.13</v>
      </c>
      <c r="BQ47" s="227">
        <v>142.59</v>
      </c>
      <c r="BR47" s="223">
        <v>122.73</v>
      </c>
      <c r="BS47" s="212">
        <v>160.56</v>
      </c>
      <c r="BT47" s="227">
        <v>337.87</v>
      </c>
      <c r="BU47" s="223">
        <v>226.28</v>
      </c>
      <c r="BV47" s="211">
        <v>443.15</v>
      </c>
      <c r="BW47" s="227">
        <v>142.59</v>
      </c>
      <c r="BX47" s="223">
        <v>122.73</v>
      </c>
      <c r="BY47" s="212">
        <v>160.56</v>
      </c>
      <c r="BZ47" s="227">
        <v>325.19</v>
      </c>
      <c r="CA47" s="223">
        <v>217.65</v>
      </c>
      <c r="CB47" s="211">
        <v>426.54</v>
      </c>
      <c r="CC47" s="227">
        <v>142.59</v>
      </c>
      <c r="CD47" s="223">
        <v>122.73</v>
      </c>
      <c r="CE47" s="212">
        <v>160.56</v>
      </c>
      <c r="CF47" s="227">
        <v>332.71</v>
      </c>
      <c r="CG47" s="223">
        <v>222.93</v>
      </c>
      <c r="CH47" s="211">
        <v>436.6</v>
      </c>
      <c r="CI47" s="227">
        <v>142.59</v>
      </c>
      <c r="CJ47" s="223">
        <v>122.73</v>
      </c>
      <c r="CK47" s="212">
        <v>160.56</v>
      </c>
      <c r="CL47" s="227">
        <v>339.48</v>
      </c>
      <c r="CM47" s="223">
        <v>227.71</v>
      </c>
      <c r="CN47" s="211">
        <v>445.4</v>
      </c>
      <c r="CO47" s="227">
        <v>142.59</v>
      </c>
      <c r="CP47" s="223">
        <v>122.73</v>
      </c>
      <c r="CQ47" s="212">
        <v>160.56</v>
      </c>
      <c r="CR47" s="227">
        <v>344.36</v>
      </c>
      <c r="CS47" s="223">
        <v>230.99</v>
      </c>
      <c r="CT47" s="211">
        <v>452</v>
      </c>
      <c r="CU47" s="227">
        <v>142.59</v>
      </c>
      <c r="CV47" s="223">
        <v>122.73</v>
      </c>
      <c r="CW47" s="212">
        <v>160.56</v>
      </c>
      <c r="CX47" s="227">
        <v>358.54</v>
      </c>
      <c r="CY47" s="223">
        <v>239.93</v>
      </c>
      <c r="CZ47" s="211">
        <v>470.56</v>
      </c>
      <c r="DA47" s="227">
        <v>142.59</v>
      </c>
      <c r="DB47" s="223">
        <v>122.73</v>
      </c>
      <c r="DC47" s="212">
        <v>160.56</v>
      </c>
      <c r="DD47" s="227">
        <v>350.43</v>
      </c>
      <c r="DE47" s="223">
        <v>234.56</v>
      </c>
      <c r="DF47" s="211">
        <v>460.12</v>
      </c>
      <c r="DG47" s="227">
        <v>142.59</v>
      </c>
      <c r="DH47" s="223">
        <v>122.73</v>
      </c>
      <c r="DI47" s="212">
        <v>160.56</v>
      </c>
      <c r="DJ47" s="361">
        <v>356.54</v>
      </c>
      <c r="DK47" s="356">
        <v>238.55</v>
      </c>
      <c r="DL47" s="331">
        <v>468.3</v>
      </c>
      <c r="DM47" s="361">
        <v>142.59</v>
      </c>
      <c r="DN47" s="356">
        <v>122.73</v>
      </c>
      <c r="DO47" s="332">
        <v>160.56</v>
      </c>
      <c r="DP47" s="227">
        <v>367.82</v>
      </c>
      <c r="DQ47" s="223">
        <v>246.1</v>
      </c>
      <c r="DR47" s="211">
        <v>483.14</v>
      </c>
      <c r="DS47" s="227">
        <v>142.59</v>
      </c>
      <c r="DT47" s="223">
        <v>122.73</v>
      </c>
      <c r="DU47" s="212">
        <v>160.56</v>
      </c>
      <c r="DV47" s="227">
        <v>358.73</v>
      </c>
      <c r="DW47" s="223">
        <v>239.92</v>
      </c>
      <c r="DX47" s="211">
        <v>470.92</v>
      </c>
      <c r="DY47" s="227">
        <v>142.59</v>
      </c>
      <c r="DZ47" s="223">
        <v>122.73</v>
      </c>
      <c r="EA47" s="212">
        <v>160.56</v>
      </c>
    </row>
    <row r="48" spans="2:131">
      <c r="B48" s="554"/>
      <c r="C48" s="193" t="s">
        <v>233</v>
      </c>
      <c r="D48" s="178">
        <v>651.58000000000004</v>
      </c>
      <c r="E48" s="178">
        <v>1075.24</v>
      </c>
      <c r="F48" s="178">
        <v>1145.8900000000001</v>
      </c>
      <c r="G48" s="178">
        <v>985.26</v>
      </c>
      <c r="H48" s="178">
        <v>665.65</v>
      </c>
      <c r="I48" s="178">
        <v>1106.3399999999999</v>
      </c>
      <c r="J48" s="178">
        <v>1151.02</v>
      </c>
      <c r="K48" s="178">
        <v>985.26</v>
      </c>
      <c r="L48" s="178">
        <v>672.79</v>
      </c>
      <c r="M48" s="178">
        <v>1111.57</v>
      </c>
      <c r="N48" s="178">
        <v>1148.02</v>
      </c>
      <c r="O48" s="178">
        <v>985.26</v>
      </c>
      <c r="P48" s="178">
        <v>1183.6300000000001</v>
      </c>
      <c r="Q48" s="178">
        <v>716.58</v>
      </c>
      <c r="R48" s="178">
        <v>1244.25</v>
      </c>
      <c r="S48" s="178">
        <v>985.26</v>
      </c>
      <c r="T48" s="178">
        <v>1116.3599999999999</v>
      </c>
      <c r="U48" s="178">
        <v>710.19</v>
      </c>
      <c r="V48" s="178">
        <v>1125.3800000000001</v>
      </c>
      <c r="W48" s="178">
        <v>985.26</v>
      </c>
      <c r="X48" s="178">
        <v>1191.21</v>
      </c>
      <c r="Y48" s="178">
        <v>714.36</v>
      </c>
      <c r="Z48" s="178">
        <v>1212.08</v>
      </c>
      <c r="AA48" s="178">
        <v>985.26</v>
      </c>
      <c r="AB48" s="178">
        <v>1375.85</v>
      </c>
      <c r="AC48" s="178">
        <v>790.56</v>
      </c>
      <c r="AD48" s="178">
        <v>1553.63</v>
      </c>
      <c r="AE48" s="178">
        <v>985.26</v>
      </c>
      <c r="AF48" s="178">
        <v>1210.51</v>
      </c>
      <c r="AG48" s="178">
        <v>735.29</v>
      </c>
      <c r="AH48" s="178">
        <v>1277.3800000000001</v>
      </c>
      <c r="AI48" s="298">
        <v>985.26</v>
      </c>
      <c r="AJ48" s="301">
        <v>1210.51</v>
      </c>
      <c r="AK48" s="178">
        <v>735.29</v>
      </c>
      <c r="AL48" s="300">
        <v>1277.3800000000001</v>
      </c>
      <c r="AM48" s="301">
        <v>992.53</v>
      </c>
      <c r="AN48" s="178">
        <v>977.2</v>
      </c>
      <c r="AO48" s="298">
        <v>994.68</v>
      </c>
      <c r="AP48" s="224">
        <v>1155.52</v>
      </c>
      <c r="AQ48" s="225">
        <v>716.23</v>
      </c>
      <c r="AR48" s="220">
        <v>1281.8599999999999</v>
      </c>
      <c r="AS48" s="224">
        <v>948.44</v>
      </c>
      <c r="AT48" s="225">
        <v>946.04</v>
      </c>
      <c r="AU48" s="221">
        <v>1013.3</v>
      </c>
      <c r="AV48" s="224">
        <v>1327.79</v>
      </c>
      <c r="AW48" s="225">
        <v>807.53</v>
      </c>
      <c r="AX48" s="220">
        <v>1396.79</v>
      </c>
      <c r="AY48" s="224">
        <v>1131.6099999999999</v>
      </c>
      <c r="AZ48" s="225">
        <v>1025.25</v>
      </c>
      <c r="BA48" s="221">
        <v>1142.3599999999999</v>
      </c>
      <c r="BB48" s="224">
        <v>1262.43</v>
      </c>
      <c r="BC48" s="225">
        <v>785.86</v>
      </c>
      <c r="BD48" s="220">
        <v>1411.99</v>
      </c>
      <c r="BE48" s="224">
        <v>1131.6099999999999</v>
      </c>
      <c r="BF48" s="225">
        <v>1025.25</v>
      </c>
      <c r="BG48" s="221">
        <v>1142.3599999999999</v>
      </c>
      <c r="BH48" s="224">
        <v>1302</v>
      </c>
      <c r="BI48" s="225">
        <v>668.06</v>
      </c>
      <c r="BJ48" s="220">
        <v>1498.82</v>
      </c>
      <c r="BK48" s="224">
        <v>1131.6099999999999</v>
      </c>
      <c r="BL48" s="225">
        <v>1025.25</v>
      </c>
      <c r="BM48" s="221">
        <v>1142.3599999999999</v>
      </c>
      <c r="BN48" s="224">
        <v>1200.94</v>
      </c>
      <c r="BO48" s="225">
        <v>747.92</v>
      </c>
      <c r="BP48" s="220">
        <v>1326.93</v>
      </c>
      <c r="BQ48" s="224">
        <v>1131.6099999999999</v>
      </c>
      <c r="BR48" s="225">
        <v>1025.25</v>
      </c>
      <c r="BS48" s="221">
        <v>1142.3599999999999</v>
      </c>
      <c r="BT48" s="224">
        <v>1277</v>
      </c>
      <c r="BU48" s="225">
        <v>787.1</v>
      </c>
      <c r="BV48" s="220">
        <v>1366.82</v>
      </c>
      <c r="BW48" s="224">
        <v>1131.6099999999999</v>
      </c>
      <c r="BX48" s="225">
        <v>1025.25</v>
      </c>
      <c r="BY48" s="221">
        <v>1142.3599999999999</v>
      </c>
      <c r="BZ48" s="224">
        <v>1276.56</v>
      </c>
      <c r="CA48" s="225">
        <v>784.9</v>
      </c>
      <c r="CB48" s="220">
        <v>1339.9</v>
      </c>
      <c r="CC48" s="224">
        <v>1131.6099999999999</v>
      </c>
      <c r="CD48" s="225">
        <v>1025.25</v>
      </c>
      <c r="CE48" s="221">
        <v>1142.3599999999999</v>
      </c>
      <c r="CF48" s="224">
        <v>1325.88</v>
      </c>
      <c r="CG48" s="225">
        <v>826.74</v>
      </c>
      <c r="CH48" s="220">
        <v>1378.21</v>
      </c>
      <c r="CI48" s="224">
        <v>1131.6099999999999</v>
      </c>
      <c r="CJ48" s="225">
        <v>1025.25</v>
      </c>
      <c r="CK48" s="221">
        <v>1142.3599999999999</v>
      </c>
      <c r="CL48" s="224">
        <v>1359.96</v>
      </c>
      <c r="CM48" s="225">
        <v>864.34</v>
      </c>
      <c r="CN48" s="220">
        <v>1416.18</v>
      </c>
      <c r="CO48" s="224">
        <v>1131.6099999999999</v>
      </c>
      <c r="CP48" s="225">
        <v>1025.25</v>
      </c>
      <c r="CQ48" s="221">
        <v>1142.3599999999999</v>
      </c>
      <c r="CR48" s="224">
        <v>1505.75</v>
      </c>
      <c r="CS48" s="225">
        <v>918.76</v>
      </c>
      <c r="CT48" s="220">
        <v>1550.73</v>
      </c>
      <c r="CU48" s="224">
        <v>1131.6099999999999</v>
      </c>
      <c r="CV48" s="225">
        <v>1025.25</v>
      </c>
      <c r="CW48" s="221">
        <v>1142.3599999999999</v>
      </c>
      <c r="CX48" s="224">
        <v>1726.6</v>
      </c>
      <c r="CY48" s="225">
        <v>1016.92</v>
      </c>
      <c r="CZ48" s="220">
        <v>1721.24</v>
      </c>
      <c r="DA48" s="224">
        <v>1131.6099999999999</v>
      </c>
      <c r="DB48" s="225">
        <v>1025.25</v>
      </c>
      <c r="DC48" s="221">
        <v>1142.3599999999999</v>
      </c>
      <c r="DD48" s="224">
        <v>1538.8</v>
      </c>
      <c r="DE48" s="225">
        <v>922.44</v>
      </c>
      <c r="DF48" s="220">
        <v>1573.16</v>
      </c>
      <c r="DG48" s="224">
        <v>1131.6099999999999</v>
      </c>
      <c r="DH48" s="225">
        <v>1025.25</v>
      </c>
      <c r="DI48" s="221">
        <v>1142.3599999999999</v>
      </c>
      <c r="DJ48" s="357">
        <v>1547.78</v>
      </c>
      <c r="DK48" s="358">
        <v>935.3</v>
      </c>
      <c r="DL48" s="351">
        <v>1586.67</v>
      </c>
      <c r="DM48" s="357">
        <v>1131.6099999999999</v>
      </c>
      <c r="DN48" s="362">
        <v>1025.25</v>
      </c>
      <c r="DO48" s="363">
        <v>1142.3599999999999</v>
      </c>
      <c r="DP48" s="224">
        <v>1688.13</v>
      </c>
      <c r="DQ48" s="225">
        <v>1006.2</v>
      </c>
      <c r="DR48" s="220">
        <v>1699.29</v>
      </c>
      <c r="DS48" s="224">
        <v>1131.6099999999999</v>
      </c>
      <c r="DT48" s="225">
        <v>1025.25</v>
      </c>
      <c r="DU48" s="221">
        <v>1142.3599999999999</v>
      </c>
      <c r="DV48" s="224">
        <v>1853.37</v>
      </c>
      <c r="DW48" s="225">
        <v>1043.56</v>
      </c>
      <c r="DX48" s="220">
        <v>2059.15</v>
      </c>
      <c r="DY48" s="224">
        <v>1131.6099999999999</v>
      </c>
      <c r="DZ48" s="225">
        <v>1025.25</v>
      </c>
      <c r="EA48" s="221">
        <v>1142.3599999999999</v>
      </c>
    </row>
    <row r="49" spans="35:35">
      <c r="AI49" s="303"/>
    </row>
  </sheetData>
  <mergeCells count="81">
    <mergeCell ref="DV9:EA9"/>
    <mergeCell ref="DV10:DX10"/>
    <mergeCell ref="DY10:EA10"/>
    <mergeCell ref="DP9:DU9"/>
    <mergeCell ref="DP10:DR10"/>
    <mergeCell ref="DS10:DU10"/>
    <mergeCell ref="DJ9:DO9"/>
    <mergeCell ref="DJ10:DL10"/>
    <mergeCell ref="DM10:DO10"/>
    <mergeCell ref="DD10:DF10"/>
    <mergeCell ref="DG10:DI10"/>
    <mergeCell ref="CX10:CZ10"/>
    <mergeCell ref="W10:W11"/>
    <mergeCell ref="B21:B26"/>
    <mergeCell ref="CF10:CH10"/>
    <mergeCell ref="CI10:CK10"/>
    <mergeCell ref="CL10:CN10"/>
    <mergeCell ref="AM10:AO10"/>
    <mergeCell ref="AP10:AR10"/>
    <mergeCell ref="AS10:AU10"/>
    <mergeCell ref="CO10:CQ10"/>
    <mergeCell ref="BN10:BP10"/>
    <mergeCell ref="BQ10:BS10"/>
    <mergeCell ref="BT10:BV10"/>
    <mergeCell ref="AF10:AH10"/>
    <mergeCell ref="AI10:AI11"/>
    <mergeCell ref="AJ10:AL10"/>
    <mergeCell ref="DA10:DC10"/>
    <mergeCell ref="B12:B19"/>
    <mergeCell ref="CR10:CT10"/>
    <mergeCell ref="CU10:CW10"/>
    <mergeCell ref="BW10:BY10"/>
    <mergeCell ref="BZ10:CB10"/>
    <mergeCell ref="CC10:CE10"/>
    <mergeCell ref="BE10:BG10"/>
    <mergeCell ref="BH10:BJ10"/>
    <mergeCell ref="BK10:BM10"/>
    <mergeCell ref="AV10:AX10"/>
    <mergeCell ref="AY10:BA10"/>
    <mergeCell ref="BB10:BD10"/>
    <mergeCell ref="B41:B43"/>
    <mergeCell ref="B45:B48"/>
    <mergeCell ref="X10:Z10"/>
    <mergeCell ref="AA10:AA11"/>
    <mergeCell ref="AE10:AE11"/>
    <mergeCell ref="T10:V10"/>
    <mergeCell ref="AB10:AD10"/>
    <mergeCell ref="B37:B39"/>
    <mergeCell ref="B28:B30"/>
    <mergeCell ref="B32:B35"/>
    <mergeCell ref="CF9:CK9"/>
    <mergeCell ref="X9:AA9"/>
    <mergeCell ref="AB9:AE9"/>
    <mergeCell ref="AF9:AI9"/>
    <mergeCell ref="AJ9:AO9"/>
    <mergeCell ref="AP9:AU9"/>
    <mergeCell ref="CL9:CQ9"/>
    <mergeCell ref="CR9:CW9"/>
    <mergeCell ref="CX9:DC9"/>
    <mergeCell ref="DD9:DI9"/>
    <mergeCell ref="D10:F10"/>
    <mergeCell ref="G10:G11"/>
    <mergeCell ref="H10:J10"/>
    <mergeCell ref="K10:K11"/>
    <mergeCell ref="L10:N10"/>
    <mergeCell ref="AV9:BA9"/>
    <mergeCell ref="BB9:BG9"/>
    <mergeCell ref="BH9:BM9"/>
    <mergeCell ref="BN9:BS9"/>
    <mergeCell ref="BT9:BY9"/>
    <mergeCell ref="BZ9:CE9"/>
    <mergeCell ref="T9:W9"/>
    <mergeCell ref="P9:S9"/>
    <mergeCell ref="O10:O11"/>
    <mergeCell ref="P10:R10"/>
    <mergeCell ref="S10:S11"/>
    <mergeCell ref="B9:B11"/>
    <mergeCell ref="C9:C11"/>
    <mergeCell ref="D9:G9"/>
    <mergeCell ref="H9:K9"/>
    <mergeCell ref="L9:O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zoomScale="120" zoomScaleNormal="120" workbookViewId="0">
      <pane xSplit="3" topLeftCell="EZ1" activePane="topRight" state="frozen"/>
      <selection activeCell="DF15" sqref="DF15"/>
      <selection pane="topRight" activeCell="FD5" sqref="FD5"/>
    </sheetView>
  </sheetViews>
  <sheetFormatPr baseColWidth="10" defaultColWidth="11.44140625" defaultRowHeight="13.8"/>
  <cols>
    <col min="1" max="1" width="4.44140625" style="164" customWidth="1"/>
    <col min="2" max="2" width="8.6640625" style="164" bestFit="1" customWidth="1"/>
    <col min="3" max="3" width="52.6640625" style="164" bestFit="1" customWidth="1"/>
    <col min="4" max="4" width="10.109375" style="167" customWidth="1"/>
    <col min="5" max="5" width="10.6640625" style="167" customWidth="1"/>
    <col min="6" max="6" width="10.109375" style="167" customWidth="1"/>
    <col min="7" max="7" width="10.6640625" style="167" customWidth="1"/>
    <col min="8" max="8" width="10.109375" style="167" customWidth="1"/>
    <col min="9" max="9" width="10.6640625" style="167" customWidth="1"/>
    <col min="10" max="10" width="10.109375" style="167" customWidth="1"/>
    <col min="11" max="11" width="10.6640625" style="167" customWidth="1"/>
    <col min="12" max="12" width="10.109375" style="167" customWidth="1"/>
    <col min="13" max="13" width="10.6640625" style="167" customWidth="1"/>
    <col min="14" max="14" width="10.109375" style="167" customWidth="1"/>
    <col min="15" max="15" width="10.6640625" style="167" customWidth="1"/>
    <col min="16" max="16" width="10.109375" style="167" customWidth="1"/>
    <col min="17" max="17" width="10.6640625" style="167" customWidth="1"/>
    <col min="18" max="18" width="10.109375" style="167" customWidth="1"/>
    <col min="19" max="19" width="10.6640625" style="167" customWidth="1"/>
    <col min="20" max="20" width="10.109375" style="167" customWidth="1"/>
    <col min="21" max="21" width="10.6640625" style="167" customWidth="1"/>
    <col min="22" max="22" width="10.109375" style="167" customWidth="1"/>
    <col min="23" max="23" width="10.6640625" style="167" customWidth="1"/>
    <col min="24" max="24" width="10.109375" style="167" customWidth="1"/>
    <col min="25" max="25" width="10.6640625" style="167" customWidth="1"/>
    <col min="26" max="26" width="10.109375" style="167" customWidth="1"/>
    <col min="27" max="27" width="10.6640625" style="167" customWidth="1"/>
    <col min="28" max="28" width="10.109375" style="167" customWidth="1"/>
    <col min="29" max="29" width="10.6640625" style="167" customWidth="1"/>
    <col min="30" max="30" width="10.109375" style="167" customWidth="1"/>
    <col min="31" max="31" width="10.6640625" style="167" customWidth="1"/>
    <col min="32" max="32" width="10.109375" style="167" customWidth="1"/>
    <col min="33" max="33" width="10.6640625" style="167" customWidth="1"/>
    <col min="34" max="34" width="10.109375" style="167" customWidth="1"/>
    <col min="35" max="35" width="10.6640625" style="167" customWidth="1"/>
    <col min="36" max="36" width="10.109375" style="167" customWidth="1"/>
    <col min="37" max="37" width="10.6640625" style="167" customWidth="1"/>
    <col min="38" max="38" width="10.109375" style="167" customWidth="1"/>
    <col min="39" max="39" width="10.6640625" style="167" customWidth="1"/>
    <col min="40" max="40" width="10.109375" style="167" customWidth="1"/>
    <col min="41" max="41" width="10.6640625" style="167" customWidth="1"/>
    <col min="42" max="42" width="10.109375" style="167" customWidth="1"/>
    <col min="43" max="43" width="10.6640625" style="167" customWidth="1"/>
    <col min="44" max="44" width="10.109375" style="167" customWidth="1"/>
    <col min="45" max="45" width="10.6640625" style="167" customWidth="1"/>
    <col min="46" max="46" width="10.109375" style="167" customWidth="1"/>
    <col min="47" max="47" width="10.6640625" style="167" customWidth="1"/>
    <col min="48" max="48" width="10.109375" style="167" customWidth="1"/>
    <col min="49" max="49" width="10.6640625" style="167" customWidth="1"/>
    <col min="50" max="16384" width="11.44140625" style="167"/>
  </cols>
  <sheetData>
    <row r="1" spans="2:159" s="162" customFormat="1">
      <c r="B1" s="161"/>
      <c r="AK1" s="304"/>
      <c r="AL1" s="304"/>
      <c r="AM1" s="304"/>
      <c r="AN1" s="304"/>
    </row>
    <row r="2" spans="2:159" s="162" customFormat="1">
      <c r="B2" s="161"/>
      <c r="AK2" s="304"/>
      <c r="AL2" s="304"/>
      <c r="AM2" s="304"/>
      <c r="AN2" s="304"/>
    </row>
    <row r="3" spans="2:159" s="162" customFormat="1">
      <c r="B3" s="161"/>
      <c r="AK3" s="304"/>
      <c r="AL3" s="304"/>
      <c r="AM3" s="304"/>
      <c r="AN3" s="304"/>
    </row>
    <row r="4" spans="2:159" s="162" customFormat="1">
      <c r="B4" s="185" t="s">
        <v>443</v>
      </c>
      <c r="AK4" s="304"/>
      <c r="AL4" s="304"/>
      <c r="AM4" s="304"/>
      <c r="AN4" s="304"/>
    </row>
    <row r="5" spans="2:159" s="162" customFormat="1">
      <c r="B5" s="185" t="s">
        <v>290</v>
      </c>
      <c r="AK5" s="304"/>
      <c r="AL5" s="304"/>
      <c r="AM5" s="304"/>
      <c r="AN5" s="304"/>
    </row>
    <row r="6" spans="2:159" s="164" customFormat="1">
      <c r="B6" s="163" t="s">
        <v>211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</row>
    <row r="7" spans="2:159" s="164" customFormat="1">
      <c r="B7" s="165" t="s">
        <v>212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</row>
    <row r="8" spans="2:159" s="164" customFormat="1">
      <c r="B8" s="166"/>
      <c r="C8" s="166"/>
    </row>
    <row r="9" spans="2:159" ht="12.75" customHeight="1">
      <c r="B9" s="561" t="s">
        <v>213</v>
      </c>
      <c r="C9" s="613" t="s">
        <v>214</v>
      </c>
      <c r="D9" s="614">
        <v>41456</v>
      </c>
      <c r="E9" s="615"/>
      <c r="F9" s="614">
        <v>41487</v>
      </c>
      <c r="G9" s="615"/>
      <c r="H9" s="614">
        <v>41518</v>
      </c>
      <c r="I9" s="615"/>
      <c r="J9" s="614">
        <v>41548</v>
      </c>
      <c r="K9" s="615"/>
      <c r="L9" s="614">
        <v>41579</v>
      </c>
      <c r="M9" s="615"/>
      <c r="N9" s="614">
        <v>41609</v>
      </c>
      <c r="O9" s="615"/>
      <c r="P9" s="614">
        <v>41640</v>
      </c>
      <c r="Q9" s="615"/>
      <c r="R9" s="614">
        <v>41671</v>
      </c>
      <c r="S9" s="615"/>
      <c r="T9" s="614">
        <v>41699</v>
      </c>
      <c r="U9" s="615"/>
      <c r="V9" s="614">
        <v>41730</v>
      </c>
      <c r="W9" s="615"/>
      <c r="X9" s="614">
        <v>41760</v>
      </c>
      <c r="Y9" s="615"/>
      <c r="Z9" s="614">
        <v>41791</v>
      </c>
      <c r="AA9" s="615"/>
      <c r="AB9" s="614">
        <v>41821</v>
      </c>
      <c r="AC9" s="615"/>
      <c r="AD9" s="614">
        <v>41852</v>
      </c>
      <c r="AE9" s="615"/>
      <c r="AF9" s="614">
        <v>41883</v>
      </c>
      <c r="AG9" s="615"/>
      <c r="AH9" s="614">
        <v>41913</v>
      </c>
      <c r="AI9" s="615"/>
      <c r="AJ9" s="614">
        <v>41944</v>
      </c>
      <c r="AK9" s="615"/>
      <c r="AL9" s="614">
        <v>41974</v>
      </c>
      <c r="AM9" s="615"/>
      <c r="AN9" s="614">
        <v>42005</v>
      </c>
      <c r="AO9" s="615"/>
      <c r="AP9" s="614">
        <v>42036</v>
      </c>
      <c r="AQ9" s="615"/>
      <c r="AR9" s="614">
        <v>42064</v>
      </c>
      <c r="AS9" s="615"/>
      <c r="AT9" s="614">
        <v>42095</v>
      </c>
      <c r="AU9" s="615"/>
      <c r="AV9" s="614">
        <v>42125</v>
      </c>
      <c r="AW9" s="615"/>
      <c r="AX9" s="614">
        <v>42156</v>
      </c>
      <c r="AY9" s="615"/>
      <c r="AZ9" s="614">
        <v>42186</v>
      </c>
      <c r="BA9" s="615"/>
      <c r="BB9" s="614">
        <v>42217</v>
      </c>
      <c r="BC9" s="615"/>
      <c r="BD9" s="614">
        <v>42248</v>
      </c>
      <c r="BE9" s="615"/>
      <c r="BF9" s="614">
        <v>42278</v>
      </c>
      <c r="BG9" s="615"/>
      <c r="BH9" s="614">
        <v>42309</v>
      </c>
      <c r="BI9" s="615"/>
      <c r="BJ9" s="614">
        <v>42339</v>
      </c>
      <c r="BK9" s="615"/>
      <c r="BL9" s="614">
        <v>42370</v>
      </c>
      <c r="BM9" s="615"/>
      <c r="BN9" s="614">
        <v>42401</v>
      </c>
      <c r="BO9" s="615"/>
      <c r="BP9" s="614">
        <v>42430</v>
      </c>
      <c r="BQ9" s="615"/>
      <c r="BR9" s="614">
        <v>42461</v>
      </c>
      <c r="BS9" s="615"/>
      <c r="BT9" s="614">
        <v>42491</v>
      </c>
      <c r="BU9" s="615"/>
      <c r="BV9" s="614">
        <v>42522</v>
      </c>
      <c r="BW9" s="615"/>
      <c r="BX9" s="614">
        <v>42552</v>
      </c>
      <c r="BY9" s="615"/>
      <c r="BZ9" s="614">
        <v>42583</v>
      </c>
      <c r="CA9" s="615"/>
      <c r="CB9" s="614">
        <v>42614</v>
      </c>
      <c r="CC9" s="615"/>
      <c r="CD9" s="614">
        <v>42644</v>
      </c>
      <c r="CE9" s="615"/>
      <c r="CF9" s="614">
        <v>42675</v>
      </c>
      <c r="CG9" s="615"/>
      <c r="CH9" s="614">
        <v>42705</v>
      </c>
      <c r="CI9" s="615"/>
      <c r="CJ9" s="614">
        <v>42736</v>
      </c>
      <c r="CK9" s="615"/>
      <c r="CL9" s="614">
        <v>42767</v>
      </c>
      <c r="CM9" s="615"/>
      <c r="CN9" s="614">
        <v>42795</v>
      </c>
      <c r="CO9" s="615"/>
      <c r="CP9" s="614">
        <v>42826</v>
      </c>
      <c r="CQ9" s="615"/>
      <c r="CR9" s="614">
        <v>42856</v>
      </c>
      <c r="CS9" s="615"/>
      <c r="CT9" s="614">
        <v>42887</v>
      </c>
      <c r="CU9" s="615"/>
      <c r="CV9" s="614">
        <v>42917</v>
      </c>
      <c r="CW9" s="615"/>
      <c r="CX9" s="614">
        <v>42948</v>
      </c>
      <c r="CY9" s="615"/>
      <c r="CZ9" s="614">
        <v>42979</v>
      </c>
      <c r="DA9" s="615"/>
      <c r="DB9" s="614">
        <v>43009</v>
      </c>
      <c r="DC9" s="615"/>
      <c r="DD9" s="614">
        <v>43040</v>
      </c>
      <c r="DE9" s="615"/>
      <c r="DF9" s="614">
        <v>43070</v>
      </c>
      <c r="DG9" s="615"/>
      <c r="DH9" s="614">
        <v>43101</v>
      </c>
      <c r="DI9" s="615"/>
      <c r="DJ9" s="614">
        <v>43132</v>
      </c>
      <c r="DK9" s="615"/>
      <c r="DL9" s="614">
        <v>43160</v>
      </c>
      <c r="DM9" s="615"/>
      <c r="DN9" s="614">
        <v>43191</v>
      </c>
      <c r="DO9" s="615"/>
      <c r="DP9" s="614">
        <v>43221</v>
      </c>
      <c r="DQ9" s="615"/>
      <c r="DR9" s="614">
        <v>43252</v>
      </c>
      <c r="DS9" s="615"/>
      <c r="DT9" s="614">
        <v>43282</v>
      </c>
      <c r="DU9" s="615"/>
      <c r="DV9" s="614">
        <v>43313</v>
      </c>
      <c r="DW9" s="615"/>
      <c r="DX9" s="614">
        <v>43344</v>
      </c>
      <c r="DY9" s="615"/>
      <c r="DZ9" s="614">
        <v>43374</v>
      </c>
      <c r="EA9" s="615"/>
      <c r="EB9" s="614">
        <v>43405</v>
      </c>
      <c r="EC9" s="615"/>
      <c r="ED9" s="614">
        <v>43435</v>
      </c>
      <c r="EE9" s="615"/>
      <c r="EF9" s="614">
        <v>43466</v>
      </c>
      <c r="EG9" s="615"/>
      <c r="EH9" s="614">
        <v>43497</v>
      </c>
      <c r="EI9" s="615"/>
      <c r="EJ9" s="614">
        <v>43525</v>
      </c>
      <c r="EK9" s="615"/>
      <c r="EL9" s="614">
        <v>43556</v>
      </c>
      <c r="EM9" s="615"/>
      <c r="EN9" s="614">
        <v>43586</v>
      </c>
      <c r="EO9" s="615"/>
      <c r="EP9" s="614">
        <v>43617</v>
      </c>
      <c r="EQ9" s="615"/>
      <c r="ER9" s="614">
        <v>43647</v>
      </c>
      <c r="ES9" s="615"/>
      <c r="ET9" s="614">
        <v>43678</v>
      </c>
      <c r="EU9" s="615"/>
      <c r="EV9" s="614">
        <v>43709</v>
      </c>
      <c r="EW9" s="615"/>
      <c r="EX9" s="614">
        <v>43739</v>
      </c>
      <c r="EY9" s="615"/>
      <c r="EZ9" s="614">
        <v>43770</v>
      </c>
      <c r="FA9" s="615"/>
      <c r="FB9" s="614">
        <v>43800</v>
      </c>
      <c r="FC9" s="615"/>
    </row>
    <row r="10" spans="2:159" ht="12.75" customHeight="1">
      <c r="B10" s="575"/>
      <c r="C10" s="616"/>
      <c r="D10" s="617" t="s">
        <v>215</v>
      </c>
      <c r="E10" s="618" t="s">
        <v>216</v>
      </c>
      <c r="F10" s="617" t="s">
        <v>215</v>
      </c>
      <c r="G10" s="618" t="s">
        <v>216</v>
      </c>
      <c r="H10" s="617" t="s">
        <v>215</v>
      </c>
      <c r="I10" s="618" t="s">
        <v>216</v>
      </c>
      <c r="J10" s="618" t="s">
        <v>215</v>
      </c>
      <c r="K10" s="618" t="s">
        <v>216</v>
      </c>
      <c r="L10" s="618" t="s">
        <v>215</v>
      </c>
      <c r="M10" s="618" t="s">
        <v>216</v>
      </c>
      <c r="N10" s="618" t="s">
        <v>215</v>
      </c>
      <c r="O10" s="618" t="s">
        <v>216</v>
      </c>
      <c r="P10" s="618" t="s">
        <v>215</v>
      </c>
      <c r="Q10" s="618" t="s">
        <v>216</v>
      </c>
      <c r="R10" s="618" t="s">
        <v>215</v>
      </c>
      <c r="S10" s="618" t="s">
        <v>216</v>
      </c>
      <c r="T10" s="618" t="s">
        <v>215</v>
      </c>
      <c r="U10" s="618" t="s">
        <v>216</v>
      </c>
      <c r="V10" s="618" t="s">
        <v>215</v>
      </c>
      <c r="W10" s="618" t="s">
        <v>216</v>
      </c>
      <c r="X10" s="618" t="s">
        <v>215</v>
      </c>
      <c r="Y10" s="618" t="s">
        <v>216</v>
      </c>
      <c r="Z10" s="618" t="s">
        <v>215</v>
      </c>
      <c r="AA10" s="618" t="s">
        <v>216</v>
      </c>
      <c r="AB10" s="618" t="s">
        <v>215</v>
      </c>
      <c r="AC10" s="618" t="s">
        <v>216</v>
      </c>
      <c r="AD10" s="618" t="s">
        <v>215</v>
      </c>
      <c r="AE10" s="618" t="s">
        <v>216</v>
      </c>
      <c r="AF10" s="618" t="s">
        <v>215</v>
      </c>
      <c r="AG10" s="618" t="s">
        <v>216</v>
      </c>
      <c r="AH10" s="618" t="s">
        <v>215</v>
      </c>
      <c r="AI10" s="618" t="s">
        <v>216</v>
      </c>
      <c r="AJ10" s="618" t="s">
        <v>215</v>
      </c>
      <c r="AK10" s="618" t="s">
        <v>216</v>
      </c>
      <c r="AL10" s="618" t="s">
        <v>215</v>
      </c>
      <c r="AM10" s="618" t="s">
        <v>216</v>
      </c>
      <c r="AN10" s="618" t="s">
        <v>215</v>
      </c>
      <c r="AO10" s="618" t="s">
        <v>216</v>
      </c>
      <c r="AP10" s="618" t="s">
        <v>215</v>
      </c>
      <c r="AQ10" s="618" t="s">
        <v>216</v>
      </c>
      <c r="AR10" s="618" t="s">
        <v>215</v>
      </c>
      <c r="AS10" s="618" t="s">
        <v>216</v>
      </c>
      <c r="AT10" s="618" t="s">
        <v>215</v>
      </c>
      <c r="AU10" s="618" t="s">
        <v>216</v>
      </c>
      <c r="AV10" s="618" t="s">
        <v>215</v>
      </c>
      <c r="AW10" s="618" t="s">
        <v>216</v>
      </c>
      <c r="AX10" s="618" t="s">
        <v>215</v>
      </c>
      <c r="AY10" s="618" t="s">
        <v>216</v>
      </c>
      <c r="AZ10" s="618" t="s">
        <v>215</v>
      </c>
      <c r="BA10" s="618" t="s">
        <v>216</v>
      </c>
      <c r="BB10" s="618" t="s">
        <v>215</v>
      </c>
      <c r="BC10" s="618" t="s">
        <v>216</v>
      </c>
      <c r="BD10" s="618" t="s">
        <v>215</v>
      </c>
      <c r="BE10" s="618" t="s">
        <v>216</v>
      </c>
      <c r="BF10" s="618" t="s">
        <v>215</v>
      </c>
      <c r="BG10" s="618" t="s">
        <v>216</v>
      </c>
      <c r="BH10" s="618" t="s">
        <v>215</v>
      </c>
      <c r="BI10" s="618" t="s">
        <v>216</v>
      </c>
      <c r="BJ10" s="618" t="s">
        <v>215</v>
      </c>
      <c r="BK10" s="618" t="s">
        <v>216</v>
      </c>
      <c r="BL10" s="618" t="s">
        <v>215</v>
      </c>
      <c r="BM10" s="618" t="s">
        <v>216</v>
      </c>
      <c r="BN10" s="618" t="s">
        <v>215</v>
      </c>
      <c r="BO10" s="618" t="s">
        <v>216</v>
      </c>
      <c r="BP10" s="618" t="s">
        <v>215</v>
      </c>
      <c r="BQ10" s="618" t="s">
        <v>216</v>
      </c>
      <c r="BR10" s="618" t="s">
        <v>215</v>
      </c>
      <c r="BS10" s="618" t="s">
        <v>216</v>
      </c>
      <c r="BT10" s="618" t="s">
        <v>215</v>
      </c>
      <c r="BU10" s="618" t="s">
        <v>216</v>
      </c>
      <c r="BV10" s="618" t="s">
        <v>215</v>
      </c>
      <c r="BW10" s="618" t="s">
        <v>216</v>
      </c>
      <c r="BX10" s="618" t="s">
        <v>215</v>
      </c>
      <c r="BY10" s="618" t="s">
        <v>216</v>
      </c>
      <c r="BZ10" s="618" t="s">
        <v>215</v>
      </c>
      <c r="CA10" s="618" t="s">
        <v>216</v>
      </c>
      <c r="CB10" s="618" t="s">
        <v>215</v>
      </c>
      <c r="CC10" s="618" t="s">
        <v>216</v>
      </c>
      <c r="CD10" s="618" t="s">
        <v>215</v>
      </c>
      <c r="CE10" s="618" t="s">
        <v>216</v>
      </c>
      <c r="CF10" s="618" t="s">
        <v>215</v>
      </c>
      <c r="CG10" s="618" t="s">
        <v>216</v>
      </c>
      <c r="CH10" s="618" t="s">
        <v>215</v>
      </c>
      <c r="CI10" s="618" t="s">
        <v>216</v>
      </c>
      <c r="CJ10" s="618" t="s">
        <v>215</v>
      </c>
      <c r="CK10" s="618" t="s">
        <v>216</v>
      </c>
      <c r="CL10" s="618" t="s">
        <v>215</v>
      </c>
      <c r="CM10" s="618" t="s">
        <v>216</v>
      </c>
      <c r="CN10" s="618" t="s">
        <v>215</v>
      </c>
      <c r="CO10" s="618" t="s">
        <v>216</v>
      </c>
      <c r="CP10" s="618" t="s">
        <v>215</v>
      </c>
      <c r="CQ10" s="618" t="s">
        <v>216</v>
      </c>
      <c r="CR10" s="618" t="s">
        <v>215</v>
      </c>
      <c r="CS10" s="618" t="s">
        <v>216</v>
      </c>
      <c r="CT10" s="618" t="s">
        <v>215</v>
      </c>
      <c r="CU10" s="618" t="s">
        <v>216</v>
      </c>
      <c r="CV10" s="618" t="s">
        <v>215</v>
      </c>
      <c r="CW10" s="618" t="s">
        <v>216</v>
      </c>
      <c r="CX10" s="618" t="s">
        <v>215</v>
      </c>
      <c r="CY10" s="618" t="s">
        <v>216</v>
      </c>
      <c r="CZ10" s="618" t="s">
        <v>215</v>
      </c>
      <c r="DA10" s="618" t="s">
        <v>216</v>
      </c>
      <c r="DB10" s="618" t="s">
        <v>215</v>
      </c>
      <c r="DC10" s="618" t="s">
        <v>216</v>
      </c>
      <c r="DD10" s="618" t="s">
        <v>215</v>
      </c>
      <c r="DE10" s="618" t="s">
        <v>216</v>
      </c>
      <c r="DF10" s="618" t="s">
        <v>215</v>
      </c>
      <c r="DG10" s="618" t="s">
        <v>216</v>
      </c>
      <c r="DH10" s="618" t="s">
        <v>215</v>
      </c>
      <c r="DI10" s="618" t="s">
        <v>216</v>
      </c>
      <c r="DJ10" s="618" t="s">
        <v>215</v>
      </c>
      <c r="DK10" s="618" t="s">
        <v>216</v>
      </c>
      <c r="DL10" s="618" t="s">
        <v>215</v>
      </c>
      <c r="DM10" s="618" t="s">
        <v>216</v>
      </c>
      <c r="DN10" s="618" t="s">
        <v>215</v>
      </c>
      <c r="DO10" s="618" t="s">
        <v>216</v>
      </c>
      <c r="DP10" s="618" t="s">
        <v>215</v>
      </c>
      <c r="DQ10" s="618" t="s">
        <v>216</v>
      </c>
      <c r="DR10" s="618" t="s">
        <v>215</v>
      </c>
      <c r="DS10" s="618" t="s">
        <v>216</v>
      </c>
      <c r="DT10" s="618" t="s">
        <v>215</v>
      </c>
      <c r="DU10" s="618" t="s">
        <v>216</v>
      </c>
      <c r="DV10" s="618" t="s">
        <v>215</v>
      </c>
      <c r="DW10" s="618" t="s">
        <v>216</v>
      </c>
      <c r="DX10" s="618" t="s">
        <v>215</v>
      </c>
      <c r="DY10" s="618" t="s">
        <v>216</v>
      </c>
      <c r="DZ10" s="618" t="s">
        <v>215</v>
      </c>
      <c r="EA10" s="618" t="s">
        <v>216</v>
      </c>
      <c r="EB10" s="618" t="s">
        <v>215</v>
      </c>
      <c r="EC10" s="618" t="s">
        <v>216</v>
      </c>
      <c r="ED10" s="618" t="s">
        <v>215</v>
      </c>
      <c r="EE10" s="618" t="s">
        <v>216</v>
      </c>
      <c r="EF10" s="618" t="s">
        <v>215</v>
      </c>
      <c r="EG10" s="618" t="s">
        <v>216</v>
      </c>
      <c r="EH10" s="618" t="s">
        <v>215</v>
      </c>
      <c r="EI10" s="618" t="s">
        <v>216</v>
      </c>
      <c r="EJ10" s="618" t="s">
        <v>215</v>
      </c>
      <c r="EK10" s="618" t="s">
        <v>216</v>
      </c>
      <c r="EL10" s="618" t="s">
        <v>215</v>
      </c>
      <c r="EM10" s="618" t="s">
        <v>216</v>
      </c>
      <c r="EN10" s="618" t="s">
        <v>215</v>
      </c>
      <c r="EO10" s="618" t="s">
        <v>216</v>
      </c>
      <c r="EP10" s="618" t="s">
        <v>215</v>
      </c>
      <c r="EQ10" s="618" t="s">
        <v>216</v>
      </c>
      <c r="ER10" s="618" t="s">
        <v>215</v>
      </c>
      <c r="ES10" s="618" t="s">
        <v>216</v>
      </c>
      <c r="ET10" s="618" t="s">
        <v>215</v>
      </c>
      <c r="EU10" s="618" t="s">
        <v>216</v>
      </c>
      <c r="EV10" s="618" t="s">
        <v>215</v>
      </c>
      <c r="EW10" s="618" t="s">
        <v>216</v>
      </c>
      <c r="EX10" s="618" t="s">
        <v>215</v>
      </c>
      <c r="EY10" s="618" t="s">
        <v>216</v>
      </c>
      <c r="EZ10" s="618" t="s">
        <v>215</v>
      </c>
      <c r="FA10" s="618" t="s">
        <v>216</v>
      </c>
      <c r="FB10" s="618" t="s">
        <v>215</v>
      </c>
      <c r="FC10" s="618" t="s">
        <v>216</v>
      </c>
    </row>
    <row r="11" spans="2:159" ht="12.75" customHeight="1">
      <c r="B11" s="592"/>
      <c r="C11" s="619"/>
      <c r="D11" s="620"/>
      <c r="E11" s="621"/>
      <c r="F11" s="620"/>
      <c r="G11" s="621"/>
      <c r="H11" s="620"/>
      <c r="I11" s="621"/>
      <c r="J11" s="621"/>
      <c r="K11" s="621"/>
      <c r="L11" s="621"/>
      <c r="M11" s="621"/>
      <c r="N11" s="621"/>
      <c r="O11" s="621"/>
      <c r="P11" s="621"/>
      <c r="Q11" s="621"/>
      <c r="R11" s="621"/>
      <c r="S11" s="621"/>
      <c r="T11" s="621"/>
      <c r="U11" s="621"/>
      <c r="V11" s="621"/>
      <c r="W11" s="621"/>
      <c r="X11" s="621"/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621"/>
      <c r="AN11" s="621"/>
      <c r="AO11" s="621"/>
      <c r="AP11" s="621"/>
      <c r="AQ11" s="621"/>
      <c r="AR11" s="621"/>
      <c r="AS11" s="621"/>
      <c r="AT11" s="621"/>
      <c r="AU11" s="621"/>
      <c r="AV11" s="621"/>
      <c r="AW11" s="621"/>
      <c r="AX11" s="621"/>
      <c r="AY11" s="621"/>
      <c r="AZ11" s="621"/>
      <c r="BA11" s="621"/>
      <c r="BB11" s="621"/>
      <c r="BC11" s="621"/>
      <c r="BD11" s="621"/>
      <c r="BE11" s="621"/>
      <c r="BF11" s="621"/>
      <c r="BG11" s="621"/>
      <c r="BH11" s="621"/>
      <c r="BI11" s="621"/>
      <c r="BJ11" s="621"/>
      <c r="BK11" s="621"/>
      <c r="BL11" s="621"/>
      <c r="BM11" s="621"/>
      <c r="BN11" s="621"/>
      <c r="BO11" s="621"/>
      <c r="BP11" s="621"/>
      <c r="BQ11" s="621"/>
      <c r="BR11" s="621"/>
      <c r="BS11" s="621"/>
      <c r="BT11" s="621"/>
      <c r="BU11" s="621"/>
      <c r="BV11" s="621"/>
      <c r="BW11" s="621"/>
      <c r="BX11" s="621"/>
      <c r="BY11" s="621"/>
      <c r="BZ11" s="621"/>
      <c r="CA11" s="621"/>
      <c r="CB11" s="621"/>
      <c r="CC11" s="621"/>
      <c r="CD11" s="621"/>
      <c r="CE11" s="621"/>
      <c r="CF11" s="621"/>
      <c r="CG11" s="621"/>
      <c r="CH11" s="621"/>
      <c r="CI11" s="621"/>
      <c r="CJ11" s="621"/>
      <c r="CK11" s="621"/>
      <c r="CL11" s="621"/>
      <c r="CM11" s="621"/>
      <c r="CN11" s="621"/>
      <c r="CO11" s="621"/>
      <c r="CP11" s="621"/>
      <c r="CQ11" s="621"/>
      <c r="CR11" s="621"/>
      <c r="CS11" s="621"/>
      <c r="CT11" s="621"/>
      <c r="CU11" s="621"/>
      <c r="CV11" s="621"/>
      <c r="CW11" s="621"/>
      <c r="CX11" s="621"/>
      <c r="CY11" s="621"/>
      <c r="CZ11" s="621"/>
      <c r="DA11" s="621"/>
      <c r="DB11" s="621"/>
      <c r="DC11" s="621"/>
      <c r="DD11" s="621"/>
      <c r="DE11" s="621"/>
      <c r="DF11" s="621"/>
      <c r="DG11" s="621"/>
      <c r="DH11" s="621"/>
      <c r="DI11" s="621"/>
      <c r="DJ11" s="621"/>
      <c r="DK11" s="621"/>
      <c r="DL11" s="621"/>
      <c r="DM11" s="621"/>
      <c r="DN11" s="621"/>
      <c r="DO11" s="621"/>
      <c r="DP11" s="621"/>
      <c r="DQ11" s="621"/>
      <c r="DR11" s="621"/>
      <c r="DS11" s="621"/>
      <c r="DT11" s="621"/>
      <c r="DU11" s="621"/>
      <c r="DV11" s="621"/>
      <c r="DW11" s="621"/>
      <c r="DX11" s="621"/>
      <c r="DY11" s="621"/>
      <c r="DZ11" s="621"/>
      <c r="EA11" s="621"/>
      <c r="EB11" s="621"/>
      <c r="EC11" s="621"/>
      <c r="ED11" s="621"/>
      <c r="EE11" s="621"/>
      <c r="EF11" s="621"/>
      <c r="EG11" s="621"/>
      <c r="EH11" s="621"/>
      <c r="EI11" s="621"/>
      <c r="EJ11" s="621"/>
      <c r="EK11" s="621"/>
      <c r="EL11" s="621"/>
      <c r="EM11" s="621"/>
      <c r="EN11" s="621"/>
      <c r="EO11" s="621"/>
      <c r="EP11" s="621"/>
      <c r="EQ11" s="621"/>
      <c r="ER11" s="621"/>
      <c r="ES11" s="621"/>
      <c r="ET11" s="621"/>
      <c r="EU11" s="621"/>
      <c r="EV11" s="621"/>
      <c r="EW11" s="621"/>
      <c r="EX11" s="621"/>
      <c r="EY11" s="621"/>
      <c r="EZ11" s="621"/>
      <c r="FA11" s="621"/>
      <c r="FB11" s="621"/>
      <c r="FC11" s="621"/>
    </row>
    <row r="12" spans="2:159">
      <c r="B12" s="557" t="s">
        <v>217</v>
      </c>
      <c r="C12" s="186" t="s">
        <v>218</v>
      </c>
      <c r="D12" s="305"/>
      <c r="E12" s="306"/>
      <c r="F12" s="305"/>
      <c r="G12" s="306"/>
      <c r="H12" s="305"/>
      <c r="I12" s="306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180"/>
      <c r="BY12" s="180"/>
      <c r="BZ12" s="180"/>
      <c r="CA12" s="180"/>
      <c r="CB12" s="180"/>
      <c r="CC12" s="180"/>
      <c r="CD12" s="180"/>
      <c r="CE12" s="180"/>
      <c r="CF12" s="180"/>
      <c r="CG12" s="180"/>
      <c r="CH12" s="180"/>
      <c r="CI12" s="180"/>
      <c r="CJ12" s="180"/>
      <c r="CK12" s="180"/>
      <c r="CL12" s="180"/>
      <c r="CM12" s="180"/>
      <c r="CN12" s="180"/>
      <c r="CO12" s="180"/>
      <c r="CP12" s="180"/>
      <c r="CQ12" s="180"/>
      <c r="CR12" s="180"/>
      <c r="CS12" s="180"/>
      <c r="CT12" s="180"/>
      <c r="CU12" s="180"/>
      <c r="CV12" s="180"/>
      <c r="CW12" s="180"/>
      <c r="CX12" s="180"/>
      <c r="CY12" s="180"/>
      <c r="CZ12" s="180"/>
      <c r="DA12" s="180"/>
      <c r="DB12" s="180"/>
      <c r="DC12" s="180"/>
      <c r="DD12" s="180"/>
      <c r="DE12" s="180"/>
      <c r="DF12" s="180"/>
      <c r="DG12" s="180"/>
      <c r="DH12" s="180"/>
      <c r="DI12" s="180"/>
      <c r="DJ12" s="180"/>
      <c r="DK12" s="180"/>
      <c r="DL12" s="180"/>
      <c r="DM12" s="180"/>
      <c r="DN12" s="180"/>
      <c r="DO12" s="180"/>
      <c r="DP12" s="180"/>
      <c r="DQ12" s="180"/>
      <c r="DR12" s="180"/>
      <c r="DS12" s="180"/>
      <c r="DT12" s="180"/>
      <c r="DU12" s="180"/>
      <c r="DV12" s="180"/>
      <c r="DW12" s="180"/>
      <c r="DX12" s="180"/>
      <c r="DY12" s="180"/>
      <c r="DZ12" s="180"/>
      <c r="EA12" s="180"/>
      <c r="EB12" s="180"/>
      <c r="EC12" s="180"/>
      <c r="ED12" s="180"/>
      <c r="EE12" s="180"/>
      <c r="EF12" s="180"/>
      <c r="EG12" s="180"/>
      <c r="EH12" s="180"/>
      <c r="EI12" s="180"/>
      <c r="EJ12" s="180"/>
      <c r="EK12" s="180"/>
      <c r="EL12" s="180"/>
      <c r="EM12" s="180"/>
      <c r="EN12" s="180"/>
      <c r="EO12" s="180"/>
      <c r="EP12" s="180"/>
      <c r="EQ12" s="180"/>
      <c r="ER12" s="180"/>
      <c r="ES12" s="180"/>
      <c r="ET12" s="180"/>
      <c r="EU12" s="180"/>
      <c r="EV12" s="180"/>
      <c r="EW12" s="180"/>
      <c r="EX12" s="180"/>
      <c r="EY12" s="180"/>
      <c r="EZ12" s="180"/>
      <c r="FA12" s="180"/>
      <c r="FB12" s="180"/>
      <c r="FC12" s="180"/>
    </row>
    <row r="13" spans="2:159">
      <c r="B13" s="558"/>
      <c r="C13" s="187" t="s">
        <v>219</v>
      </c>
      <c r="D13" s="307">
        <v>45.57</v>
      </c>
      <c r="E13" s="308">
        <v>37.950000000000003</v>
      </c>
      <c r="F13" s="307">
        <v>45.66</v>
      </c>
      <c r="G13" s="308">
        <v>37.950000000000003</v>
      </c>
      <c r="H13" s="307">
        <v>46.36</v>
      </c>
      <c r="I13" s="308">
        <v>37.950000000000003</v>
      </c>
      <c r="J13" s="168">
        <v>42.06</v>
      </c>
      <c r="K13" s="168">
        <v>37.950000000000003</v>
      </c>
      <c r="L13" s="168">
        <v>41.98</v>
      </c>
      <c r="M13" s="168">
        <v>37.950000000000003</v>
      </c>
      <c r="N13" s="168">
        <v>41.57</v>
      </c>
      <c r="O13" s="168">
        <v>37.950000000000003</v>
      </c>
      <c r="P13" s="168">
        <v>40.85</v>
      </c>
      <c r="Q13" s="168">
        <v>37.950000000000003</v>
      </c>
      <c r="R13" s="168">
        <v>41.76</v>
      </c>
      <c r="S13" s="168">
        <v>37.950000000000003</v>
      </c>
      <c r="T13" s="168">
        <v>40.130000000000003</v>
      </c>
      <c r="U13" s="168">
        <v>37.950000000000003</v>
      </c>
      <c r="V13" s="168">
        <v>40.799999999999997</v>
      </c>
      <c r="W13" s="168">
        <v>37.950000000000003</v>
      </c>
      <c r="X13" s="168">
        <v>41.02</v>
      </c>
      <c r="Y13" s="168">
        <v>37.950000000000003</v>
      </c>
      <c r="Z13" s="168">
        <v>41.06</v>
      </c>
      <c r="AA13" s="168">
        <v>37.950000000000003</v>
      </c>
      <c r="AB13" s="168">
        <v>41.51</v>
      </c>
      <c r="AC13" s="168">
        <v>37.950000000000003</v>
      </c>
      <c r="AD13" s="168">
        <v>41.77</v>
      </c>
      <c r="AE13" s="168">
        <v>37.950000000000003</v>
      </c>
      <c r="AF13" s="168">
        <v>41.2</v>
      </c>
      <c r="AG13" s="168">
        <v>37.950000000000003</v>
      </c>
      <c r="AH13" s="168">
        <v>40.75</v>
      </c>
      <c r="AI13" s="168">
        <v>37.950000000000003</v>
      </c>
      <c r="AJ13" s="168">
        <v>40.5</v>
      </c>
      <c r="AK13" s="168">
        <v>37.950000000000003</v>
      </c>
      <c r="AL13" s="168">
        <v>38.47</v>
      </c>
      <c r="AM13" s="168">
        <v>37.950000000000003</v>
      </c>
      <c r="AN13" s="168">
        <v>36.74</v>
      </c>
      <c r="AO13" s="168">
        <v>37.950000000000003</v>
      </c>
      <c r="AP13" s="168">
        <v>34.25</v>
      </c>
      <c r="AQ13" s="168">
        <v>37.950000000000003</v>
      </c>
      <c r="AR13" s="168">
        <v>32.229999999999997</v>
      </c>
      <c r="AS13" s="168">
        <v>37.950000000000003</v>
      </c>
      <c r="AT13" s="168">
        <v>33.71</v>
      </c>
      <c r="AU13" s="168">
        <v>37.950000000000003</v>
      </c>
      <c r="AV13" s="168">
        <v>33.229999999999997</v>
      </c>
      <c r="AW13" s="168">
        <v>37.950000000000003</v>
      </c>
      <c r="AX13" s="168">
        <v>33.83</v>
      </c>
      <c r="AY13" s="168">
        <v>37.950000000000003</v>
      </c>
      <c r="AZ13" s="168">
        <v>34.18</v>
      </c>
      <c r="BA13" s="168">
        <v>37.950000000000003</v>
      </c>
      <c r="BB13" s="168">
        <v>34.340000000000003</v>
      </c>
      <c r="BC13" s="168">
        <v>37.950000000000003</v>
      </c>
      <c r="BD13" s="168">
        <v>33.06</v>
      </c>
      <c r="BE13" s="168">
        <v>37.950000000000003</v>
      </c>
      <c r="BF13" s="168">
        <v>31.41</v>
      </c>
      <c r="BG13" s="168">
        <v>37.950000000000003</v>
      </c>
      <c r="BH13" s="168">
        <v>31.29</v>
      </c>
      <c r="BI13" s="168">
        <v>37.950000000000003</v>
      </c>
      <c r="BJ13" s="168">
        <v>31.35</v>
      </c>
      <c r="BK13" s="168">
        <v>37.950000000000003</v>
      </c>
      <c r="BL13" s="168">
        <v>30.54</v>
      </c>
      <c r="BM13" s="168">
        <v>37.950000000000003</v>
      </c>
      <c r="BN13" s="168">
        <v>28.71</v>
      </c>
      <c r="BO13" s="168">
        <v>37.950000000000003</v>
      </c>
      <c r="BP13" s="168">
        <v>28.01</v>
      </c>
      <c r="BQ13" s="168">
        <v>37.950000000000003</v>
      </c>
      <c r="BR13" s="168">
        <v>28.41</v>
      </c>
      <c r="BS13" s="168">
        <v>37.950000000000003</v>
      </c>
      <c r="BT13" s="168">
        <v>29</v>
      </c>
      <c r="BU13" s="168">
        <v>37.950000000000003</v>
      </c>
      <c r="BV13" s="168">
        <v>29.44</v>
      </c>
      <c r="BW13" s="168">
        <v>37.950000000000003</v>
      </c>
      <c r="BX13" s="168">
        <v>30.51</v>
      </c>
      <c r="BY13" s="168">
        <v>37.950000000000003</v>
      </c>
      <c r="BZ13" s="168">
        <v>31.35</v>
      </c>
      <c r="CA13" s="168">
        <v>37.950000000000003</v>
      </c>
      <c r="CB13" s="168">
        <v>31.32</v>
      </c>
      <c r="CC13" s="168">
        <v>37.950000000000003</v>
      </c>
      <c r="CD13" s="168">
        <v>31.61</v>
      </c>
      <c r="CE13" s="168">
        <v>37.950000000000003</v>
      </c>
      <c r="CF13" s="168">
        <v>32.26</v>
      </c>
      <c r="CG13" s="168">
        <v>37.950000000000003</v>
      </c>
      <c r="CH13" s="168">
        <v>33.18</v>
      </c>
      <c r="CI13" s="168">
        <v>37.950000000000003</v>
      </c>
      <c r="CJ13" s="168">
        <v>33.5</v>
      </c>
      <c r="CK13" s="168">
        <v>37.950000000000003</v>
      </c>
      <c r="CL13" s="168">
        <v>35.880000000000003</v>
      </c>
      <c r="CM13" s="168">
        <v>37.950000000000003</v>
      </c>
      <c r="CN13" s="168">
        <v>36.119999999999997</v>
      </c>
      <c r="CO13" s="168">
        <v>37.950000000000003</v>
      </c>
      <c r="CP13" s="168">
        <v>36.42</v>
      </c>
      <c r="CQ13" s="168">
        <v>37.950000000000003</v>
      </c>
      <c r="CR13" s="168">
        <v>35.53</v>
      </c>
      <c r="CS13" s="168">
        <v>37.950000000000003</v>
      </c>
      <c r="CT13" s="168">
        <v>35.85</v>
      </c>
      <c r="CU13" s="168">
        <v>37.950000000000003</v>
      </c>
      <c r="CV13" s="168">
        <v>36.17</v>
      </c>
      <c r="CW13" s="168">
        <v>37.950000000000003</v>
      </c>
      <c r="CX13" s="168">
        <v>35.619999999999997</v>
      </c>
      <c r="CY13" s="168">
        <v>37.950000000000003</v>
      </c>
      <c r="CZ13" s="168">
        <v>36.17</v>
      </c>
      <c r="DA13" s="168">
        <v>37.950000000000003</v>
      </c>
      <c r="DB13" s="168">
        <v>36.58</v>
      </c>
      <c r="DC13" s="168">
        <v>37.950000000000003</v>
      </c>
      <c r="DD13" s="168">
        <v>37.340000000000003</v>
      </c>
      <c r="DE13" s="168">
        <v>37.950000000000003</v>
      </c>
      <c r="DF13" s="168">
        <v>37.6</v>
      </c>
      <c r="DG13" s="168">
        <v>37.950000000000003</v>
      </c>
      <c r="DH13" s="168">
        <v>39.14</v>
      </c>
      <c r="DI13" s="168">
        <v>37.950000000000003</v>
      </c>
      <c r="DJ13" s="168">
        <v>39.380000000000003</v>
      </c>
      <c r="DK13" s="168">
        <v>37.950000000000003</v>
      </c>
      <c r="DL13" s="168">
        <v>40.01</v>
      </c>
      <c r="DM13" s="168">
        <v>37.950000000000003</v>
      </c>
      <c r="DN13" s="168">
        <v>40.090000000000003</v>
      </c>
      <c r="DO13" s="168">
        <v>37.950000000000003</v>
      </c>
      <c r="DP13" s="168">
        <v>40.090000000000003</v>
      </c>
      <c r="DQ13" s="168">
        <v>37.950000000000003</v>
      </c>
      <c r="DR13" s="168">
        <v>40.76</v>
      </c>
      <c r="DS13" s="168">
        <v>37.950000000000003</v>
      </c>
      <c r="DT13" s="168">
        <v>42.14</v>
      </c>
      <c r="DU13" s="168">
        <v>37.950000000000003</v>
      </c>
      <c r="DV13" s="168">
        <v>42.38</v>
      </c>
      <c r="DW13" s="168">
        <v>37.950000000000003</v>
      </c>
      <c r="DX13" s="168">
        <v>43.04</v>
      </c>
      <c r="DY13" s="168">
        <v>37.950000000000003</v>
      </c>
      <c r="DZ13" s="168">
        <v>42.41</v>
      </c>
      <c r="EA13" s="168">
        <v>37.950000000000003</v>
      </c>
      <c r="EB13" s="168">
        <v>43.09</v>
      </c>
      <c r="EC13" s="168">
        <v>37.950000000000003</v>
      </c>
      <c r="ED13" s="168">
        <v>44.14</v>
      </c>
      <c r="EE13" s="168">
        <v>37.950000000000003</v>
      </c>
      <c r="EF13" s="168">
        <v>43.1</v>
      </c>
      <c r="EG13" s="168">
        <v>37.950000000000003</v>
      </c>
      <c r="EH13" s="168">
        <v>41.69</v>
      </c>
      <c r="EI13" s="168">
        <v>37.950000000000003</v>
      </c>
      <c r="EJ13" s="168">
        <v>42.5</v>
      </c>
      <c r="EK13" s="168">
        <v>37.950000000000003</v>
      </c>
      <c r="EL13" s="168">
        <v>43.56</v>
      </c>
      <c r="EM13" s="168">
        <v>37.950000000000003</v>
      </c>
      <c r="EN13" s="168">
        <v>43.51</v>
      </c>
      <c r="EO13" s="168">
        <v>37.950000000000003</v>
      </c>
      <c r="EP13" s="168">
        <v>44.14</v>
      </c>
      <c r="EQ13" s="168">
        <v>37.950000000000003</v>
      </c>
      <c r="ER13" s="168">
        <v>42.54</v>
      </c>
      <c r="ES13" s="168">
        <v>37.950000000000003</v>
      </c>
      <c r="ET13" s="168">
        <v>40.67</v>
      </c>
      <c r="EU13" s="168">
        <v>37.950000000000003</v>
      </c>
      <c r="EV13" s="168">
        <v>41.83</v>
      </c>
      <c r="EW13" s="168">
        <v>37.950000000000003</v>
      </c>
      <c r="EX13" s="168">
        <v>36.36</v>
      </c>
      <c r="EY13" s="168">
        <v>37.950000000000003</v>
      </c>
      <c r="EZ13" s="168">
        <v>41.2</v>
      </c>
      <c r="FA13" s="168">
        <v>37.950000000000003</v>
      </c>
      <c r="FB13" s="168">
        <v>40.18</v>
      </c>
      <c r="FC13" s="168">
        <v>37.950000000000003</v>
      </c>
    </row>
    <row r="14" spans="2:159">
      <c r="B14" s="558"/>
      <c r="C14" s="187" t="s">
        <v>220</v>
      </c>
      <c r="D14" s="307">
        <v>164.79</v>
      </c>
      <c r="E14" s="308">
        <v>137.25</v>
      </c>
      <c r="F14" s="307">
        <v>165.12</v>
      </c>
      <c r="G14" s="308">
        <v>137.25</v>
      </c>
      <c r="H14" s="307">
        <v>167.36</v>
      </c>
      <c r="I14" s="308">
        <v>137.25</v>
      </c>
      <c r="J14" s="168">
        <v>152.09</v>
      </c>
      <c r="K14" s="168">
        <v>137.25</v>
      </c>
      <c r="L14" s="168">
        <v>151.81</v>
      </c>
      <c r="M14" s="168">
        <v>137.25</v>
      </c>
      <c r="N14" s="168">
        <v>150.30000000000001</v>
      </c>
      <c r="O14" s="168">
        <v>137.25</v>
      </c>
      <c r="P14" s="168">
        <v>147.72999999999999</v>
      </c>
      <c r="Q14" s="168">
        <v>137.25</v>
      </c>
      <c r="R14" s="168">
        <v>150.99</v>
      </c>
      <c r="S14" s="168">
        <v>137.25</v>
      </c>
      <c r="T14" s="168">
        <v>145.13</v>
      </c>
      <c r="U14" s="168">
        <v>137.25</v>
      </c>
      <c r="V14" s="168">
        <v>147.53</v>
      </c>
      <c r="W14" s="168">
        <v>137.25</v>
      </c>
      <c r="X14" s="168">
        <v>148.34</v>
      </c>
      <c r="Y14" s="168">
        <v>137.25</v>
      </c>
      <c r="Z14" s="168">
        <v>148.47999999999999</v>
      </c>
      <c r="AA14" s="168">
        <v>137.25</v>
      </c>
      <c r="AB14" s="168">
        <v>150.09</v>
      </c>
      <c r="AC14" s="168">
        <v>137.25</v>
      </c>
      <c r="AD14" s="168">
        <v>151.06</v>
      </c>
      <c r="AE14" s="168">
        <v>137.25</v>
      </c>
      <c r="AF14" s="168">
        <v>149</v>
      </c>
      <c r="AG14" s="168">
        <v>137.25</v>
      </c>
      <c r="AH14" s="168">
        <v>147.37</v>
      </c>
      <c r="AI14" s="168">
        <v>137.25</v>
      </c>
      <c r="AJ14" s="168">
        <v>146.46</v>
      </c>
      <c r="AK14" s="168">
        <v>137.25</v>
      </c>
      <c r="AL14" s="168">
        <v>139.11000000000001</v>
      </c>
      <c r="AM14" s="168">
        <v>137.25</v>
      </c>
      <c r="AN14" s="168">
        <v>132.85</v>
      </c>
      <c r="AO14" s="168">
        <v>137.25</v>
      </c>
      <c r="AP14" s="168">
        <v>123.85</v>
      </c>
      <c r="AQ14" s="168">
        <v>137.25</v>
      </c>
      <c r="AR14" s="168">
        <v>116.54</v>
      </c>
      <c r="AS14" s="168">
        <v>137.25</v>
      </c>
      <c r="AT14" s="168">
        <v>121.88</v>
      </c>
      <c r="AU14" s="168">
        <v>137.25</v>
      </c>
      <c r="AV14" s="168">
        <v>120.15</v>
      </c>
      <c r="AW14" s="168">
        <v>137.25</v>
      </c>
      <c r="AX14" s="168">
        <v>122.33</v>
      </c>
      <c r="AY14" s="168">
        <v>137.25</v>
      </c>
      <c r="AZ14" s="168">
        <v>123.61</v>
      </c>
      <c r="BA14" s="168">
        <v>137.25</v>
      </c>
      <c r="BB14" s="168">
        <v>124.16</v>
      </c>
      <c r="BC14" s="168">
        <v>137.25</v>
      </c>
      <c r="BD14" s="168">
        <v>119.54</v>
      </c>
      <c r="BE14" s="168">
        <v>137.25</v>
      </c>
      <c r="BF14" s="168">
        <v>113.6</v>
      </c>
      <c r="BG14" s="168">
        <v>137.25</v>
      </c>
      <c r="BH14" s="168">
        <v>113.16</v>
      </c>
      <c r="BI14" s="168">
        <v>137.25</v>
      </c>
      <c r="BJ14" s="168">
        <v>113.38</v>
      </c>
      <c r="BK14" s="168">
        <v>137.25</v>
      </c>
      <c r="BL14" s="168">
        <v>110.42</v>
      </c>
      <c r="BM14" s="168">
        <v>137.25</v>
      </c>
      <c r="BN14" s="168">
        <v>103.82</v>
      </c>
      <c r="BO14" s="168">
        <v>137.25</v>
      </c>
      <c r="BP14" s="168">
        <v>101.29</v>
      </c>
      <c r="BQ14" s="168">
        <v>137.25</v>
      </c>
      <c r="BR14" s="168">
        <v>102.74</v>
      </c>
      <c r="BS14" s="168">
        <v>137.25</v>
      </c>
      <c r="BT14" s="168">
        <v>104.86</v>
      </c>
      <c r="BU14" s="168">
        <v>137.25</v>
      </c>
      <c r="BV14" s="168">
        <v>106.47</v>
      </c>
      <c r="BW14" s="168">
        <v>137.25</v>
      </c>
      <c r="BX14" s="168">
        <v>110.33</v>
      </c>
      <c r="BY14" s="168">
        <v>137.25</v>
      </c>
      <c r="BZ14" s="168">
        <v>113.37</v>
      </c>
      <c r="CA14" s="168">
        <v>137.25</v>
      </c>
      <c r="CB14" s="168">
        <v>113.27</v>
      </c>
      <c r="CC14" s="168">
        <v>137.25</v>
      </c>
      <c r="CD14" s="168">
        <v>114.31</v>
      </c>
      <c r="CE14" s="168">
        <v>137.25</v>
      </c>
      <c r="CF14" s="168">
        <v>116.65</v>
      </c>
      <c r="CG14" s="168">
        <v>137.25</v>
      </c>
      <c r="CH14" s="168">
        <v>119.98</v>
      </c>
      <c r="CI14" s="168">
        <v>137.25</v>
      </c>
      <c r="CJ14" s="168">
        <v>121.13</v>
      </c>
      <c r="CK14" s="168">
        <v>137.25</v>
      </c>
      <c r="CL14" s="168">
        <v>129.75</v>
      </c>
      <c r="CM14" s="168">
        <v>137.25</v>
      </c>
      <c r="CN14" s="168">
        <v>130.62</v>
      </c>
      <c r="CO14" s="168">
        <v>137.25</v>
      </c>
      <c r="CP14" s="168">
        <v>131.68</v>
      </c>
      <c r="CQ14" s="168">
        <v>137.25</v>
      </c>
      <c r="CR14" s="168">
        <v>128.47999999999999</v>
      </c>
      <c r="CS14" s="168">
        <v>137.25</v>
      </c>
      <c r="CT14" s="168">
        <v>129.63</v>
      </c>
      <c r="CU14" s="168">
        <v>137.25</v>
      </c>
      <c r="CV14" s="168">
        <v>130.78</v>
      </c>
      <c r="CW14" s="168">
        <v>137.25</v>
      </c>
      <c r="CX14" s="168">
        <v>128.80000000000001</v>
      </c>
      <c r="CY14" s="168">
        <v>137.25</v>
      </c>
      <c r="CZ14" s="168">
        <v>130.79</v>
      </c>
      <c r="DA14" s="168">
        <v>137.25</v>
      </c>
      <c r="DB14" s="168">
        <v>132.28</v>
      </c>
      <c r="DC14" s="168">
        <v>137.25</v>
      </c>
      <c r="DD14" s="168">
        <v>135.03</v>
      </c>
      <c r="DE14" s="168">
        <v>137.25</v>
      </c>
      <c r="DF14" s="168">
        <v>135.94999999999999</v>
      </c>
      <c r="DG14" s="168">
        <v>137.25</v>
      </c>
      <c r="DH14" s="168">
        <v>141.52000000000001</v>
      </c>
      <c r="DI14" s="168">
        <v>137.25</v>
      </c>
      <c r="DJ14" s="168">
        <v>142.41</v>
      </c>
      <c r="DK14" s="168">
        <v>137.25</v>
      </c>
      <c r="DL14" s="168">
        <v>144.66</v>
      </c>
      <c r="DM14" s="168">
        <v>137.25</v>
      </c>
      <c r="DN14" s="168">
        <v>144.96</v>
      </c>
      <c r="DO14" s="168">
        <v>137.25</v>
      </c>
      <c r="DP14" s="168">
        <v>144.97</v>
      </c>
      <c r="DQ14" s="168">
        <v>137.25</v>
      </c>
      <c r="DR14" s="168">
        <v>147.38999999999999</v>
      </c>
      <c r="DS14" s="168">
        <v>137.25</v>
      </c>
      <c r="DT14" s="168">
        <v>152.38999999999999</v>
      </c>
      <c r="DU14" s="168">
        <v>137.25</v>
      </c>
      <c r="DV14" s="168">
        <v>153.24</v>
      </c>
      <c r="DW14" s="168">
        <v>137.25</v>
      </c>
      <c r="DX14" s="168">
        <v>155.63</v>
      </c>
      <c r="DY14" s="168">
        <v>137.25</v>
      </c>
      <c r="DZ14" s="168">
        <v>153.37</v>
      </c>
      <c r="EA14" s="168">
        <v>137.25</v>
      </c>
      <c r="EB14" s="168">
        <v>155.81</v>
      </c>
      <c r="EC14" s="168">
        <v>137.25</v>
      </c>
      <c r="ED14" s="168">
        <v>159.63</v>
      </c>
      <c r="EE14" s="168">
        <v>137.25</v>
      </c>
      <c r="EF14" s="168">
        <v>155.86000000000001</v>
      </c>
      <c r="EG14" s="168">
        <v>137.25</v>
      </c>
      <c r="EH14" s="168">
        <v>150.75</v>
      </c>
      <c r="EI14" s="168">
        <v>137.25</v>
      </c>
      <c r="EJ14" s="168">
        <v>153.69</v>
      </c>
      <c r="EK14" s="168">
        <v>137.25</v>
      </c>
      <c r="EL14" s="168">
        <v>157.53</v>
      </c>
      <c r="EM14" s="168">
        <v>137.25</v>
      </c>
      <c r="EN14" s="168">
        <v>157.35</v>
      </c>
      <c r="EO14" s="168">
        <v>137.25</v>
      </c>
      <c r="EP14" s="168">
        <v>159.63</v>
      </c>
      <c r="EQ14" s="168">
        <v>137.25</v>
      </c>
      <c r="ER14" s="168">
        <v>153.83000000000001</v>
      </c>
      <c r="ES14" s="168">
        <v>137.25</v>
      </c>
      <c r="ET14" s="168">
        <v>147.06</v>
      </c>
      <c r="EU14" s="168">
        <v>137.25</v>
      </c>
      <c r="EV14" s="168">
        <v>151.27000000000001</v>
      </c>
      <c r="EW14" s="168">
        <v>137.25</v>
      </c>
      <c r="EX14" s="168">
        <v>142.31</v>
      </c>
      <c r="EY14" s="168">
        <v>137.25</v>
      </c>
      <c r="EZ14" s="168">
        <v>148.97999999999999</v>
      </c>
      <c r="FA14" s="168">
        <v>137.25</v>
      </c>
      <c r="FB14" s="168">
        <v>145.31</v>
      </c>
      <c r="FC14" s="168">
        <v>137.25</v>
      </c>
    </row>
    <row r="15" spans="2:159">
      <c r="B15" s="558"/>
      <c r="C15" s="187" t="s">
        <v>221</v>
      </c>
      <c r="D15" s="307"/>
      <c r="E15" s="308"/>
      <c r="F15" s="307"/>
      <c r="G15" s="308"/>
      <c r="H15" s="307"/>
      <c r="I15" s="30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168"/>
      <c r="CS15" s="168"/>
      <c r="CT15" s="168"/>
      <c r="CU15" s="168"/>
      <c r="CV15" s="168"/>
      <c r="CW15" s="168"/>
      <c r="CX15" s="168"/>
      <c r="CY15" s="168"/>
      <c r="CZ15" s="168"/>
      <c r="DA15" s="168"/>
      <c r="DB15" s="168"/>
      <c r="DC15" s="168"/>
      <c r="DD15" s="168"/>
      <c r="DE15" s="168"/>
      <c r="DF15" s="168"/>
      <c r="DG15" s="168"/>
      <c r="DH15" s="168"/>
      <c r="DI15" s="168"/>
      <c r="DJ15" s="168"/>
      <c r="DK15" s="168"/>
      <c r="DL15" s="168"/>
      <c r="DM15" s="168"/>
      <c r="DN15" s="168"/>
      <c r="DO15" s="168"/>
      <c r="DP15" s="168"/>
      <c r="DQ15" s="168"/>
      <c r="DR15" s="168"/>
      <c r="DS15" s="168"/>
      <c r="DT15" s="168"/>
      <c r="DU15" s="168"/>
      <c r="DV15" s="168"/>
      <c r="DW15" s="168"/>
      <c r="DX15" s="168"/>
      <c r="DY15" s="168"/>
      <c r="DZ15" s="168"/>
      <c r="EA15" s="168"/>
      <c r="EB15" s="168"/>
      <c r="EC15" s="168"/>
      <c r="ED15" s="168"/>
      <c r="EE15" s="168"/>
      <c r="EF15" s="168"/>
      <c r="EG15" s="168"/>
      <c r="EH15" s="168"/>
      <c r="EI15" s="168"/>
      <c r="EJ15" s="168"/>
      <c r="EK15" s="168"/>
      <c r="EL15" s="168"/>
      <c r="EM15" s="168"/>
      <c r="EN15" s="168"/>
      <c r="EO15" s="168"/>
      <c r="EP15" s="168"/>
      <c r="EQ15" s="168"/>
      <c r="ER15" s="168"/>
      <c r="ES15" s="168"/>
      <c r="ET15" s="168"/>
      <c r="EU15" s="168"/>
      <c r="EV15" s="168"/>
      <c r="EW15" s="168"/>
      <c r="EX15" s="168"/>
      <c r="EY15" s="168"/>
      <c r="EZ15" s="168"/>
      <c r="FA15" s="168"/>
      <c r="FB15" s="168"/>
      <c r="FC15" s="168"/>
    </row>
    <row r="16" spans="2:159">
      <c r="B16" s="558"/>
      <c r="C16" s="187" t="s">
        <v>222</v>
      </c>
      <c r="D16" s="307">
        <v>11.063586195711478</v>
      </c>
      <c r="E16" s="308">
        <v>4.4400000000000004</v>
      </c>
      <c r="F16" s="307">
        <v>11.09</v>
      </c>
      <c r="G16" s="308">
        <v>4.4400000000000004</v>
      </c>
      <c r="H16" s="307">
        <v>11.25</v>
      </c>
      <c r="I16" s="308">
        <v>4.4400000000000004</v>
      </c>
      <c r="J16" s="168">
        <v>10.210000000000001</v>
      </c>
      <c r="K16" s="168">
        <v>4.4400000000000004</v>
      </c>
      <c r="L16" s="168">
        <v>10.19</v>
      </c>
      <c r="M16" s="168">
        <v>4.4400000000000004</v>
      </c>
      <c r="N16" s="168">
        <v>10.09</v>
      </c>
      <c r="O16" s="168">
        <v>4.4400000000000004</v>
      </c>
      <c r="P16" s="168">
        <v>9.92</v>
      </c>
      <c r="Q16" s="168">
        <v>4.4400000000000004</v>
      </c>
      <c r="R16" s="168">
        <v>10.14</v>
      </c>
      <c r="S16" s="168">
        <v>4.4400000000000004</v>
      </c>
      <c r="T16" s="168">
        <v>9.74</v>
      </c>
      <c r="U16" s="168">
        <v>4.4400000000000004</v>
      </c>
      <c r="V16" s="168">
        <v>9.9</v>
      </c>
      <c r="W16" s="168">
        <v>4.4400000000000004</v>
      </c>
      <c r="X16" s="168">
        <v>9.9600000000000009</v>
      </c>
      <c r="Y16" s="168">
        <v>4.4400000000000004</v>
      </c>
      <c r="Z16" s="168">
        <v>9.9700000000000006</v>
      </c>
      <c r="AA16" s="168">
        <v>4.4400000000000004</v>
      </c>
      <c r="AB16" s="168">
        <v>10.08</v>
      </c>
      <c r="AC16" s="168">
        <v>4.4400000000000004</v>
      </c>
      <c r="AD16" s="168">
        <v>10.14</v>
      </c>
      <c r="AE16" s="168">
        <v>4.4400000000000004</v>
      </c>
      <c r="AF16" s="168">
        <v>10</v>
      </c>
      <c r="AG16" s="168">
        <v>4.4400000000000004</v>
      </c>
      <c r="AH16" s="168">
        <v>9.89</v>
      </c>
      <c r="AI16" s="168">
        <v>4.4400000000000004</v>
      </c>
      <c r="AJ16" s="168">
        <v>9.83</v>
      </c>
      <c r="AK16" s="168">
        <v>4.4400000000000004</v>
      </c>
      <c r="AL16" s="168">
        <v>9.34</v>
      </c>
      <c r="AM16" s="168">
        <v>4.4400000000000004</v>
      </c>
      <c r="AN16" s="168">
        <v>8.92</v>
      </c>
      <c r="AO16" s="168">
        <v>4.4400000000000004</v>
      </c>
      <c r="AP16" s="168">
        <v>8.32</v>
      </c>
      <c r="AQ16" s="168">
        <v>4.4400000000000004</v>
      </c>
      <c r="AR16" s="168">
        <v>7.82</v>
      </c>
      <c r="AS16" s="168">
        <v>4.4400000000000004</v>
      </c>
      <c r="AT16" s="168">
        <v>8.18</v>
      </c>
      <c r="AU16" s="168">
        <v>4.4400000000000004</v>
      </c>
      <c r="AV16" s="168">
        <v>8.07</v>
      </c>
      <c r="AW16" s="168">
        <v>4.4400000000000004</v>
      </c>
      <c r="AX16" s="168">
        <v>8.2100000000000009</v>
      </c>
      <c r="AY16" s="168">
        <v>4.4400000000000004</v>
      </c>
      <c r="AZ16" s="168">
        <v>8.3000000000000007</v>
      </c>
      <c r="BA16" s="168">
        <v>4.4400000000000004</v>
      </c>
      <c r="BB16" s="168">
        <v>8.34</v>
      </c>
      <c r="BC16" s="168">
        <v>4.4400000000000004</v>
      </c>
      <c r="BD16" s="168">
        <v>8.0299999999999994</v>
      </c>
      <c r="BE16" s="168">
        <v>4.4400000000000004</v>
      </c>
      <c r="BF16" s="168">
        <v>7.63</v>
      </c>
      <c r="BG16" s="168">
        <v>4.4400000000000004</v>
      </c>
      <c r="BH16" s="168">
        <v>7.6</v>
      </c>
      <c r="BI16" s="168">
        <v>4.4400000000000004</v>
      </c>
      <c r="BJ16" s="168">
        <v>7.61</v>
      </c>
      <c r="BK16" s="168">
        <v>4.4400000000000004</v>
      </c>
      <c r="BL16" s="168">
        <v>7.41</v>
      </c>
      <c r="BM16" s="168">
        <v>4.4400000000000004</v>
      </c>
      <c r="BN16" s="168">
        <v>6.97</v>
      </c>
      <c r="BO16" s="168">
        <v>4.4400000000000004</v>
      </c>
      <c r="BP16" s="168">
        <v>6.8</v>
      </c>
      <c r="BQ16" s="168">
        <v>4.4400000000000004</v>
      </c>
      <c r="BR16" s="168">
        <v>6.9</v>
      </c>
      <c r="BS16" s="168">
        <v>4.4400000000000004</v>
      </c>
      <c r="BT16" s="168">
        <v>7.04</v>
      </c>
      <c r="BU16" s="168">
        <v>4.4400000000000004</v>
      </c>
      <c r="BV16" s="168">
        <v>7.15</v>
      </c>
      <c r="BW16" s="168">
        <v>4.4400000000000004</v>
      </c>
      <c r="BX16" s="168">
        <v>7.41</v>
      </c>
      <c r="BY16" s="168">
        <v>4.4400000000000004</v>
      </c>
      <c r="BZ16" s="168">
        <v>7.61</v>
      </c>
      <c r="CA16" s="168">
        <v>4.4400000000000004</v>
      </c>
      <c r="CB16" s="168">
        <v>7.6</v>
      </c>
      <c r="CC16" s="168">
        <v>4.4400000000000004</v>
      </c>
      <c r="CD16" s="168">
        <v>7.67</v>
      </c>
      <c r="CE16" s="168">
        <v>4.4400000000000004</v>
      </c>
      <c r="CF16" s="168">
        <v>7.63</v>
      </c>
      <c r="CG16" s="168">
        <v>4.4400000000000004</v>
      </c>
      <c r="CH16" s="168">
        <v>8.06</v>
      </c>
      <c r="CI16" s="168">
        <v>4.4400000000000004</v>
      </c>
      <c r="CJ16" s="168">
        <v>8.1300000000000008</v>
      </c>
      <c r="CK16" s="168">
        <v>4.4400000000000004</v>
      </c>
      <c r="CL16" s="168">
        <v>8.7100000000000009</v>
      </c>
      <c r="CM16" s="168">
        <v>4.4400000000000004</v>
      </c>
      <c r="CN16" s="168">
        <v>8.77</v>
      </c>
      <c r="CO16" s="168">
        <v>4.4400000000000004</v>
      </c>
      <c r="CP16" s="168">
        <v>8.84</v>
      </c>
      <c r="CQ16" s="168">
        <v>4.4400000000000004</v>
      </c>
      <c r="CR16" s="168">
        <v>8.6300000000000008</v>
      </c>
      <c r="CS16" s="168">
        <v>4.4400000000000004</v>
      </c>
      <c r="CT16" s="168">
        <v>8.6999999999999993</v>
      </c>
      <c r="CU16" s="168">
        <v>4.4400000000000004</v>
      </c>
      <c r="CV16" s="168">
        <v>8.7799999999999994</v>
      </c>
      <c r="CW16" s="168">
        <v>4.4400000000000004</v>
      </c>
      <c r="CX16" s="168">
        <v>8.65</v>
      </c>
      <c r="CY16" s="168">
        <v>4.4400000000000004</v>
      </c>
      <c r="CZ16" s="168">
        <v>8.7799999999999994</v>
      </c>
      <c r="DA16" s="168">
        <v>4.4400000000000004</v>
      </c>
      <c r="DB16" s="168">
        <v>8.8800000000000008</v>
      </c>
      <c r="DC16" s="168">
        <v>4.4400000000000004</v>
      </c>
      <c r="DD16" s="168">
        <v>9.07</v>
      </c>
      <c r="DE16" s="168">
        <v>4.4400000000000004</v>
      </c>
      <c r="DF16" s="168">
        <v>9.1300000000000008</v>
      </c>
      <c r="DG16" s="168">
        <v>4.4400000000000004</v>
      </c>
      <c r="DH16" s="168">
        <v>9.5</v>
      </c>
      <c r="DI16" s="168">
        <v>4.4400000000000004</v>
      </c>
      <c r="DJ16" s="168">
        <v>9.56</v>
      </c>
      <c r="DK16" s="168">
        <v>4.4400000000000004</v>
      </c>
      <c r="DL16" s="168">
        <v>9.7100000000000009</v>
      </c>
      <c r="DM16" s="168">
        <v>4.4400000000000004</v>
      </c>
      <c r="DN16" s="168">
        <v>9.73</v>
      </c>
      <c r="DO16" s="168">
        <v>4.4400000000000004</v>
      </c>
      <c r="DP16" s="168">
        <v>9.73</v>
      </c>
      <c r="DQ16" s="168">
        <v>4.4400000000000004</v>
      </c>
      <c r="DR16" s="168">
        <v>9.9</v>
      </c>
      <c r="DS16" s="168">
        <v>4.4400000000000004</v>
      </c>
      <c r="DT16" s="168">
        <v>10.23</v>
      </c>
      <c r="DU16" s="168">
        <v>4.4400000000000004</v>
      </c>
      <c r="DV16" s="168">
        <v>10.29</v>
      </c>
      <c r="DW16" s="168">
        <v>4.4400000000000004</v>
      </c>
      <c r="DX16" s="168">
        <v>10.45</v>
      </c>
      <c r="DY16" s="168">
        <v>4.4400000000000004</v>
      </c>
      <c r="DZ16" s="168">
        <v>10.3</v>
      </c>
      <c r="EA16" s="168">
        <v>4.4400000000000004</v>
      </c>
      <c r="EB16" s="168">
        <v>10.46</v>
      </c>
      <c r="EC16" s="168">
        <v>4.4400000000000004</v>
      </c>
      <c r="ED16" s="168">
        <v>10.72</v>
      </c>
      <c r="EE16" s="168">
        <v>4.4400000000000004</v>
      </c>
      <c r="EF16" s="168">
        <v>10.46</v>
      </c>
      <c r="EG16" s="168">
        <v>4.4400000000000004</v>
      </c>
      <c r="EH16" s="168">
        <v>10.119999999999999</v>
      </c>
      <c r="EI16" s="168">
        <v>4.4400000000000004</v>
      </c>
      <c r="EJ16" s="168">
        <v>10.32</v>
      </c>
      <c r="EK16" s="168">
        <v>4.4400000000000004</v>
      </c>
      <c r="EL16" s="168">
        <v>10.58</v>
      </c>
      <c r="EM16" s="168">
        <v>4.4400000000000004</v>
      </c>
      <c r="EN16" s="168">
        <v>10.56</v>
      </c>
      <c r="EO16" s="168">
        <v>4.4400000000000004</v>
      </c>
      <c r="EP16" s="168">
        <v>10.72</v>
      </c>
      <c r="EQ16" s="168">
        <v>4.4400000000000004</v>
      </c>
      <c r="ER16" s="168">
        <v>10.33</v>
      </c>
      <c r="ES16" s="168">
        <v>4.4400000000000004</v>
      </c>
      <c r="ET16" s="168">
        <v>9.8699999999999992</v>
      </c>
      <c r="EU16" s="168">
        <v>4.4400000000000004</v>
      </c>
      <c r="EV16" s="168">
        <v>10.16</v>
      </c>
      <c r="EW16" s="168">
        <v>4.4400000000000004</v>
      </c>
      <c r="EX16" s="168">
        <v>9.5500000000000007</v>
      </c>
      <c r="EY16" s="168">
        <v>4.4400000000000004</v>
      </c>
      <c r="EZ16" s="168">
        <v>10</v>
      </c>
      <c r="FA16" s="168">
        <v>4.4400000000000004</v>
      </c>
      <c r="FB16" s="168">
        <v>9.76</v>
      </c>
      <c r="FC16" s="168">
        <v>4.4400000000000004</v>
      </c>
    </row>
    <row r="17" spans="2:159">
      <c r="B17" s="558"/>
      <c r="C17" s="187" t="s">
        <v>223</v>
      </c>
      <c r="D17" s="307">
        <v>11.063586195711478</v>
      </c>
      <c r="E17" s="308">
        <v>6.97</v>
      </c>
      <c r="F17" s="307">
        <v>11.09</v>
      </c>
      <c r="G17" s="308">
        <v>6.97</v>
      </c>
      <c r="H17" s="307">
        <v>11.25</v>
      </c>
      <c r="I17" s="308">
        <v>6.97</v>
      </c>
      <c r="J17" s="168">
        <v>10.210000000000001</v>
      </c>
      <c r="K17" s="168">
        <v>6.97</v>
      </c>
      <c r="L17" s="168">
        <v>10.19</v>
      </c>
      <c r="M17" s="168">
        <v>6.97</v>
      </c>
      <c r="N17" s="168">
        <v>10.09</v>
      </c>
      <c r="O17" s="168">
        <v>6.97</v>
      </c>
      <c r="P17" s="168">
        <v>9.92</v>
      </c>
      <c r="Q17" s="168">
        <v>6.97</v>
      </c>
      <c r="R17" s="168">
        <v>10.14</v>
      </c>
      <c r="S17" s="168">
        <v>6.97</v>
      </c>
      <c r="T17" s="168">
        <v>9.74</v>
      </c>
      <c r="U17" s="168">
        <v>6.97</v>
      </c>
      <c r="V17" s="168">
        <v>9.9</v>
      </c>
      <c r="W17" s="168">
        <v>6.97</v>
      </c>
      <c r="X17" s="168">
        <v>9.9600000000000009</v>
      </c>
      <c r="Y17" s="168">
        <v>6.97</v>
      </c>
      <c r="Z17" s="168">
        <v>9.9700000000000006</v>
      </c>
      <c r="AA17" s="168">
        <v>6.97</v>
      </c>
      <c r="AB17" s="168">
        <v>10.08</v>
      </c>
      <c r="AC17" s="168">
        <v>6.97</v>
      </c>
      <c r="AD17" s="168">
        <v>10.14</v>
      </c>
      <c r="AE17" s="168">
        <v>6.97</v>
      </c>
      <c r="AF17" s="168">
        <v>10</v>
      </c>
      <c r="AG17" s="168">
        <v>6.97</v>
      </c>
      <c r="AH17" s="168">
        <v>9.89</v>
      </c>
      <c r="AI17" s="168">
        <v>6.97</v>
      </c>
      <c r="AJ17" s="168">
        <v>9.83</v>
      </c>
      <c r="AK17" s="168">
        <v>6.97</v>
      </c>
      <c r="AL17" s="168">
        <v>9.34</v>
      </c>
      <c r="AM17" s="168">
        <v>6.97</v>
      </c>
      <c r="AN17" s="168">
        <v>8.92</v>
      </c>
      <c r="AO17" s="168">
        <v>6.97</v>
      </c>
      <c r="AP17" s="168">
        <v>8.32</v>
      </c>
      <c r="AQ17" s="168">
        <v>6.97</v>
      </c>
      <c r="AR17" s="168">
        <v>7.82</v>
      </c>
      <c r="AS17" s="168">
        <v>6.97</v>
      </c>
      <c r="AT17" s="168">
        <v>8.18</v>
      </c>
      <c r="AU17" s="168">
        <v>6.97</v>
      </c>
      <c r="AV17" s="168">
        <v>8.07</v>
      </c>
      <c r="AW17" s="168">
        <v>6.97</v>
      </c>
      <c r="AX17" s="168">
        <v>8.2100000000000009</v>
      </c>
      <c r="AY17" s="168">
        <v>6.97</v>
      </c>
      <c r="AZ17" s="168">
        <v>8.3000000000000007</v>
      </c>
      <c r="BA17" s="168">
        <v>6.97</v>
      </c>
      <c r="BB17" s="168">
        <v>8.34</v>
      </c>
      <c r="BC17" s="168">
        <v>6.97</v>
      </c>
      <c r="BD17" s="168">
        <v>8.0299999999999994</v>
      </c>
      <c r="BE17" s="168">
        <v>6.97</v>
      </c>
      <c r="BF17" s="168">
        <v>7.63</v>
      </c>
      <c r="BG17" s="168">
        <v>6.97</v>
      </c>
      <c r="BH17" s="168">
        <v>7.6</v>
      </c>
      <c r="BI17" s="168">
        <v>6.97</v>
      </c>
      <c r="BJ17" s="168">
        <f>BJ16</f>
        <v>7.61</v>
      </c>
      <c r="BK17" s="168">
        <v>6.97</v>
      </c>
      <c r="BL17" s="168">
        <f>BL16</f>
        <v>7.41</v>
      </c>
      <c r="BM17" s="168">
        <v>6.97</v>
      </c>
      <c r="BN17" s="168">
        <v>6.97</v>
      </c>
      <c r="BO17" s="168">
        <v>6.97</v>
      </c>
      <c r="BP17" s="168">
        <v>6.8</v>
      </c>
      <c r="BQ17" s="168">
        <v>6.97</v>
      </c>
      <c r="BR17" s="168">
        <v>6.9</v>
      </c>
      <c r="BS17" s="168">
        <v>6.97</v>
      </c>
      <c r="BT17" s="168">
        <v>7.04</v>
      </c>
      <c r="BU17" s="168">
        <v>6.97</v>
      </c>
      <c r="BV17" s="168">
        <v>7.15</v>
      </c>
      <c r="BW17" s="168">
        <v>6.97</v>
      </c>
      <c r="BX17" s="168">
        <f>BX16</f>
        <v>7.41</v>
      </c>
      <c r="BY17" s="168">
        <v>6.97</v>
      </c>
      <c r="BZ17" s="168">
        <f>BZ16</f>
        <v>7.61</v>
      </c>
      <c r="CA17" s="168">
        <v>6.97</v>
      </c>
      <c r="CB17" s="168">
        <f>CB16</f>
        <v>7.6</v>
      </c>
      <c r="CC17" s="168">
        <v>6.97</v>
      </c>
      <c r="CD17" s="168">
        <f>CD16</f>
        <v>7.67</v>
      </c>
      <c r="CE17" s="168">
        <v>6.97</v>
      </c>
      <c r="CF17" s="168">
        <f>CF16</f>
        <v>7.63</v>
      </c>
      <c r="CG17" s="168">
        <v>6.97</v>
      </c>
      <c r="CH17" s="168">
        <f>CH16</f>
        <v>8.06</v>
      </c>
      <c r="CI17" s="168">
        <v>6.97</v>
      </c>
      <c r="CJ17" s="168">
        <f>+CJ16</f>
        <v>8.1300000000000008</v>
      </c>
      <c r="CK17" s="168">
        <v>6.97</v>
      </c>
      <c r="CL17" s="168">
        <f>+CL16</f>
        <v>8.7100000000000009</v>
      </c>
      <c r="CM17" s="168">
        <v>6.97</v>
      </c>
      <c r="CN17" s="168">
        <f>+CN16</f>
        <v>8.77</v>
      </c>
      <c r="CO17" s="168">
        <v>6.97</v>
      </c>
      <c r="CP17" s="168">
        <f>+CP16</f>
        <v>8.84</v>
      </c>
      <c r="CQ17" s="168">
        <v>6.97</v>
      </c>
      <c r="CR17" s="168">
        <f>+CR16</f>
        <v>8.6300000000000008</v>
      </c>
      <c r="CS17" s="168">
        <v>6.97</v>
      </c>
      <c r="CT17" s="168">
        <f>+CT16</f>
        <v>8.6999999999999993</v>
      </c>
      <c r="CU17" s="168">
        <v>6.97</v>
      </c>
      <c r="CV17" s="168">
        <f>+CV16</f>
        <v>8.7799999999999994</v>
      </c>
      <c r="CW17" s="168">
        <v>6.97</v>
      </c>
      <c r="CX17" s="168">
        <f>+CX16</f>
        <v>8.65</v>
      </c>
      <c r="CY17" s="168">
        <v>6.97</v>
      </c>
      <c r="CZ17" s="168">
        <f>+CZ16</f>
        <v>8.7799999999999994</v>
      </c>
      <c r="DA17" s="168">
        <v>6.97</v>
      </c>
      <c r="DB17" s="168">
        <f>+DB16</f>
        <v>8.8800000000000008</v>
      </c>
      <c r="DC17" s="168">
        <v>6.97</v>
      </c>
      <c r="DD17" s="168">
        <f>+DD16</f>
        <v>9.07</v>
      </c>
      <c r="DE17" s="168">
        <v>6.97</v>
      </c>
      <c r="DF17" s="168">
        <f>+DF16</f>
        <v>9.1300000000000008</v>
      </c>
      <c r="DG17" s="168">
        <v>6.97</v>
      </c>
      <c r="DH17" s="168">
        <f>+DH16</f>
        <v>9.5</v>
      </c>
      <c r="DI17" s="168">
        <v>6.97</v>
      </c>
      <c r="DJ17" s="168">
        <f>+DJ16</f>
        <v>9.56</v>
      </c>
      <c r="DK17" s="168">
        <v>6.97</v>
      </c>
      <c r="DL17" s="168">
        <f>+DL16</f>
        <v>9.7100000000000009</v>
      </c>
      <c r="DM17" s="168">
        <v>6.97</v>
      </c>
      <c r="DN17" s="168">
        <f>+DN16</f>
        <v>9.73</v>
      </c>
      <c r="DO17" s="168">
        <v>6.97</v>
      </c>
      <c r="DP17" s="168">
        <f>+DP16</f>
        <v>9.73</v>
      </c>
      <c r="DQ17" s="168">
        <v>6.97</v>
      </c>
      <c r="DR17" s="168">
        <f>+DR16</f>
        <v>9.9</v>
      </c>
      <c r="DS17" s="168">
        <v>6.97</v>
      </c>
      <c r="DT17" s="168">
        <f>+DT16</f>
        <v>10.23</v>
      </c>
      <c r="DU17" s="168">
        <v>6.97</v>
      </c>
      <c r="DV17" s="168">
        <f>+DV16</f>
        <v>10.29</v>
      </c>
      <c r="DW17" s="168">
        <v>6.97</v>
      </c>
      <c r="DX17" s="168">
        <f>+DX16</f>
        <v>10.45</v>
      </c>
      <c r="DY17" s="168">
        <v>6.97</v>
      </c>
      <c r="DZ17" s="168">
        <f>+DZ16</f>
        <v>10.3</v>
      </c>
      <c r="EA17" s="168">
        <v>6.97</v>
      </c>
      <c r="EB17" s="168">
        <f>+EB16</f>
        <v>10.46</v>
      </c>
      <c r="EC17" s="168">
        <v>6.97</v>
      </c>
      <c r="ED17" s="168">
        <f>+ED16</f>
        <v>10.72</v>
      </c>
      <c r="EE17" s="168">
        <v>6.97</v>
      </c>
      <c r="EF17" s="168">
        <v>10.46</v>
      </c>
      <c r="EG17" s="168">
        <v>6.97</v>
      </c>
      <c r="EH17" s="168">
        <f>+EH16</f>
        <v>10.119999999999999</v>
      </c>
      <c r="EI17" s="168">
        <v>6.97</v>
      </c>
      <c r="EJ17" s="168">
        <f>+EJ16</f>
        <v>10.32</v>
      </c>
      <c r="EK17" s="168">
        <v>6.97</v>
      </c>
      <c r="EL17" s="168">
        <f>+EL16</f>
        <v>10.58</v>
      </c>
      <c r="EM17" s="168">
        <v>6.97</v>
      </c>
      <c r="EN17" s="168">
        <f>+EN16</f>
        <v>10.56</v>
      </c>
      <c r="EO17" s="168">
        <v>6.97</v>
      </c>
      <c r="EP17" s="168">
        <f>+EP16</f>
        <v>10.72</v>
      </c>
      <c r="EQ17" s="168">
        <v>6.97</v>
      </c>
      <c r="ER17" s="168">
        <f>+ER16</f>
        <v>10.33</v>
      </c>
      <c r="ES17" s="168">
        <v>6.97</v>
      </c>
      <c r="ET17" s="168">
        <f>+ET16</f>
        <v>9.8699999999999992</v>
      </c>
      <c r="EU17" s="168">
        <v>6.97</v>
      </c>
      <c r="EV17" s="168">
        <f>+EV16</f>
        <v>10.16</v>
      </c>
      <c r="EW17" s="168">
        <v>6.97</v>
      </c>
      <c r="EX17" s="168">
        <f>+EX16</f>
        <v>9.5500000000000007</v>
      </c>
      <c r="EY17" s="168">
        <v>6.97</v>
      </c>
      <c r="EZ17" s="168">
        <f>+EZ16</f>
        <v>10</v>
      </c>
      <c r="FA17" s="168">
        <v>6.97</v>
      </c>
      <c r="FB17" s="168">
        <f>+FB16</f>
        <v>9.76</v>
      </c>
      <c r="FC17" s="168">
        <v>6.97</v>
      </c>
    </row>
    <row r="18" spans="2:159">
      <c r="B18" s="558"/>
      <c r="C18" s="187" t="s">
        <v>224</v>
      </c>
      <c r="D18" s="307">
        <v>13.631918705430214</v>
      </c>
      <c r="E18" s="308">
        <v>10.86</v>
      </c>
      <c r="F18" s="307">
        <v>13.66</v>
      </c>
      <c r="G18" s="308">
        <v>10.86</v>
      </c>
      <c r="H18" s="307">
        <v>13.87</v>
      </c>
      <c r="I18" s="308">
        <v>10.86</v>
      </c>
      <c r="J18" s="168">
        <v>12.58</v>
      </c>
      <c r="K18" s="168">
        <v>10.86</v>
      </c>
      <c r="L18" s="168">
        <v>12.56</v>
      </c>
      <c r="M18" s="168">
        <v>10.86</v>
      </c>
      <c r="N18" s="168">
        <v>12.43</v>
      </c>
      <c r="O18" s="168">
        <v>10.86</v>
      </c>
      <c r="P18" s="168">
        <v>12.22</v>
      </c>
      <c r="Q18" s="168">
        <v>10.86</v>
      </c>
      <c r="R18" s="168">
        <v>12.49</v>
      </c>
      <c r="S18" s="168">
        <v>10.86</v>
      </c>
      <c r="T18" s="168">
        <v>12.01</v>
      </c>
      <c r="U18" s="168">
        <v>10.86</v>
      </c>
      <c r="V18" s="168">
        <v>12.2</v>
      </c>
      <c r="W18" s="168">
        <v>10.86</v>
      </c>
      <c r="X18" s="168">
        <v>12.27</v>
      </c>
      <c r="Y18" s="168">
        <v>10.86</v>
      </c>
      <c r="Z18" s="168">
        <v>12.28</v>
      </c>
      <c r="AA18" s="168">
        <v>10.86</v>
      </c>
      <c r="AB18" s="168">
        <v>12.42</v>
      </c>
      <c r="AC18" s="168">
        <v>10.86</v>
      </c>
      <c r="AD18" s="168">
        <v>12.5</v>
      </c>
      <c r="AE18" s="168">
        <v>10.86</v>
      </c>
      <c r="AF18" s="168">
        <v>12.33</v>
      </c>
      <c r="AG18" s="168">
        <v>10.86</v>
      </c>
      <c r="AH18" s="168">
        <v>12.19</v>
      </c>
      <c r="AI18" s="168">
        <v>10.86</v>
      </c>
      <c r="AJ18" s="168">
        <v>12.12</v>
      </c>
      <c r="AK18" s="168">
        <v>10.86</v>
      </c>
      <c r="AL18" s="168">
        <v>11.51</v>
      </c>
      <c r="AM18" s="168">
        <v>10.86</v>
      </c>
      <c r="AN18" s="168">
        <v>10.99</v>
      </c>
      <c r="AO18" s="168">
        <v>10.86</v>
      </c>
      <c r="AP18" s="168">
        <v>10.25</v>
      </c>
      <c r="AQ18" s="168">
        <v>10.86</v>
      </c>
      <c r="AR18" s="168">
        <v>9.64</v>
      </c>
      <c r="AS18" s="168">
        <v>10.86</v>
      </c>
      <c r="AT18" s="168">
        <v>10.08</v>
      </c>
      <c r="AU18" s="168">
        <v>10.86</v>
      </c>
      <c r="AV18" s="168">
        <v>9.94</v>
      </c>
      <c r="AW18" s="168">
        <v>10.86</v>
      </c>
      <c r="AX18" s="168">
        <v>10.119999999999999</v>
      </c>
      <c r="AY18" s="168">
        <v>10.86</v>
      </c>
      <c r="AZ18" s="168">
        <v>10.23</v>
      </c>
      <c r="BA18" s="168">
        <v>10.86</v>
      </c>
      <c r="BB18" s="168">
        <v>10.27</v>
      </c>
      <c r="BC18" s="168">
        <v>10.86</v>
      </c>
      <c r="BD18" s="168">
        <v>9.89</v>
      </c>
      <c r="BE18" s="168">
        <v>10.86</v>
      </c>
      <c r="BF18" s="168">
        <v>9.4</v>
      </c>
      <c r="BG18" s="168">
        <v>10.86</v>
      </c>
      <c r="BH18" s="168">
        <v>9.36</v>
      </c>
      <c r="BI18" s="168">
        <v>10.86</v>
      </c>
      <c r="BJ18" s="168">
        <v>9.3800000000000008</v>
      </c>
      <c r="BK18" s="168">
        <v>10.86</v>
      </c>
      <c r="BL18" s="168">
        <v>9.1300000000000008</v>
      </c>
      <c r="BM18" s="168">
        <v>10.86</v>
      </c>
      <c r="BN18" s="168">
        <v>8.59</v>
      </c>
      <c r="BO18" s="168">
        <v>10.86</v>
      </c>
      <c r="BP18" s="168">
        <v>8.3800000000000008</v>
      </c>
      <c r="BQ18" s="168">
        <v>10.86</v>
      </c>
      <c r="BR18" s="168">
        <v>8.5</v>
      </c>
      <c r="BS18" s="168">
        <v>10.86</v>
      </c>
      <c r="BT18" s="168">
        <v>8.67</v>
      </c>
      <c r="BU18" s="168">
        <v>10.86</v>
      </c>
      <c r="BV18" s="168">
        <v>8.81</v>
      </c>
      <c r="BW18" s="168">
        <v>10.86</v>
      </c>
      <c r="BX18" s="168">
        <v>9.1300000000000008</v>
      </c>
      <c r="BY18" s="168">
        <v>10.86</v>
      </c>
      <c r="BZ18" s="168">
        <v>9.3800000000000008</v>
      </c>
      <c r="CA18" s="168">
        <v>10.86</v>
      </c>
      <c r="CB18" s="168">
        <v>9.3699999999999992</v>
      </c>
      <c r="CC18" s="168">
        <v>10.86</v>
      </c>
      <c r="CD18" s="168">
        <v>9.4600000000000009</v>
      </c>
      <c r="CE18" s="168">
        <v>10.86</v>
      </c>
      <c r="CF18" s="168">
        <v>9.65</v>
      </c>
      <c r="CG18" s="168">
        <v>10.86</v>
      </c>
      <c r="CH18" s="168">
        <v>9.93</v>
      </c>
      <c r="CI18" s="168">
        <v>10.86</v>
      </c>
      <c r="CJ18" s="168">
        <v>10.02</v>
      </c>
      <c r="CK18" s="168">
        <v>10.86</v>
      </c>
      <c r="CL18" s="168">
        <v>10.73</v>
      </c>
      <c r="CM18" s="168">
        <v>10.86</v>
      </c>
      <c r="CN18" s="168">
        <v>10.81</v>
      </c>
      <c r="CO18" s="168">
        <v>10.86</v>
      </c>
      <c r="CP18" s="168">
        <v>10.89</v>
      </c>
      <c r="CQ18" s="168">
        <v>10.86</v>
      </c>
      <c r="CR18" s="168">
        <v>10.63</v>
      </c>
      <c r="CS18" s="168">
        <v>10.86</v>
      </c>
      <c r="CT18" s="168">
        <v>10.72</v>
      </c>
      <c r="CU18" s="168">
        <v>10.86</v>
      </c>
      <c r="CV18" s="168">
        <v>10.82</v>
      </c>
      <c r="CW18" s="168">
        <v>10.86</v>
      </c>
      <c r="CX18" s="168">
        <v>10.65</v>
      </c>
      <c r="CY18" s="168">
        <v>10.86</v>
      </c>
      <c r="CZ18" s="168">
        <v>10.82</v>
      </c>
      <c r="DA18" s="168">
        <v>10.86</v>
      </c>
      <c r="DB18" s="168">
        <v>10.94</v>
      </c>
      <c r="DC18" s="168">
        <v>10.86</v>
      </c>
      <c r="DD18" s="168">
        <v>11.17</v>
      </c>
      <c r="DE18" s="168">
        <v>10.86</v>
      </c>
      <c r="DF18" s="168">
        <v>11.25</v>
      </c>
      <c r="DG18" s="168">
        <v>10.86</v>
      </c>
      <c r="DH18" s="168">
        <v>11.71</v>
      </c>
      <c r="DI18" s="168">
        <v>10.86</v>
      </c>
      <c r="DJ18" s="168">
        <v>11.78</v>
      </c>
      <c r="DK18" s="168">
        <v>10.86</v>
      </c>
      <c r="DL18" s="168">
        <v>11.97</v>
      </c>
      <c r="DM18" s="168">
        <v>10.86</v>
      </c>
      <c r="DN18" s="168">
        <v>11.99</v>
      </c>
      <c r="DO18" s="168">
        <v>10.86</v>
      </c>
      <c r="DP18" s="168">
        <v>11.99</v>
      </c>
      <c r="DQ18" s="168">
        <v>10.86</v>
      </c>
      <c r="DR18" s="168">
        <v>12.19</v>
      </c>
      <c r="DS18" s="168">
        <v>10.86</v>
      </c>
      <c r="DT18" s="168">
        <v>12.61</v>
      </c>
      <c r="DU18" s="168">
        <v>10.86</v>
      </c>
      <c r="DV18" s="168">
        <v>12.68</v>
      </c>
      <c r="DW18" s="168">
        <v>10.86</v>
      </c>
      <c r="DX18" s="168">
        <v>12.87</v>
      </c>
      <c r="DY18" s="168">
        <v>10.86</v>
      </c>
      <c r="DZ18" s="168">
        <v>12.69</v>
      </c>
      <c r="EA18" s="168">
        <v>10.86</v>
      </c>
      <c r="EB18" s="168">
        <v>12.89</v>
      </c>
      <c r="EC18" s="168">
        <v>10.86</v>
      </c>
      <c r="ED18" s="168">
        <v>13.2</v>
      </c>
      <c r="EE18" s="168">
        <v>10.86</v>
      </c>
      <c r="EF18" s="168">
        <v>12.89</v>
      </c>
      <c r="EG18" s="168">
        <v>10.86</v>
      </c>
      <c r="EH18" s="168">
        <v>12.47</v>
      </c>
      <c r="EI18" s="168">
        <v>10.86</v>
      </c>
      <c r="EJ18" s="168">
        <v>12.71</v>
      </c>
      <c r="EK18" s="168">
        <v>10.86</v>
      </c>
      <c r="EL18" s="168">
        <v>13.03</v>
      </c>
      <c r="EM18" s="168">
        <v>10.86</v>
      </c>
      <c r="EN18" s="168">
        <v>13.02</v>
      </c>
      <c r="EO18" s="168">
        <v>10.86</v>
      </c>
      <c r="EP18" s="168">
        <v>13.2</v>
      </c>
      <c r="EQ18" s="168">
        <v>10.86</v>
      </c>
      <c r="ER18" s="168">
        <v>12.73</v>
      </c>
      <c r="ES18" s="168">
        <v>10.86</v>
      </c>
      <c r="ET18" s="168">
        <v>12.17</v>
      </c>
      <c r="EU18" s="168">
        <v>10.86</v>
      </c>
      <c r="EV18" s="168">
        <v>12.51</v>
      </c>
      <c r="EW18" s="168">
        <v>10.86</v>
      </c>
      <c r="EX18" s="168">
        <v>11.77</v>
      </c>
      <c r="EY18" s="168">
        <v>10.86</v>
      </c>
      <c r="EZ18" s="168">
        <v>12.32</v>
      </c>
      <c r="FA18" s="168">
        <v>10.86</v>
      </c>
      <c r="FB18" s="168">
        <v>12.02</v>
      </c>
      <c r="FC18" s="168">
        <v>10.86</v>
      </c>
    </row>
    <row r="19" spans="2:159">
      <c r="B19" s="559"/>
      <c r="C19" s="187" t="s">
        <v>225</v>
      </c>
      <c r="D19" s="307">
        <v>13.631918705430214</v>
      </c>
      <c r="E19" s="308">
        <v>11.1</v>
      </c>
      <c r="F19" s="307">
        <v>13.66</v>
      </c>
      <c r="G19" s="308">
        <v>11.1</v>
      </c>
      <c r="H19" s="307">
        <v>13.87</v>
      </c>
      <c r="I19" s="308">
        <v>11.1</v>
      </c>
      <c r="J19" s="168">
        <v>12.58</v>
      </c>
      <c r="K19" s="168">
        <v>11.1</v>
      </c>
      <c r="L19" s="168">
        <v>12.56</v>
      </c>
      <c r="M19" s="168">
        <v>11.1</v>
      </c>
      <c r="N19" s="168">
        <v>12.43</v>
      </c>
      <c r="O19" s="168">
        <v>11.1</v>
      </c>
      <c r="P19" s="168">
        <v>12.22</v>
      </c>
      <c r="Q19" s="168">
        <v>11.1</v>
      </c>
      <c r="R19" s="168">
        <v>12.49</v>
      </c>
      <c r="S19" s="168">
        <v>11.1</v>
      </c>
      <c r="T19" s="168">
        <v>12.01</v>
      </c>
      <c r="U19" s="168">
        <v>11.1</v>
      </c>
      <c r="V19" s="168">
        <v>12.2</v>
      </c>
      <c r="W19" s="168">
        <v>11.1</v>
      </c>
      <c r="X19" s="168">
        <v>12.27</v>
      </c>
      <c r="Y19" s="168">
        <v>11.1</v>
      </c>
      <c r="Z19" s="168">
        <v>12.28</v>
      </c>
      <c r="AA19" s="168">
        <v>11.1</v>
      </c>
      <c r="AB19" s="168">
        <v>12.42</v>
      </c>
      <c r="AC19" s="168">
        <v>11.1</v>
      </c>
      <c r="AD19" s="168">
        <v>12.5</v>
      </c>
      <c r="AE19" s="168">
        <v>11.1</v>
      </c>
      <c r="AF19" s="168">
        <v>12.33</v>
      </c>
      <c r="AG19" s="168">
        <v>11.1</v>
      </c>
      <c r="AH19" s="168">
        <v>12.19</v>
      </c>
      <c r="AI19" s="168">
        <v>11.1</v>
      </c>
      <c r="AJ19" s="168">
        <v>12.12</v>
      </c>
      <c r="AK19" s="168">
        <v>11.1</v>
      </c>
      <c r="AL19" s="168">
        <v>11.51</v>
      </c>
      <c r="AM19" s="168">
        <v>11.1</v>
      </c>
      <c r="AN19" s="168">
        <v>10.99</v>
      </c>
      <c r="AO19" s="168">
        <v>11.1</v>
      </c>
      <c r="AP19" s="168">
        <v>10.25</v>
      </c>
      <c r="AQ19" s="168">
        <v>11.1</v>
      </c>
      <c r="AR19" s="168">
        <v>9.64</v>
      </c>
      <c r="AS19" s="168">
        <v>11.1</v>
      </c>
      <c r="AT19" s="168">
        <v>10.08</v>
      </c>
      <c r="AU19" s="168">
        <v>11.1</v>
      </c>
      <c r="AV19" s="168">
        <v>9.94</v>
      </c>
      <c r="AW19" s="168">
        <v>11.1</v>
      </c>
      <c r="AX19" s="168">
        <v>10.119999999999999</v>
      </c>
      <c r="AY19" s="168">
        <v>11.1</v>
      </c>
      <c r="AZ19" s="168">
        <v>10.23</v>
      </c>
      <c r="BA19" s="168">
        <v>11.1</v>
      </c>
      <c r="BB19" s="168">
        <v>10.27</v>
      </c>
      <c r="BC19" s="168">
        <v>11.1</v>
      </c>
      <c r="BD19" s="168">
        <v>9.89</v>
      </c>
      <c r="BE19" s="168">
        <v>11.1</v>
      </c>
      <c r="BF19" s="168">
        <v>9.4</v>
      </c>
      <c r="BG19" s="168">
        <v>11.1</v>
      </c>
      <c r="BH19" s="168">
        <v>9.36</v>
      </c>
      <c r="BI19" s="168">
        <v>11.1</v>
      </c>
      <c r="BJ19" s="168">
        <f>BJ18</f>
        <v>9.3800000000000008</v>
      </c>
      <c r="BK19" s="168">
        <v>11.1</v>
      </c>
      <c r="BL19" s="168">
        <f>BL18</f>
        <v>9.1300000000000008</v>
      </c>
      <c r="BM19" s="168">
        <v>11.1</v>
      </c>
      <c r="BN19" s="168">
        <v>8.59</v>
      </c>
      <c r="BO19" s="168">
        <v>11.1</v>
      </c>
      <c r="BP19" s="168">
        <v>8.3800000000000008</v>
      </c>
      <c r="BQ19" s="168">
        <v>11.1</v>
      </c>
      <c r="BR19" s="168">
        <v>8.5</v>
      </c>
      <c r="BS19" s="168">
        <v>11.1</v>
      </c>
      <c r="BT19" s="168">
        <v>8.67</v>
      </c>
      <c r="BU19" s="168">
        <v>11.1</v>
      </c>
      <c r="BV19" s="168">
        <v>8.81</v>
      </c>
      <c r="BW19" s="168">
        <v>11.1</v>
      </c>
      <c r="BX19" s="168">
        <f>BX18</f>
        <v>9.1300000000000008</v>
      </c>
      <c r="BY19" s="168">
        <v>11.1</v>
      </c>
      <c r="BZ19" s="168">
        <f>BZ18</f>
        <v>9.3800000000000008</v>
      </c>
      <c r="CA19" s="168">
        <v>11.1</v>
      </c>
      <c r="CB19" s="168">
        <f>CB18</f>
        <v>9.3699999999999992</v>
      </c>
      <c r="CC19" s="168">
        <v>11.1</v>
      </c>
      <c r="CD19" s="168">
        <f>CD18</f>
        <v>9.4600000000000009</v>
      </c>
      <c r="CE19" s="168">
        <v>11.1</v>
      </c>
      <c r="CF19" s="168">
        <v>9.65</v>
      </c>
      <c r="CG19" s="168">
        <v>11.1</v>
      </c>
      <c r="CH19" s="168">
        <f>CH18</f>
        <v>9.93</v>
      </c>
      <c r="CI19" s="168">
        <v>11.1</v>
      </c>
      <c r="CJ19" s="168">
        <f>+CJ18</f>
        <v>10.02</v>
      </c>
      <c r="CK19" s="168">
        <v>11.1</v>
      </c>
      <c r="CL19" s="168">
        <f>+CL18</f>
        <v>10.73</v>
      </c>
      <c r="CM19" s="168">
        <v>11.1</v>
      </c>
      <c r="CN19" s="168">
        <f>+CN18</f>
        <v>10.81</v>
      </c>
      <c r="CO19" s="168">
        <v>11.1</v>
      </c>
      <c r="CP19" s="168">
        <f>+CP18</f>
        <v>10.89</v>
      </c>
      <c r="CQ19" s="168">
        <v>11.1</v>
      </c>
      <c r="CR19" s="168">
        <f>+CR18</f>
        <v>10.63</v>
      </c>
      <c r="CS19" s="168">
        <v>11.1</v>
      </c>
      <c r="CT19" s="168">
        <f>+CT18</f>
        <v>10.72</v>
      </c>
      <c r="CU19" s="168">
        <v>11.1</v>
      </c>
      <c r="CV19" s="168">
        <f>+CV18</f>
        <v>10.82</v>
      </c>
      <c r="CW19" s="168">
        <v>11.1</v>
      </c>
      <c r="CX19" s="168">
        <f>+CX18</f>
        <v>10.65</v>
      </c>
      <c r="CY19" s="168">
        <v>11.1</v>
      </c>
      <c r="CZ19" s="168">
        <f>+CZ18</f>
        <v>10.82</v>
      </c>
      <c r="DA19" s="168">
        <v>11.1</v>
      </c>
      <c r="DB19" s="168">
        <f>+DB18</f>
        <v>10.94</v>
      </c>
      <c r="DC19" s="168">
        <v>11.1</v>
      </c>
      <c r="DD19" s="168">
        <v>11.17</v>
      </c>
      <c r="DE19" s="168">
        <v>11.1</v>
      </c>
      <c r="DF19" s="168">
        <f>+DF18</f>
        <v>11.25</v>
      </c>
      <c r="DG19" s="168">
        <v>11.1</v>
      </c>
      <c r="DH19" s="168">
        <f>+DH18</f>
        <v>11.71</v>
      </c>
      <c r="DI19" s="168">
        <v>11.1</v>
      </c>
      <c r="DJ19" s="168">
        <f>+DJ18</f>
        <v>11.78</v>
      </c>
      <c r="DK19" s="168">
        <v>11.1</v>
      </c>
      <c r="DL19" s="168">
        <f>+DL18</f>
        <v>11.97</v>
      </c>
      <c r="DM19" s="168">
        <v>11.1</v>
      </c>
      <c r="DN19" s="168">
        <f>+DN18</f>
        <v>11.99</v>
      </c>
      <c r="DO19" s="168">
        <v>11.1</v>
      </c>
      <c r="DP19" s="168">
        <f>+DP18</f>
        <v>11.99</v>
      </c>
      <c r="DQ19" s="168">
        <v>11.1</v>
      </c>
      <c r="DR19" s="168">
        <f>+DR18</f>
        <v>12.19</v>
      </c>
      <c r="DS19" s="168">
        <v>11.1</v>
      </c>
      <c r="DT19" s="168">
        <f>+DT18</f>
        <v>12.61</v>
      </c>
      <c r="DU19" s="168">
        <v>11.1</v>
      </c>
      <c r="DV19" s="168">
        <f>+DV18</f>
        <v>12.68</v>
      </c>
      <c r="DW19" s="168">
        <v>11.1</v>
      </c>
      <c r="DX19" s="168">
        <f>+DX18</f>
        <v>12.87</v>
      </c>
      <c r="DY19" s="168">
        <v>11.1</v>
      </c>
      <c r="DZ19" s="168">
        <f>+DZ18</f>
        <v>12.69</v>
      </c>
      <c r="EA19" s="168">
        <v>11.1</v>
      </c>
      <c r="EB19" s="168">
        <f>+EB18</f>
        <v>12.89</v>
      </c>
      <c r="EC19" s="168">
        <v>11.1</v>
      </c>
      <c r="ED19" s="168">
        <f>+ED18</f>
        <v>13.2</v>
      </c>
      <c r="EE19" s="168">
        <v>11.1</v>
      </c>
      <c r="EF19" s="168">
        <v>12.89</v>
      </c>
      <c r="EG19" s="168">
        <v>11.1</v>
      </c>
      <c r="EH19" s="168">
        <v>12.47</v>
      </c>
      <c r="EI19" s="168">
        <v>11.1</v>
      </c>
      <c r="EJ19" s="168">
        <f>+EJ18</f>
        <v>12.71</v>
      </c>
      <c r="EK19" s="168">
        <v>11.1</v>
      </c>
      <c r="EL19" s="168">
        <f>+EL18</f>
        <v>13.03</v>
      </c>
      <c r="EM19" s="168">
        <v>11.1</v>
      </c>
      <c r="EN19" s="168">
        <f>+EN18</f>
        <v>13.02</v>
      </c>
      <c r="EO19" s="168">
        <v>11.1</v>
      </c>
      <c r="EP19" s="168">
        <f>+EP18</f>
        <v>13.2</v>
      </c>
      <c r="EQ19" s="168">
        <v>11.1</v>
      </c>
      <c r="ER19" s="168">
        <f>+ER18</f>
        <v>12.73</v>
      </c>
      <c r="ES19" s="168">
        <v>11.1</v>
      </c>
      <c r="ET19" s="168">
        <f>+ET18</f>
        <v>12.17</v>
      </c>
      <c r="EU19" s="168">
        <v>11.1</v>
      </c>
      <c r="EV19" s="168">
        <f>+EV18</f>
        <v>12.51</v>
      </c>
      <c r="EW19" s="168">
        <v>11.1</v>
      </c>
      <c r="EX19" s="168">
        <f>+EX18</f>
        <v>11.77</v>
      </c>
      <c r="EY19" s="168">
        <v>11.1</v>
      </c>
      <c r="EZ19" s="168">
        <f>+EZ18</f>
        <v>12.32</v>
      </c>
      <c r="FA19" s="168">
        <v>11.1</v>
      </c>
      <c r="FB19" s="168">
        <f>+FB18</f>
        <v>12.02</v>
      </c>
      <c r="FC19" s="168">
        <v>11.1</v>
      </c>
    </row>
    <row r="20" spans="2:159">
      <c r="B20" s="188"/>
      <c r="C20" s="188"/>
      <c r="D20" s="309"/>
      <c r="E20" s="310"/>
      <c r="F20" s="309"/>
      <c r="G20" s="310"/>
      <c r="H20" s="309"/>
      <c r="I20" s="310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</row>
    <row r="21" spans="2:159">
      <c r="B21" s="558" t="s">
        <v>226</v>
      </c>
      <c r="C21" s="189" t="s">
        <v>227</v>
      </c>
      <c r="D21" s="307">
        <v>112.19442271087573</v>
      </c>
      <c r="E21" s="308">
        <v>137.66999999999999</v>
      </c>
      <c r="F21" s="307">
        <v>112.42</v>
      </c>
      <c r="G21" s="308">
        <v>137.66999999999999</v>
      </c>
      <c r="H21" s="307">
        <v>114.13</v>
      </c>
      <c r="I21" s="308">
        <v>137.66999999999999</v>
      </c>
      <c r="J21" s="168">
        <v>103.55</v>
      </c>
      <c r="K21" s="168">
        <v>137.66999999999999</v>
      </c>
      <c r="L21" s="168">
        <v>103.36</v>
      </c>
      <c r="M21" s="168">
        <v>137.66999999999999</v>
      </c>
      <c r="N21" s="168">
        <v>102.33</v>
      </c>
      <c r="O21" s="168">
        <v>137.66999999999999</v>
      </c>
      <c r="P21" s="168">
        <v>100.58</v>
      </c>
      <c r="Q21" s="168">
        <v>137.66999999999999</v>
      </c>
      <c r="R21" s="168">
        <v>102.8</v>
      </c>
      <c r="S21" s="168">
        <v>137.66999999999999</v>
      </c>
      <c r="T21" s="168">
        <v>98.81</v>
      </c>
      <c r="U21" s="168">
        <v>137.66999999999999</v>
      </c>
      <c r="V21" s="168">
        <v>100.44</v>
      </c>
      <c r="W21" s="168">
        <v>137.66999999999999</v>
      </c>
      <c r="X21" s="168">
        <v>100.99</v>
      </c>
      <c r="Y21" s="168">
        <v>137.66999999999999</v>
      </c>
      <c r="Z21" s="168">
        <v>101.09</v>
      </c>
      <c r="AA21" s="168">
        <v>137.66999999999999</v>
      </c>
      <c r="AB21" s="168">
        <v>102.19</v>
      </c>
      <c r="AC21" s="168">
        <v>137.66999999999999</v>
      </c>
      <c r="AD21" s="168">
        <v>102.85</v>
      </c>
      <c r="AE21" s="168">
        <v>137.66999999999999</v>
      </c>
      <c r="AF21" s="168">
        <v>101.44</v>
      </c>
      <c r="AG21" s="168">
        <v>137.66999999999999</v>
      </c>
      <c r="AH21" s="168">
        <v>100.33</v>
      </c>
      <c r="AI21" s="168">
        <v>137.66999999999999</v>
      </c>
      <c r="AJ21" s="168">
        <v>99.71</v>
      </c>
      <c r="AK21" s="168">
        <v>137.66999999999999</v>
      </c>
      <c r="AL21" s="168">
        <v>94.71</v>
      </c>
      <c r="AM21" s="168">
        <v>137.66999999999999</v>
      </c>
      <c r="AN21" s="168">
        <v>90.45</v>
      </c>
      <c r="AO21" s="168">
        <v>137.66999999999999</v>
      </c>
      <c r="AP21" s="168">
        <v>84.32</v>
      </c>
      <c r="AQ21" s="168">
        <v>137.66999999999999</v>
      </c>
      <c r="AR21" s="168">
        <v>79.34</v>
      </c>
      <c r="AS21" s="168">
        <v>137.66999999999999</v>
      </c>
      <c r="AT21" s="168">
        <v>82.98</v>
      </c>
      <c r="AU21" s="168">
        <v>137.66999999999999</v>
      </c>
      <c r="AV21" s="168">
        <v>81.8</v>
      </c>
      <c r="AW21" s="168">
        <v>137.66999999999999</v>
      </c>
      <c r="AX21" s="168">
        <v>83.28</v>
      </c>
      <c r="AY21" s="168">
        <v>137.66999999999999</v>
      </c>
      <c r="AZ21" s="168">
        <v>84.16</v>
      </c>
      <c r="BA21" s="168">
        <v>137.66999999999999</v>
      </c>
      <c r="BB21" s="168">
        <v>84.54</v>
      </c>
      <c r="BC21" s="168">
        <v>137.66999999999999</v>
      </c>
      <c r="BD21" s="168">
        <v>81.39</v>
      </c>
      <c r="BE21" s="168">
        <v>137.66999999999999</v>
      </c>
      <c r="BF21" s="168">
        <v>77.34</v>
      </c>
      <c r="BG21" s="168">
        <v>137.66999999999999</v>
      </c>
      <c r="BH21" s="168">
        <v>77.040000000000006</v>
      </c>
      <c r="BI21" s="168">
        <v>137.66999999999999</v>
      </c>
      <c r="BJ21" s="168">
        <v>77.19</v>
      </c>
      <c r="BK21" s="168">
        <v>137.66999999999999</v>
      </c>
      <c r="BL21" s="168">
        <v>75.180000000000007</v>
      </c>
      <c r="BM21" s="168">
        <v>137.66999999999999</v>
      </c>
      <c r="BN21" s="168">
        <v>70.69</v>
      </c>
      <c r="BO21" s="168">
        <v>137.66999999999999</v>
      </c>
      <c r="BP21" s="168">
        <v>68.959999999999994</v>
      </c>
      <c r="BQ21" s="168">
        <v>137.66999999999999</v>
      </c>
      <c r="BR21" s="168">
        <v>69.95</v>
      </c>
      <c r="BS21" s="168">
        <v>137.66999999999999</v>
      </c>
      <c r="BT21" s="168">
        <v>71.39</v>
      </c>
      <c r="BU21" s="168">
        <v>137.66999999999999</v>
      </c>
      <c r="BV21" s="168">
        <v>72.489999999999995</v>
      </c>
      <c r="BW21" s="168">
        <v>137.66999999999999</v>
      </c>
      <c r="BX21" s="168">
        <v>75.11</v>
      </c>
      <c r="BY21" s="168">
        <v>137.66999999999999</v>
      </c>
      <c r="BZ21" s="168">
        <v>77.180000000000007</v>
      </c>
      <c r="CA21" s="168">
        <v>137.66999999999999</v>
      </c>
      <c r="CB21" s="168">
        <v>77.12</v>
      </c>
      <c r="CC21" s="168">
        <v>137.66999999999999</v>
      </c>
      <c r="CD21" s="168">
        <v>77.83</v>
      </c>
      <c r="CE21" s="168">
        <v>137.66999999999999</v>
      </c>
      <c r="CF21" s="168">
        <v>79.42</v>
      </c>
      <c r="CG21" s="168">
        <v>137.66999999999999</v>
      </c>
      <c r="CH21" s="168">
        <v>81.69</v>
      </c>
      <c r="CI21" s="168">
        <v>137.66999999999999</v>
      </c>
      <c r="CJ21" s="168">
        <v>82.47</v>
      </c>
      <c r="CK21" s="168">
        <v>137.66999999999999</v>
      </c>
      <c r="CL21" s="168">
        <v>88.34</v>
      </c>
      <c r="CM21" s="168">
        <v>137.66999999999999</v>
      </c>
      <c r="CN21" s="168">
        <v>88.93</v>
      </c>
      <c r="CO21" s="168">
        <v>137.66999999999999</v>
      </c>
      <c r="CP21" s="168">
        <v>88.93</v>
      </c>
      <c r="CQ21" s="168">
        <v>137.66999999999999</v>
      </c>
      <c r="CR21" s="168">
        <v>87.47</v>
      </c>
      <c r="CS21" s="168">
        <v>137.66999999999999</v>
      </c>
      <c r="CT21" s="168">
        <v>88.26</v>
      </c>
      <c r="CU21" s="168">
        <v>137.66999999999999</v>
      </c>
      <c r="CV21" s="168">
        <v>89.04</v>
      </c>
      <c r="CW21" s="168">
        <v>137.66999999999999</v>
      </c>
      <c r="CX21" s="168">
        <v>87.69</v>
      </c>
      <c r="CY21" s="168">
        <v>137.66999999999999</v>
      </c>
      <c r="CZ21" s="168">
        <v>89.04</v>
      </c>
      <c r="DA21" s="168">
        <v>137.66999999999999</v>
      </c>
      <c r="DB21" s="168">
        <v>90.06</v>
      </c>
      <c r="DC21" s="168">
        <v>137.66999999999999</v>
      </c>
      <c r="DD21" s="168">
        <v>91.93</v>
      </c>
      <c r="DE21" s="168">
        <v>137.66999999999999</v>
      </c>
      <c r="DF21" s="168">
        <v>92.56</v>
      </c>
      <c r="DG21" s="168">
        <v>137.66999999999999</v>
      </c>
      <c r="DH21" s="168">
        <v>96.35</v>
      </c>
      <c r="DI21" s="168">
        <v>137.66999999999999</v>
      </c>
      <c r="DJ21" s="168">
        <v>96.96</v>
      </c>
      <c r="DK21" s="168">
        <v>137.66999999999999</v>
      </c>
      <c r="DL21" s="168">
        <v>98.49</v>
      </c>
      <c r="DM21" s="168">
        <v>137.66999999999999</v>
      </c>
      <c r="DN21" s="168">
        <v>98.69</v>
      </c>
      <c r="DO21" s="168">
        <v>137.66999999999999</v>
      </c>
      <c r="DP21" s="168">
        <v>98.7</v>
      </c>
      <c r="DQ21" s="168">
        <v>137.66999999999999</v>
      </c>
      <c r="DR21" s="168">
        <v>100.37</v>
      </c>
      <c r="DS21" s="168">
        <v>137.66999999999999</v>
      </c>
      <c r="DT21" s="168">
        <v>103.75</v>
      </c>
      <c r="DU21" s="168">
        <v>137.66999999999999</v>
      </c>
      <c r="DV21" s="168">
        <v>104.33</v>
      </c>
      <c r="DW21" s="168">
        <v>137.66999999999999</v>
      </c>
      <c r="DX21" s="168">
        <v>105.96</v>
      </c>
      <c r="DY21" s="168">
        <v>137.66999999999999</v>
      </c>
      <c r="DZ21" s="168">
        <v>104.42</v>
      </c>
      <c r="EA21" s="168">
        <v>137.66999999999999</v>
      </c>
      <c r="EB21" s="168">
        <v>106.08</v>
      </c>
      <c r="EC21" s="168">
        <v>137.66999999999999</v>
      </c>
      <c r="ED21" s="168">
        <v>108.68</v>
      </c>
      <c r="EE21" s="168">
        <v>137.66999999999999</v>
      </c>
      <c r="EF21" s="168">
        <v>106.12</v>
      </c>
      <c r="EG21" s="168">
        <v>137.66999999999999</v>
      </c>
      <c r="EH21" s="168">
        <v>102.64</v>
      </c>
      <c r="EI21" s="168">
        <v>137.66999999999999</v>
      </c>
      <c r="EJ21" s="168">
        <v>104.64</v>
      </c>
      <c r="EK21" s="168">
        <v>137.66999999999999</v>
      </c>
      <c r="EL21" s="168">
        <v>107.25</v>
      </c>
      <c r="EM21" s="168">
        <v>137.66999999999999</v>
      </c>
      <c r="EN21" s="168">
        <v>107.13</v>
      </c>
      <c r="EO21" s="168">
        <v>137.66999999999999</v>
      </c>
      <c r="EP21" s="168">
        <v>108.68</v>
      </c>
      <c r="EQ21" s="168">
        <v>137.66999999999999</v>
      </c>
      <c r="ER21" s="168">
        <v>104.73</v>
      </c>
      <c r="ES21" s="168">
        <v>137.66999999999999</v>
      </c>
      <c r="ET21" s="168">
        <v>100.12</v>
      </c>
      <c r="EU21" s="168">
        <v>137.66999999999999</v>
      </c>
      <c r="EV21" s="168">
        <v>102.99</v>
      </c>
      <c r="EW21" s="168">
        <v>137.66999999999999</v>
      </c>
      <c r="EX21" s="168">
        <v>96.89</v>
      </c>
      <c r="EY21" s="168">
        <v>137.66999999999999</v>
      </c>
      <c r="EZ21" s="168">
        <v>101.43</v>
      </c>
      <c r="FA21" s="168">
        <v>137.66999999999999</v>
      </c>
      <c r="FB21" s="168">
        <v>98.93</v>
      </c>
      <c r="FC21" s="168">
        <v>137.66999999999999</v>
      </c>
    </row>
    <row r="22" spans="2:159">
      <c r="B22" s="558"/>
      <c r="C22" s="189" t="s">
        <v>221</v>
      </c>
      <c r="D22" s="307"/>
      <c r="E22" s="308"/>
      <c r="F22" s="307"/>
      <c r="G22" s="308"/>
      <c r="H22" s="307"/>
      <c r="I22" s="30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  <c r="ER22" s="168"/>
      <c r="ES22" s="168"/>
      <c r="ET22" s="168"/>
      <c r="EU22" s="168"/>
      <c r="EV22" s="168"/>
      <c r="EW22" s="168"/>
      <c r="EX22" s="168"/>
      <c r="EY22" s="168"/>
      <c r="EZ22" s="168"/>
      <c r="FA22" s="168"/>
      <c r="FB22" s="168"/>
      <c r="FC22" s="168"/>
    </row>
    <row r="23" spans="2:159">
      <c r="B23" s="558"/>
      <c r="C23" s="189" t="s">
        <v>222</v>
      </c>
      <c r="D23" s="307">
        <v>11.063586195711478</v>
      </c>
      <c r="E23" s="308">
        <v>5.97</v>
      </c>
      <c r="F23" s="307">
        <v>11.09</v>
      </c>
      <c r="G23" s="308">
        <v>5.97</v>
      </c>
      <c r="H23" s="307">
        <v>11.25</v>
      </c>
      <c r="I23" s="308">
        <v>5.97</v>
      </c>
      <c r="J23" s="168">
        <v>10.210000000000001</v>
      </c>
      <c r="K23" s="168">
        <v>5.97</v>
      </c>
      <c r="L23" s="168">
        <v>10.19</v>
      </c>
      <c r="M23" s="168">
        <v>5.97</v>
      </c>
      <c r="N23" s="168">
        <v>10.09</v>
      </c>
      <c r="O23" s="168">
        <v>5.97</v>
      </c>
      <c r="P23" s="168">
        <v>9.92</v>
      </c>
      <c r="Q23" s="168">
        <v>5.97</v>
      </c>
      <c r="R23" s="168">
        <v>10.14</v>
      </c>
      <c r="S23" s="168">
        <v>5.97</v>
      </c>
      <c r="T23" s="168">
        <v>9.74</v>
      </c>
      <c r="U23" s="168">
        <v>5.97</v>
      </c>
      <c r="V23" s="168">
        <v>9.9</v>
      </c>
      <c r="W23" s="168">
        <v>5.97</v>
      </c>
      <c r="X23" s="168">
        <v>9.9600000000000009</v>
      </c>
      <c r="Y23" s="168">
        <v>5.97</v>
      </c>
      <c r="Z23" s="168">
        <v>9.9700000000000006</v>
      </c>
      <c r="AA23" s="168">
        <v>5.97</v>
      </c>
      <c r="AB23" s="168">
        <v>10.08</v>
      </c>
      <c r="AC23" s="168">
        <v>5.97</v>
      </c>
      <c r="AD23" s="168">
        <v>10.14</v>
      </c>
      <c r="AE23" s="168">
        <v>5.97</v>
      </c>
      <c r="AF23" s="168">
        <v>10</v>
      </c>
      <c r="AG23" s="168">
        <v>5.97</v>
      </c>
      <c r="AH23" s="168">
        <v>9.89</v>
      </c>
      <c r="AI23" s="168">
        <v>5.97</v>
      </c>
      <c r="AJ23" s="168">
        <v>9.83</v>
      </c>
      <c r="AK23" s="168">
        <v>5.97</v>
      </c>
      <c r="AL23" s="168">
        <v>9.34</v>
      </c>
      <c r="AM23" s="168">
        <v>5.97</v>
      </c>
      <c r="AN23" s="168">
        <v>8.92</v>
      </c>
      <c r="AO23" s="168">
        <v>5.97</v>
      </c>
      <c r="AP23" s="168">
        <v>8.32</v>
      </c>
      <c r="AQ23" s="168">
        <v>5.97</v>
      </c>
      <c r="AR23" s="168">
        <v>7.82</v>
      </c>
      <c r="AS23" s="168">
        <v>5.97</v>
      </c>
      <c r="AT23" s="168">
        <v>8.18</v>
      </c>
      <c r="AU23" s="168">
        <v>5.97</v>
      </c>
      <c r="AV23" s="168">
        <v>8.07</v>
      </c>
      <c r="AW23" s="168">
        <v>5.97</v>
      </c>
      <c r="AX23" s="168">
        <v>8.2100000000000009</v>
      </c>
      <c r="AY23" s="168">
        <v>5.97</v>
      </c>
      <c r="AZ23" s="168">
        <v>8.3000000000000007</v>
      </c>
      <c r="BA23" s="168">
        <v>5.97</v>
      </c>
      <c r="BB23" s="168">
        <v>8.34</v>
      </c>
      <c r="BC23" s="168">
        <v>5.97</v>
      </c>
      <c r="BD23" s="168">
        <v>8.0299999999999994</v>
      </c>
      <c r="BE23" s="168">
        <v>5.97</v>
      </c>
      <c r="BF23" s="168">
        <v>7.63</v>
      </c>
      <c r="BG23" s="168">
        <v>5.97</v>
      </c>
      <c r="BH23" s="168">
        <v>7.6</v>
      </c>
      <c r="BI23" s="168">
        <v>5.97</v>
      </c>
      <c r="BJ23" s="168">
        <f>BJ16</f>
        <v>7.61</v>
      </c>
      <c r="BK23" s="168">
        <v>5.97</v>
      </c>
      <c r="BL23" s="168">
        <f>BL16</f>
        <v>7.41</v>
      </c>
      <c r="BM23" s="168">
        <v>5.97</v>
      </c>
      <c r="BN23" s="168">
        <v>6.97</v>
      </c>
      <c r="BO23" s="168">
        <v>5.97</v>
      </c>
      <c r="BP23" s="168">
        <v>6.8</v>
      </c>
      <c r="BQ23" s="168">
        <v>5.97</v>
      </c>
      <c r="BR23" s="168">
        <v>6.9</v>
      </c>
      <c r="BS23" s="168">
        <v>5.97</v>
      </c>
      <c r="BT23" s="168">
        <v>7.04</v>
      </c>
      <c r="BU23" s="168">
        <v>5.97</v>
      </c>
      <c r="BV23" s="168">
        <v>7.15</v>
      </c>
      <c r="BW23" s="168">
        <v>5.97</v>
      </c>
      <c r="BX23" s="168">
        <f>BX16</f>
        <v>7.41</v>
      </c>
      <c r="BY23" s="168">
        <v>5.97</v>
      </c>
      <c r="BZ23" s="168">
        <f>BZ16</f>
        <v>7.61</v>
      </c>
      <c r="CA23" s="168">
        <v>5.97</v>
      </c>
      <c r="CB23" s="168">
        <f>CB16</f>
        <v>7.6</v>
      </c>
      <c r="CC23" s="168">
        <v>5.97</v>
      </c>
      <c r="CD23" s="168">
        <v>7.67</v>
      </c>
      <c r="CE23" s="168">
        <v>5.97</v>
      </c>
      <c r="CF23" s="168">
        <v>7.83</v>
      </c>
      <c r="CG23" s="168">
        <v>5.97</v>
      </c>
      <c r="CH23" s="168">
        <v>8.06</v>
      </c>
      <c r="CI23" s="168">
        <v>5.97</v>
      </c>
      <c r="CJ23" s="168">
        <v>8.1300000000000008</v>
      </c>
      <c r="CK23" s="168">
        <v>5.97</v>
      </c>
      <c r="CL23" s="168">
        <v>8.7100000000000009</v>
      </c>
      <c r="CM23" s="168">
        <v>5.97</v>
      </c>
      <c r="CN23" s="168">
        <v>8.77</v>
      </c>
      <c r="CO23" s="168">
        <v>5.97</v>
      </c>
      <c r="CP23" s="168">
        <v>8.84</v>
      </c>
      <c r="CQ23" s="168">
        <v>5.97</v>
      </c>
      <c r="CR23" s="168">
        <v>8.6300000000000008</v>
      </c>
      <c r="CS23" s="168">
        <v>5.97</v>
      </c>
      <c r="CT23" s="168">
        <v>8.6999999999999993</v>
      </c>
      <c r="CU23" s="168">
        <v>5.97</v>
      </c>
      <c r="CV23" s="168">
        <v>8.7799999999999994</v>
      </c>
      <c r="CW23" s="168">
        <v>5.97</v>
      </c>
      <c r="CX23" s="168">
        <v>8.65</v>
      </c>
      <c r="CY23" s="168">
        <v>5.97</v>
      </c>
      <c r="CZ23" s="168">
        <v>8.7799999999999994</v>
      </c>
      <c r="DA23" s="168">
        <v>5.97</v>
      </c>
      <c r="DB23" s="168">
        <v>8.8800000000000008</v>
      </c>
      <c r="DC23" s="168">
        <v>5.97</v>
      </c>
      <c r="DD23" s="168">
        <v>9.07</v>
      </c>
      <c r="DE23" s="168">
        <v>5.97</v>
      </c>
      <c r="DF23" s="168">
        <v>9.1300000000000008</v>
      </c>
      <c r="DG23" s="168">
        <v>5.97</v>
      </c>
      <c r="DH23" s="168">
        <v>9.5</v>
      </c>
      <c r="DI23" s="168">
        <v>5.97</v>
      </c>
      <c r="DJ23" s="168">
        <v>9.56</v>
      </c>
      <c r="DK23" s="168">
        <v>5.97</v>
      </c>
      <c r="DL23" s="168">
        <f>+DL16</f>
        <v>9.7100000000000009</v>
      </c>
      <c r="DM23" s="168">
        <v>5.97</v>
      </c>
      <c r="DN23" s="168">
        <f>+DN16</f>
        <v>9.73</v>
      </c>
      <c r="DO23" s="168">
        <v>5.97</v>
      </c>
      <c r="DP23" s="168">
        <f>DP16</f>
        <v>9.73</v>
      </c>
      <c r="DQ23" s="168">
        <v>5.97</v>
      </c>
      <c r="DR23" s="168">
        <f>+DR16</f>
        <v>9.9</v>
      </c>
      <c r="DS23" s="168">
        <v>5.97</v>
      </c>
      <c r="DT23" s="168">
        <f>+DT16</f>
        <v>10.23</v>
      </c>
      <c r="DU23" s="168">
        <v>5.97</v>
      </c>
      <c r="DV23" s="168">
        <f>DV16</f>
        <v>10.29</v>
      </c>
      <c r="DW23" s="168">
        <v>5.97</v>
      </c>
      <c r="DX23" s="168">
        <f>+DX16</f>
        <v>10.45</v>
      </c>
      <c r="DY23" s="168">
        <v>5.97</v>
      </c>
      <c r="DZ23" s="168">
        <v>10.3</v>
      </c>
      <c r="EA23" s="168">
        <v>5.97</v>
      </c>
      <c r="EB23" s="168">
        <v>10.46</v>
      </c>
      <c r="EC23" s="168">
        <v>5.97</v>
      </c>
      <c r="ED23" s="168">
        <v>10.72</v>
      </c>
      <c r="EE23" s="168">
        <v>5.97</v>
      </c>
      <c r="EF23" s="168">
        <v>10.46</v>
      </c>
      <c r="EG23" s="168">
        <v>5.97</v>
      </c>
      <c r="EH23" s="168">
        <v>10.119999999999999</v>
      </c>
      <c r="EI23" s="168">
        <v>5.97</v>
      </c>
      <c r="EJ23" s="168">
        <v>10.32</v>
      </c>
      <c r="EK23" s="168">
        <v>5.97</v>
      </c>
      <c r="EL23" s="168">
        <v>10.58</v>
      </c>
      <c r="EM23" s="168">
        <v>5.97</v>
      </c>
      <c r="EN23" s="168">
        <v>10.56</v>
      </c>
      <c r="EO23" s="168">
        <v>5.97</v>
      </c>
      <c r="EP23" s="168">
        <v>10.72</v>
      </c>
      <c r="EQ23" s="168">
        <v>5.97</v>
      </c>
      <c r="ER23" s="168">
        <v>10.33</v>
      </c>
      <c r="ES23" s="168">
        <v>5.97</v>
      </c>
      <c r="ET23" s="168">
        <v>9.8699999999999992</v>
      </c>
      <c r="EU23" s="168">
        <v>5.97</v>
      </c>
      <c r="EV23" s="168">
        <v>10.16</v>
      </c>
      <c r="EW23" s="168">
        <v>5.97</v>
      </c>
      <c r="EX23" s="168">
        <v>9.5500000000000007</v>
      </c>
      <c r="EY23" s="168">
        <v>5.97</v>
      </c>
      <c r="EZ23" s="168">
        <v>10</v>
      </c>
      <c r="FA23" s="168">
        <v>5.97</v>
      </c>
      <c r="FB23" s="168">
        <v>9.76</v>
      </c>
      <c r="FC23" s="168">
        <v>5.97</v>
      </c>
    </row>
    <row r="24" spans="2:159">
      <c r="B24" s="558"/>
      <c r="C24" s="189" t="s">
        <v>223</v>
      </c>
      <c r="D24" s="307">
        <v>11.063586195711478</v>
      </c>
      <c r="E24" s="308">
        <v>8.6199999999999992</v>
      </c>
      <c r="F24" s="307">
        <v>11.09</v>
      </c>
      <c r="G24" s="308">
        <v>8.6199999999999992</v>
      </c>
      <c r="H24" s="307">
        <v>11.25</v>
      </c>
      <c r="I24" s="308">
        <v>8.6199999999999992</v>
      </c>
      <c r="J24" s="168">
        <v>10.210000000000001</v>
      </c>
      <c r="K24" s="168">
        <v>8.6199999999999992</v>
      </c>
      <c r="L24" s="168">
        <v>10.19</v>
      </c>
      <c r="M24" s="168">
        <v>8.6199999999999992</v>
      </c>
      <c r="N24" s="168">
        <v>10.09</v>
      </c>
      <c r="O24" s="168">
        <v>8.6199999999999992</v>
      </c>
      <c r="P24" s="168">
        <v>9.92</v>
      </c>
      <c r="Q24" s="168">
        <v>8.6199999999999992</v>
      </c>
      <c r="R24" s="168">
        <v>10.14</v>
      </c>
      <c r="S24" s="168">
        <v>8.6199999999999992</v>
      </c>
      <c r="T24" s="168">
        <v>9.74</v>
      </c>
      <c r="U24" s="168">
        <v>8.6199999999999992</v>
      </c>
      <c r="V24" s="168">
        <v>9.9</v>
      </c>
      <c r="W24" s="168">
        <v>8.6199999999999992</v>
      </c>
      <c r="X24" s="168">
        <v>9.9600000000000009</v>
      </c>
      <c r="Y24" s="168">
        <v>8.6199999999999992</v>
      </c>
      <c r="Z24" s="168">
        <v>9.9700000000000006</v>
      </c>
      <c r="AA24" s="168">
        <v>8.6199999999999992</v>
      </c>
      <c r="AB24" s="168">
        <v>10.08</v>
      </c>
      <c r="AC24" s="168">
        <v>8.6199999999999992</v>
      </c>
      <c r="AD24" s="168">
        <v>10.14</v>
      </c>
      <c r="AE24" s="168">
        <v>8.6199999999999992</v>
      </c>
      <c r="AF24" s="168">
        <v>10</v>
      </c>
      <c r="AG24" s="168">
        <v>8.6199999999999992</v>
      </c>
      <c r="AH24" s="168">
        <v>9.89</v>
      </c>
      <c r="AI24" s="168">
        <v>8.6199999999999992</v>
      </c>
      <c r="AJ24" s="168">
        <v>9.83</v>
      </c>
      <c r="AK24" s="168">
        <v>8.6199999999999992</v>
      </c>
      <c r="AL24" s="168">
        <v>9.34</v>
      </c>
      <c r="AM24" s="168">
        <v>8.6199999999999992</v>
      </c>
      <c r="AN24" s="168">
        <v>8.92</v>
      </c>
      <c r="AO24" s="168">
        <v>8.6199999999999992</v>
      </c>
      <c r="AP24" s="168">
        <v>8.32</v>
      </c>
      <c r="AQ24" s="168">
        <v>8.6199999999999992</v>
      </c>
      <c r="AR24" s="168">
        <v>7.82</v>
      </c>
      <c r="AS24" s="168">
        <v>8.6199999999999992</v>
      </c>
      <c r="AT24" s="168">
        <v>8.18</v>
      </c>
      <c r="AU24" s="168">
        <v>8.6199999999999992</v>
      </c>
      <c r="AV24" s="168">
        <v>8.07</v>
      </c>
      <c r="AW24" s="168">
        <v>8.6199999999999992</v>
      </c>
      <c r="AX24" s="168">
        <v>8.2100000000000009</v>
      </c>
      <c r="AY24" s="168">
        <v>8.6199999999999992</v>
      </c>
      <c r="AZ24" s="168">
        <v>8.3000000000000007</v>
      </c>
      <c r="BA24" s="168">
        <v>8.6199999999999992</v>
      </c>
      <c r="BB24" s="168">
        <v>8.34</v>
      </c>
      <c r="BC24" s="168">
        <v>8.6199999999999992</v>
      </c>
      <c r="BD24" s="168">
        <v>8.0299999999999994</v>
      </c>
      <c r="BE24" s="168">
        <v>8.6199999999999992</v>
      </c>
      <c r="BF24" s="168">
        <v>7.63</v>
      </c>
      <c r="BG24" s="168">
        <v>8.6199999999999992</v>
      </c>
      <c r="BH24" s="168">
        <v>7.6</v>
      </c>
      <c r="BI24" s="168">
        <v>8.6199999999999992</v>
      </c>
      <c r="BJ24" s="168">
        <f>BJ17</f>
        <v>7.61</v>
      </c>
      <c r="BK24" s="168">
        <v>8.6199999999999992</v>
      </c>
      <c r="BL24" s="168">
        <f>BL17</f>
        <v>7.41</v>
      </c>
      <c r="BM24" s="168">
        <v>8.6199999999999992</v>
      </c>
      <c r="BN24" s="168">
        <v>6.97</v>
      </c>
      <c r="BO24" s="168">
        <v>8.6199999999999992</v>
      </c>
      <c r="BP24" s="168">
        <v>6.8</v>
      </c>
      <c r="BQ24" s="168">
        <v>8.6199999999999992</v>
      </c>
      <c r="BR24" s="168">
        <v>6.9</v>
      </c>
      <c r="BS24" s="168">
        <v>8.6199999999999992</v>
      </c>
      <c r="BT24" s="168">
        <v>7.04</v>
      </c>
      <c r="BU24" s="168">
        <v>8.6199999999999992</v>
      </c>
      <c r="BV24" s="168">
        <v>7.15</v>
      </c>
      <c r="BW24" s="168">
        <v>8.6199999999999992</v>
      </c>
      <c r="BX24" s="168">
        <f>BX17</f>
        <v>7.41</v>
      </c>
      <c r="BY24" s="168">
        <v>8.6199999999999992</v>
      </c>
      <c r="BZ24" s="168">
        <f>BZ17</f>
        <v>7.61</v>
      </c>
      <c r="CA24" s="168">
        <v>8.6199999999999992</v>
      </c>
      <c r="CB24" s="168">
        <f>CB17</f>
        <v>7.6</v>
      </c>
      <c r="CC24" s="168">
        <v>8.6199999999999992</v>
      </c>
      <c r="CD24" s="168">
        <v>7.67</v>
      </c>
      <c r="CE24" s="168">
        <v>8.6199999999999992</v>
      </c>
      <c r="CF24" s="168">
        <f>CF23</f>
        <v>7.83</v>
      </c>
      <c r="CG24" s="168">
        <v>8.6199999999999992</v>
      </c>
      <c r="CH24" s="168">
        <f>CH23</f>
        <v>8.06</v>
      </c>
      <c r="CI24" s="168">
        <v>8.6199999999999992</v>
      </c>
      <c r="CJ24" s="168">
        <f>+CJ23</f>
        <v>8.1300000000000008</v>
      </c>
      <c r="CK24" s="168">
        <v>8.6199999999999992</v>
      </c>
      <c r="CL24" s="168">
        <f>+CL23</f>
        <v>8.7100000000000009</v>
      </c>
      <c r="CM24" s="168">
        <v>8.6199999999999992</v>
      </c>
      <c r="CN24" s="168">
        <f>+CN23</f>
        <v>8.77</v>
      </c>
      <c r="CO24" s="168">
        <v>8.6199999999999992</v>
      </c>
      <c r="CP24" s="168">
        <f>+CP23</f>
        <v>8.84</v>
      </c>
      <c r="CQ24" s="168">
        <v>8.6199999999999992</v>
      </c>
      <c r="CR24" s="168">
        <f>+CR23</f>
        <v>8.6300000000000008</v>
      </c>
      <c r="CS24" s="168">
        <v>8.6199999999999992</v>
      </c>
      <c r="CT24" s="168">
        <f>+CT23</f>
        <v>8.6999999999999993</v>
      </c>
      <c r="CU24" s="168">
        <v>8.6199999999999992</v>
      </c>
      <c r="CV24" s="168">
        <f>+CV23</f>
        <v>8.7799999999999994</v>
      </c>
      <c r="CW24" s="168">
        <v>8.6199999999999992</v>
      </c>
      <c r="CX24" s="168">
        <f>+CX23</f>
        <v>8.65</v>
      </c>
      <c r="CY24" s="168">
        <v>8.6199999999999992</v>
      </c>
      <c r="CZ24" s="168">
        <f>+CZ23</f>
        <v>8.7799999999999994</v>
      </c>
      <c r="DA24" s="168">
        <v>8.6199999999999992</v>
      </c>
      <c r="DB24" s="168">
        <f>+DB23</f>
        <v>8.8800000000000008</v>
      </c>
      <c r="DC24" s="168">
        <v>8.6199999999999992</v>
      </c>
      <c r="DD24" s="168">
        <v>9.07</v>
      </c>
      <c r="DE24" s="168">
        <v>8.6199999999999992</v>
      </c>
      <c r="DF24" s="168">
        <f>+DF23</f>
        <v>9.1300000000000008</v>
      </c>
      <c r="DG24" s="168">
        <v>8.6199999999999992</v>
      </c>
      <c r="DH24" s="168">
        <f>+DH23</f>
        <v>9.5</v>
      </c>
      <c r="DI24" s="168">
        <v>8.6199999999999992</v>
      </c>
      <c r="DJ24" s="168">
        <v>9.56</v>
      </c>
      <c r="DK24" s="168">
        <v>8.6199999999999992</v>
      </c>
      <c r="DL24" s="168">
        <f>+DL17</f>
        <v>9.7100000000000009</v>
      </c>
      <c r="DM24" s="168">
        <v>8.6199999999999992</v>
      </c>
      <c r="DN24" s="168">
        <f>+DN17</f>
        <v>9.73</v>
      </c>
      <c r="DO24" s="168">
        <v>8.6199999999999992</v>
      </c>
      <c r="DP24" s="168">
        <f>DP17</f>
        <v>9.73</v>
      </c>
      <c r="DQ24" s="168">
        <v>8.6199999999999992</v>
      </c>
      <c r="DR24" s="168">
        <f>+DR17</f>
        <v>9.9</v>
      </c>
      <c r="DS24" s="168">
        <v>8.6199999999999992</v>
      </c>
      <c r="DT24" s="168">
        <f>+DT17</f>
        <v>10.23</v>
      </c>
      <c r="DU24" s="168">
        <v>8.6199999999999992</v>
      </c>
      <c r="DV24" s="168">
        <f>DV17</f>
        <v>10.29</v>
      </c>
      <c r="DW24" s="168">
        <v>8.6199999999999992</v>
      </c>
      <c r="DX24" s="168">
        <f>+DX17</f>
        <v>10.45</v>
      </c>
      <c r="DY24" s="168">
        <v>8.6199999999999992</v>
      </c>
      <c r="DZ24" s="168">
        <f>+DZ23</f>
        <v>10.3</v>
      </c>
      <c r="EA24" s="168">
        <v>8.6199999999999992</v>
      </c>
      <c r="EB24" s="168">
        <f>+EB23</f>
        <v>10.46</v>
      </c>
      <c r="EC24" s="168">
        <v>8.6199999999999992</v>
      </c>
      <c r="ED24" s="168">
        <f>+ED23</f>
        <v>10.72</v>
      </c>
      <c r="EE24" s="168">
        <v>8.6199999999999992</v>
      </c>
      <c r="EF24" s="168">
        <f>+EF23</f>
        <v>10.46</v>
      </c>
      <c r="EG24" s="168">
        <v>8.6199999999999992</v>
      </c>
      <c r="EH24" s="168">
        <f>+EH23</f>
        <v>10.119999999999999</v>
      </c>
      <c r="EI24" s="168">
        <v>8.6199999999999992</v>
      </c>
      <c r="EJ24" s="168">
        <f>+EJ23</f>
        <v>10.32</v>
      </c>
      <c r="EK24" s="168">
        <v>8.6199999999999992</v>
      </c>
      <c r="EL24" s="168">
        <f>+EL23</f>
        <v>10.58</v>
      </c>
      <c r="EM24" s="168">
        <v>8.6199999999999992</v>
      </c>
      <c r="EN24" s="168">
        <f>+EN23</f>
        <v>10.56</v>
      </c>
      <c r="EO24" s="168">
        <v>8.6199999999999992</v>
      </c>
      <c r="EP24" s="168">
        <f>+EP23</f>
        <v>10.72</v>
      </c>
      <c r="EQ24" s="168">
        <v>8.6199999999999992</v>
      </c>
      <c r="ER24" s="168">
        <f>+ER23</f>
        <v>10.33</v>
      </c>
      <c r="ES24" s="168">
        <v>8.6199999999999992</v>
      </c>
      <c r="ET24" s="168">
        <f>+ET23</f>
        <v>9.8699999999999992</v>
      </c>
      <c r="EU24" s="168">
        <v>8.6199999999999992</v>
      </c>
      <c r="EV24" s="168">
        <f>+EV23</f>
        <v>10.16</v>
      </c>
      <c r="EW24" s="168">
        <v>8.6199999999999992</v>
      </c>
      <c r="EX24" s="168">
        <f>+EX23</f>
        <v>9.5500000000000007</v>
      </c>
      <c r="EY24" s="168">
        <v>8.6199999999999992</v>
      </c>
      <c r="EZ24" s="168">
        <f>+EZ23</f>
        <v>10</v>
      </c>
      <c r="FA24" s="168">
        <v>8.6199999999999992</v>
      </c>
      <c r="FB24" s="168">
        <f>+FB23</f>
        <v>9.76</v>
      </c>
      <c r="FC24" s="168">
        <v>8.6199999999999992</v>
      </c>
    </row>
    <row r="25" spans="2:159">
      <c r="B25" s="558"/>
      <c r="C25" s="189" t="s">
        <v>224</v>
      </c>
      <c r="D25" s="311">
        <v>13.631918705430214</v>
      </c>
      <c r="E25" s="312">
        <v>11.3</v>
      </c>
      <c r="F25" s="311">
        <v>13.66</v>
      </c>
      <c r="G25" s="312">
        <v>11.3</v>
      </c>
      <c r="H25" s="311">
        <v>13.87</v>
      </c>
      <c r="I25" s="312">
        <v>11.3</v>
      </c>
      <c r="J25" s="170">
        <v>12.58</v>
      </c>
      <c r="K25" s="170">
        <v>11.3</v>
      </c>
      <c r="L25" s="170">
        <v>12.56</v>
      </c>
      <c r="M25" s="170">
        <v>11.3</v>
      </c>
      <c r="N25" s="170">
        <v>12.43</v>
      </c>
      <c r="O25" s="170">
        <v>11.3</v>
      </c>
      <c r="P25" s="170">
        <v>12.22</v>
      </c>
      <c r="Q25" s="170">
        <v>11.3</v>
      </c>
      <c r="R25" s="170">
        <v>12.49</v>
      </c>
      <c r="S25" s="170">
        <v>11.3</v>
      </c>
      <c r="T25" s="170">
        <v>12.01</v>
      </c>
      <c r="U25" s="170">
        <v>11.3</v>
      </c>
      <c r="V25" s="170">
        <v>12.2</v>
      </c>
      <c r="W25" s="170">
        <v>11.3</v>
      </c>
      <c r="X25" s="170">
        <v>12.27</v>
      </c>
      <c r="Y25" s="170">
        <v>11.3</v>
      </c>
      <c r="Z25" s="170">
        <v>12.28</v>
      </c>
      <c r="AA25" s="170">
        <v>11.3</v>
      </c>
      <c r="AB25" s="170">
        <v>12.42</v>
      </c>
      <c r="AC25" s="170">
        <v>11.3</v>
      </c>
      <c r="AD25" s="170">
        <v>12.5</v>
      </c>
      <c r="AE25" s="170">
        <v>11.3</v>
      </c>
      <c r="AF25" s="170">
        <v>12.33</v>
      </c>
      <c r="AG25" s="170">
        <v>11.3</v>
      </c>
      <c r="AH25" s="170">
        <v>12.19</v>
      </c>
      <c r="AI25" s="170">
        <v>11.3</v>
      </c>
      <c r="AJ25" s="170">
        <v>12.12</v>
      </c>
      <c r="AK25" s="170">
        <v>11.3</v>
      </c>
      <c r="AL25" s="170">
        <v>11.51</v>
      </c>
      <c r="AM25" s="170">
        <v>11.3</v>
      </c>
      <c r="AN25" s="170">
        <v>10.99</v>
      </c>
      <c r="AO25" s="170">
        <v>11.3</v>
      </c>
      <c r="AP25" s="170">
        <v>10.25</v>
      </c>
      <c r="AQ25" s="170">
        <v>11.3</v>
      </c>
      <c r="AR25" s="170">
        <v>9.64</v>
      </c>
      <c r="AS25" s="170">
        <v>11.3</v>
      </c>
      <c r="AT25" s="170">
        <v>10.08</v>
      </c>
      <c r="AU25" s="170">
        <v>11.3</v>
      </c>
      <c r="AV25" s="170">
        <v>9.94</v>
      </c>
      <c r="AW25" s="170">
        <v>11.3</v>
      </c>
      <c r="AX25" s="170">
        <v>10.119999999999999</v>
      </c>
      <c r="AY25" s="170">
        <v>11.3</v>
      </c>
      <c r="AZ25" s="170">
        <v>10.23</v>
      </c>
      <c r="BA25" s="170">
        <v>11.3</v>
      </c>
      <c r="BB25" s="170">
        <v>10.27</v>
      </c>
      <c r="BC25" s="170">
        <v>11.3</v>
      </c>
      <c r="BD25" s="170">
        <v>9.89</v>
      </c>
      <c r="BE25" s="170">
        <v>11.3</v>
      </c>
      <c r="BF25" s="170">
        <v>9.4</v>
      </c>
      <c r="BG25" s="170">
        <v>11.3</v>
      </c>
      <c r="BH25" s="170">
        <v>9.36</v>
      </c>
      <c r="BI25" s="170">
        <v>11.3</v>
      </c>
      <c r="BJ25" s="168">
        <f>BJ18</f>
        <v>9.3800000000000008</v>
      </c>
      <c r="BK25" s="170">
        <v>11.3</v>
      </c>
      <c r="BL25" s="168">
        <f>BL18</f>
        <v>9.1300000000000008</v>
      </c>
      <c r="BM25" s="170">
        <v>11.3</v>
      </c>
      <c r="BN25" s="168">
        <v>8.59</v>
      </c>
      <c r="BO25" s="170">
        <v>11.3</v>
      </c>
      <c r="BP25" s="168">
        <v>8.3800000000000008</v>
      </c>
      <c r="BQ25" s="170">
        <v>11.3</v>
      </c>
      <c r="BR25" s="168">
        <v>8.5</v>
      </c>
      <c r="BS25" s="170">
        <v>11.3</v>
      </c>
      <c r="BT25" s="168">
        <v>8.67</v>
      </c>
      <c r="BU25" s="170">
        <v>11.3</v>
      </c>
      <c r="BV25" s="168">
        <v>8.81</v>
      </c>
      <c r="BW25" s="170">
        <v>11.3</v>
      </c>
      <c r="BX25" s="168">
        <f>BX18</f>
        <v>9.1300000000000008</v>
      </c>
      <c r="BY25" s="170">
        <v>11.3</v>
      </c>
      <c r="BZ25" s="168">
        <f>BZ18</f>
        <v>9.3800000000000008</v>
      </c>
      <c r="CA25" s="170">
        <v>11.3</v>
      </c>
      <c r="CB25" s="168">
        <f>CB18</f>
        <v>9.3699999999999992</v>
      </c>
      <c r="CC25" s="170">
        <v>11.3</v>
      </c>
      <c r="CD25" s="168">
        <v>9.4600000000000009</v>
      </c>
      <c r="CE25" s="170">
        <v>11.3</v>
      </c>
      <c r="CF25" s="168">
        <v>9.65</v>
      </c>
      <c r="CG25" s="170">
        <v>11.3</v>
      </c>
      <c r="CH25" s="168">
        <v>9.93</v>
      </c>
      <c r="CI25" s="170">
        <v>11.3</v>
      </c>
      <c r="CJ25" s="168">
        <v>10.02</v>
      </c>
      <c r="CK25" s="170">
        <v>11.3</v>
      </c>
      <c r="CL25" s="168">
        <v>10.73</v>
      </c>
      <c r="CM25" s="170">
        <v>11.3</v>
      </c>
      <c r="CN25" s="168">
        <v>10.88</v>
      </c>
      <c r="CO25" s="170">
        <v>11.3</v>
      </c>
      <c r="CP25" s="168">
        <v>10.89</v>
      </c>
      <c r="CQ25" s="170">
        <v>11.3</v>
      </c>
      <c r="CR25" s="168">
        <v>10.63</v>
      </c>
      <c r="CS25" s="170">
        <v>11.3</v>
      </c>
      <c r="CT25" s="168">
        <v>10.72</v>
      </c>
      <c r="CU25" s="170">
        <v>11.3</v>
      </c>
      <c r="CV25" s="168">
        <v>10.82</v>
      </c>
      <c r="CW25" s="170">
        <v>11.3</v>
      </c>
      <c r="CX25" s="168">
        <v>10.65</v>
      </c>
      <c r="CY25" s="170">
        <v>11.3</v>
      </c>
      <c r="CZ25" s="168">
        <v>10.82</v>
      </c>
      <c r="DA25" s="170">
        <v>11.3</v>
      </c>
      <c r="DB25" s="168">
        <v>10.94</v>
      </c>
      <c r="DC25" s="170">
        <v>11.3</v>
      </c>
      <c r="DD25" s="168">
        <v>11.17</v>
      </c>
      <c r="DE25" s="170">
        <v>11.3</v>
      </c>
      <c r="DF25" s="168">
        <v>11.25</v>
      </c>
      <c r="DG25" s="170">
        <v>11.3</v>
      </c>
      <c r="DH25" s="168">
        <v>11.71</v>
      </c>
      <c r="DI25" s="170">
        <v>11.3</v>
      </c>
      <c r="DJ25" s="168">
        <v>11.78</v>
      </c>
      <c r="DK25" s="170">
        <v>11.3</v>
      </c>
      <c r="DL25" s="168">
        <f>+DL18</f>
        <v>11.97</v>
      </c>
      <c r="DM25" s="170">
        <v>11.3</v>
      </c>
      <c r="DN25" s="168">
        <f>+DN18</f>
        <v>11.99</v>
      </c>
      <c r="DO25" s="170">
        <v>11.3</v>
      </c>
      <c r="DP25" s="168">
        <f>DP18</f>
        <v>11.99</v>
      </c>
      <c r="DQ25" s="170">
        <v>11.3</v>
      </c>
      <c r="DR25" s="168">
        <f>+DR18</f>
        <v>12.19</v>
      </c>
      <c r="DS25" s="170">
        <v>11.3</v>
      </c>
      <c r="DT25" s="168">
        <f>+DT18</f>
        <v>12.61</v>
      </c>
      <c r="DU25" s="170">
        <v>11.3</v>
      </c>
      <c r="DV25" s="168">
        <f>DV18</f>
        <v>12.68</v>
      </c>
      <c r="DW25" s="170">
        <v>11.3</v>
      </c>
      <c r="DX25" s="168">
        <f>+DX18</f>
        <v>12.87</v>
      </c>
      <c r="DY25" s="170">
        <v>11.3</v>
      </c>
      <c r="DZ25" s="168">
        <v>12.69</v>
      </c>
      <c r="EA25" s="170">
        <v>11.3</v>
      </c>
      <c r="EB25" s="168">
        <v>12.89</v>
      </c>
      <c r="EC25" s="170">
        <v>11.3</v>
      </c>
      <c r="ED25" s="168">
        <v>13.2</v>
      </c>
      <c r="EE25" s="170">
        <v>11.3</v>
      </c>
      <c r="EF25" s="168">
        <v>12.89</v>
      </c>
      <c r="EG25" s="170">
        <v>11.3</v>
      </c>
      <c r="EH25" s="168">
        <v>12.47</v>
      </c>
      <c r="EI25" s="170">
        <v>11.3</v>
      </c>
      <c r="EJ25" s="168">
        <v>12.71</v>
      </c>
      <c r="EK25" s="170">
        <v>11.3</v>
      </c>
      <c r="EL25" s="168">
        <v>13.03</v>
      </c>
      <c r="EM25" s="170">
        <v>11.3</v>
      </c>
      <c r="EN25" s="168">
        <v>13.02</v>
      </c>
      <c r="EO25" s="170">
        <v>11.3</v>
      </c>
      <c r="EP25" s="168">
        <v>13.2</v>
      </c>
      <c r="EQ25" s="170">
        <v>11.3</v>
      </c>
      <c r="ER25" s="168">
        <v>12.73</v>
      </c>
      <c r="ES25" s="170">
        <v>11.3</v>
      </c>
      <c r="ET25" s="168">
        <v>12.17</v>
      </c>
      <c r="EU25" s="170">
        <v>11.3</v>
      </c>
      <c r="EV25" s="168">
        <v>12.51</v>
      </c>
      <c r="EW25" s="170">
        <v>11.3</v>
      </c>
      <c r="EX25" s="168">
        <v>11.77</v>
      </c>
      <c r="EY25" s="170">
        <v>11.3</v>
      </c>
      <c r="EZ25" s="168">
        <v>12.32</v>
      </c>
      <c r="FA25" s="170">
        <v>11.3</v>
      </c>
      <c r="FB25" s="168">
        <v>12.02</v>
      </c>
      <c r="FC25" s="170">
        <v>11.3</v>
      </c>
    </row>
    <row r="26" spans="2:159">
      <c r="B26" s="559"/>
      <c r="C26" s="190" t="s">
        <v>225</v>
      </c>
      <c r="D26" s="313">
        <v>13.631918705430214</v>
      </c>
      <c r="E26" s="314">
        <v>11.49</v>
      </c>
      <c r="F26" s="313">
        <v>13.66</v>
      </c>
      <c r="G26" s="314">
        <v>11.49</v>
      </c>
      <c r="H26" s="313">
        <v>13.87</v>
      </c>
      <c r="I26" s="314">
        <v>11.49</v>
      </c>
      <c r="J26" s="170">
        <v>12.58</v>
      </c>
      <c r="K26" s="170">
        <v>11.49</v>
      </c>
      <c r="L26" s="170">
        <v>12.56</v>
      </c>
      <c r="M26" s="170">
        <v>11.49</v>
      </c>
      <c r="N26" s="170">
        <v>12.43</v>
      </c>
      <c r="O26" s="170">
        <v>11.49</v>
      </c>
      <c r="P26" s="170">
        <v>12.22</v>
      </c>
      <c r="Q26" s="170">
        <v>11.49</v>
      </c>
      <c r="R26" s="170">
        <v>12.49</v>
      </c>
      <c r="S26" s="170">
        <v>11.49</v>
      </c>
      <c r="T26" s="170">
        <v>12.01</v>
      </c>
      <c r="U26" s="170">
        <v>11.49</v>
      </c>
      <c r="V26" s="170">
        <v>12.2</v>
      </c>
      <c r="W26" s="170">
        <v>11.49</v>
      </c>
      <c r="X26" s="170">
        <v>12.27</v>
      </c>
      <c r="Y26" s="170">
        <v>11.49</v>
      </c>
      <c r="Z26" s="170">
        <v>12.28</v>
      </c>
      <c r="AA26" s="170">
        <v>11.49</v>
      </c>
      <c r="AB26" s="170">
        <v>12.42</v>
      </c>
      <c r="AC26" s="170">
        <v>11.49</v>
      </c>
      <c r="AD26" s="170">
        <v>12.5</v>
      </c>
      <c r="AE26" s="170">
        <v>11.49</v>
      </c>
      <c r="AF26" s="170">
        <v>12.33</v>
      </c>
      <c r="AG26" s="170">
        <v>11.49</v>
      </c>
      <c r="AH26" s="170">
        <v>12.19</v>
      </c>
      <c r="AI26" s="170">
        <v>11.49</v>
      </c>
      <c r="AJ26" s="170">
        <v>12.12</v>
      </c>
      <c r="AK26" s="170">
        <v>11.49</v>
      </c>
      <c r="AL26" s="170">
        <v>11.51</v>
      </c>
      <c r="AM26" s="170">
        <v>11.49</v>
      </c>
      <c r="AN26" s="170">
        <v>10.99</v>
      </c>
      <c r="AO26" s="170">
        <v>11.49</v>
      </c>
      <c r="AP26" s="170">
        <v>10.25</v>
      </c>
      <c r="AQ26" s="170">
        <v>11.49</v>
      </c>
      <c r="AR26" s="170">
        <v>9.64</v>
      </c>
      <c r="AS26" s="170">
        <v>11.49</v>
      </c>
      <c r="AT26" s="170">
        <v>10.08</v>
      </c>
      <c r="AU26" s="170">
        <v>11.49</v>
      </c>
      <c r="AV26" s="170">
        <v>9.94</v>
      </c>
      <c r="AW26" s="170">
        <v>11.49</v>
      </c>
      <c r="AX26" s="170">
        <v>10.119999999999999</v>
      </c>
      <c r="AY26" s="170">
        <v>11.49</v>
      </c>
      <c r="AZ26" s="170">
        <v>10.23</v>
      </c>
      <c r="BA26" s="170">
        <v>11.49</v>
      </c>
      <c r="BB26" s="170">
        <v>10.27</v>
      </c>
      <c r="BC26" s="170">
        <v>11.49</v>
      </c>
      <c r="BD26" s="170">
        <v>9.89</v>
      </c>
      <c r="BE26" s="170">
        <v>11.49</v>
      </c>
      <c r="BF26" s="170">
        <v>9.4</v>
      </c>
      <c r="BG26" s="170">
        <v>11.49</v>
      </c>
      <c r="BH26" s="170">
        <v>9.36</v>
      </c>
      <c r="BI26" s="170">
        <v>11.49</v>
      </c>
      <c r="BJ26" s="168">
        <f>BJ19</f>
        <v>9.3800000000000008</v>
      </c>
      <c r="BK26" s="170">
        <v>11.49</v>
      </c>
      <c r="BL26" s="168">
        <f>BL19</f>
        <v>9.1300000000000008</v>
      </c>
      <c r="BM26" s="170">
        <v>11.49</v>
      </c>
      <c r="BN26" s="168">
        <v>8.59</v>
      </c>
      <c r="BO26" s="170">
        <v>11.49</v>
      </c>
      <c r="BP26" s="168">
        <v>8.3800000000000008</v>
      </c>
      <c r="BQ26" s="170">
        <v>11.49</v>
      </c>
      <c r="BR26" s="168">
        <v>8.5</v>
      </c>
      <c r="BS26" s="170">
        <v>11.49</v>
      </c>
      <c r="BT26" s="168">
        <v>8.67</v>
      </c>
      <c r="BU26" s="170">
        <v>11.49</v>
      </c>
      <c r="BV26" s="168">
        <v>8.81</v>
      </c>
      <c r="BW26" s="170">
        <v>11.49</v>
      </c>
      <c r="BX26" s="168">
        <f>BX19</f>
        <v>9.1300000000000008</v>
      </c>
      <c r="BY26" s="170">
        <v>11.49</v>
      </c>
      <c r="BZ26" s="168">
        <f>BZ19</f>
        <v>9.3800000000000008</v>
      </c>
      <c r="CA26" s="170">
        <v>11.49</v>
      </c>
      <c r="CB26" s="168">
        <f>CB19</f>
        <v>9.3699999999999992</v>
      </c>
      <c r="CC26" s="170">
        <v>11.49</v>
      </c>
      <c r="CD26" s="168">
        <v>9.4600000000000009</v>
      </c>
      <c r="CE26" s="170">
        <v>11.49</v>
      </c>
      <c r="CF26" s="168">
        <v>9.65</v>
      </c>
      <c r="CG26" s="170">
        <v>11.49</v>
      </c>
      <c r="CH26" s="168">
        <f>CH25</f>
        <v>9.93</v>
      </c>
      <c r="CI26" s="170">
        <v>11.49</v>
      </c>
      <c r="CJ26" s="168">
        <f>+CJ25</f>
        <v>10.02</v>
      </c>
      <c r="CK26" s="170">
        <v>11.49</v>
      </c>
      <c r="CL26" s="168">
        <f>+CL25</f>
        <v>10.73</v>
      </c>
      <c r="CM26" s="170">
        <v>11.49</v>
      </c>
      <c r="CN26" s="168">
        <f>+CN25</f>
        <v>10.88</v>
      </c>
      <c r="CO26" s="170">
        <v>11.49</v>
      </c>
      <c r="CP26" s="168">
        <f>+CP25</f>
        <v>10.89</v>
      </c>
      <c r="CQ26" s="170">
        <v>11.49</v>
      </c>
      <c r="CR26" s="168">
        <f>+CR25</f>
        <v>10.63</v>
      </c>
      <c r="CS26" s="170">
        <v>11.49</v>
      </c>
      <c r="CT26" s="168">
        <f>+CT25</f>
        <v>10.72</v>
      </c>
      <c r="CU26" s="170">
        <v>11.49</v>
      </c>
      <c r="CV26" s="168">
        <f>+CV25</f>
        <v>10.82</v>
      </c>
      <c r="CW26" s="170">
        <v>11.49</v>
      </c>
      <c r="CX26" s="168">
        <f>+CX25</f>
        <v>10.65</v>
      </c>
      <c r="CY26" s="170">
        <v>11.49</v>
      </c>
      <c r="CZ26" s="168">
        <f>+CZ25</f>
        <v>10.82</v>
      </c>
      <c r="DA26" s="170">
        <v>11.49</v>
      </c>
      <c r="DB26" s="168">
        <f>+DB25</f>
        <v>10.94</v>
      </c>
      <c r="DC26" s="170">
        <v>11.49</v>
      </c>
      <c r="DD26" s="168">
        <v>11.17</v>
      </c>
      <c r="DE26" s="170">
        <v>11.49</v>
      </c>
      <c r="DF26" s="168">
        <f>+DF25</f>
        <v>11.25</v>
      </c>
      <c r="DG26" s="170">
        <v>11.49</v>
      </c>
      <c r="DH26" s="168">
        <f>+DH25</f>
        <v>11.71</v>
      </c>
      <c r="DI26" s="170">
        <v>11.49</v>
      </c>
      <c r="DJ26" s="168">
        <v>11.78</v>
      </c>
      <c r="DK26" s="170">
        <v>11.49</v>
      </c>
      <c r="DL26" s="168">
        <f>+DL19</f>
        <v>11.97</v>
      </c>
      <c r="DM26" s="170">
        <v>11.49</v>
      </c>
      <c r="DN26" s="168">
        <f>+DN19</f>
        <v>11.99</v>
      </c>
      <c r="DO26" s="170">
        <v>11.49</v>
      </c>
      <c r="DP26" s="168">
        <f>DP19</f>
        <v>11.99</v>
      </c>
      <c r="DQ26" s="170">
        <v>11.49</v>
      </c>
      <c r="DR26" s="168">
        <f>+DR19</f>
        <v>12.19</v>
      </c>
      <c r="DS26" s="170">
        <v>11.49</v>
      </c>
      <c r="DT26" s="168">
        <f>+DT19</f>
        <v>12.61</v>
      </c>
      <c r="DU26" s="170">
        <v>11.49</v>
      </c>
      <c r="DV26" s="168">
        <f>DV19</f>
        <v>12.68</v>
      </c>
      <c r="DW26" s="170">
        <v>11.49</v>
      </c>
      <c r="DX26" s="168">
        <f>+DX19</f>
        <v>12.87</v>
      </c>
      <c r="DY26" s="170">
        <v>11.49</v>
      </c>
      <c r="DZ26" s="168">
        <f>+DZ25</f>
        <v>12.69</v>
      </c>
      <c r="EA26" s="170">
        <v>11.49</v>
      </c>
      <c r="EB26" s="168">
        <f>+EB25</f>
        <v>12.89</v>
      </c>
      <c r="EC26" s="170">
        <v>11.49</v>
      </c>
      <c r="ED26" s="168">
        <v>13.2</v>
      </c>
      <c r="EE26" s="170">
        <v>11.49</v>
      </c>
      <c r="EF26" s="168">
        <f>+EF25</f>
        <v>12.89</v>
      </c>
      <c r="EG26" s="170">
        <v>11.49</v>
      </c>
      <c r="EH26" s="168">
        <f>+EH25</f>
        <v>12.47</v>
      </c>
      <c r="EI26" s="170">
        <v>11.49</v>
      </c>
      <c r="EJ26" s="168">
        <f>+EJ25</f>
        <v>12.71</v>
      </c>
      <c r="EK26" s="170">
        <v>11.49</v>
      </c>
      <c r="EL26" s="168">
        <f>+EL25</f>
        <v>13.03</v>
      </c>
      <c r="EM26" s="170">
        <v>11.49</v>
      </c>
      <c r="EN26" s="168">
        <f>+EN25</f>
        <v>13.02</v>
      </c>
      <c r="EO26" s="170">
        <v>11.49</v>
      </c>
      <c r="EP26" s="168">
        <f>+EP25</f>
        <v>13.2</v>
      </c>
      <c r="EQ26" s="170">
        <v>11.49</v>
      </c>
      <c r="ER26" s="168">
        <f>+ER25</f>
        <v>12.73</v>
      </c>
      <c r="ES26" s="170">
        <v>11.49</v>
      </c>
      <c r="ET26" s="168">
        <f>+ET25</f>
        <v>12.17</v>
      </c>
      <c r="EU26" s="170">
        <v>11.49</v>
      </c>
      <c r="EV26" s="168">
        <f>+EV25</f>
        <v>12.51</v>
      </c>
      <c r="EW26" s="170">
        <v>11.49</v>
      </c>
      <c r="EX26" s="168">
        <f>+EX25</f>
        <v>11.77</v>
      </c>
      <c r="EY26" s="170">
        <v>11.49</v>
      </c>
      <c r="EZ26" s="168">
        <f>+EZ25</f>
        <v>12.32</v>
      </c>
      <c r="FA26" s="170">
        <v>11.49</v>
      </c>
      <c r="FB26" s="168">
        <f>+FB25</f>
        <v>12.02</v>
      </c>
      <c r="FC26" s="170">
        <v>11.49</v>
      </c>
    </row>
    <row r="27" spans="2:159">
      <c r="B27" s="191"/>
      <c r="C27" s="188"/>
      <c r="D27" s="309"/>
      <c r="E27" s="310"/>
      <c r="F27" s="309"/>
      <c r="G27" s="310"/>
      <c r="H27" s="309"/>
      <c r="I27" s="310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</row>
    <row r="28" spans="2:159">
      <c r="B28" s="555" t="s">
        <v>228</v>
      </c>
      <c r="C28" s="186" t="s">
        <v>227</v>
      </c>
      <c r="D28" s="315">
        <v>258.74303668422857</v>
      </c>
      <c r="E28" s="316">
        <v>224.53</v>
      </c>
      <c r="F28" s="315">
        <v>259.26</v>
      </c>
      <c r="G28" s="316">
        <v>224.53</v>
      </c>
      <c r="H28" s="315">
        <v>263.20999999999998</v>
      </c>
      <c r="I28" s="316">
        <v>224.53</v>
      </c>
      <c r="J28" s="171">
        <v>238.81</v>
      </c>
      <c r="K28" s="171">
        <v>224.53</v>
      </c>
      <c r="L28" s="171">
        <v>238.37</v>
      </c>
      <c r="M28" s="171">
        <v>224.53</v>
      </c>
      <c r="N28" s="171">
        <v>236</v>
      </c>
      <c r="O28" s="171">
        <v>224.53</v>
      </c>
      <c r="P28" s="171">
        <v>231.95</v>
      </c>
      <c r="Q28" s="171">
        <v>224.53</v>
      </c>
      <c r="R28" s="171">
        <v>237.08</v>
      </c>
      <c r="S28" s="171">
        <v>224.53</v>
      </c>
      <c r="T28" s="171">
        <v>227.87</v>
      </c>
      <c r="U28" s="171">
        <v>224.53</v>
      </c>
      <c r="V28" s="171">
        <v>231.64</v>
      </c>
      <c r="W28" s="171">
        <v>224.53</v>
      </c>
      <c r="X28" s="171">
        <v>232.91</v>
      </c>
      <c r="Y28" s="171">
        <v>224.53</v>
      </c>
      <c r="Z28" s="171">
        <v>233.13</v>
      </c>
      <c r="AA28" s="171">
        <v>224.53</v>
      </c>
      <c r="AB28" s="171">
        <v>235.66</v>
      </c>
      <c r="AC28" s="171">
        <v>224.53</v>
      </c>
      <c r="AD28" s="171">
        <v>237.18</v>
      </c>
      <c r="AE28" s="171">
        <v>224.53</v>
      </c>
      <c r="AF28" s="171">
        <v>233.95</v>
      </c>
      <c r="AG28" s="171">
        <v>224.53</v>
      </c>
      <c r="AH28" s="171">
        <v>231.38</v>
      </c>
      <c r="AI28" s="171">
        <v>224.53</v>
      </c>
      <c r="AJ28" s="171">
        <v>229.96</v>
      </c>
      <c r="AK28" s="171">
        <v>224.53</v>
      </c>
      <c r="AL28" s="171">
        <v>218.42</v>
      </c>
      <c r="AM28" s="171">
        <v>224.53</v>
      </c>
      <c r="AN28" s="171">
        <v>208.59</v>
      </c>
      <c r="AO28" s="171">
        <v>224.53</v>
      </c>
      <c r="AP28" s="171">
        <v>194.47</v>
      </c>
      <c r="AQ28" s="171">
        <v>224.53</v>
      </c>
      <c r="AR28" s="171">
        <v>182.98</v>
      </c>
      <c r="AS28" s="171">
        <v>224.53</v>
      </c>
      <c r="AT28" s="171">
        <v>191.37</v>
      </c>
      <c r="AU28" s="171">
        <v>224.53</v>
      </c>
      <c r="AV28" s="171">
        <v>188.65</v>
      </c>
      <c r="AW28" s="171">
        <v>224.53</v>
      </c>
      <c r="AX28" s="171">
        <v>192.07</v>
      </c>
      <c r="AY28" s="171">
        <v>224.53</v>
      </c>
      <c r="AZ28" s="171">
        <v>194.09</v>
      </c>
      <c r="BA28" s="171">
        <v>224.53</v>
      </c>
      <c r="BB28" s="171">
        <v>194.96</v>
      </c>
      <c r="BC28" s="171">
        <v>224.53</v>
      </c>
      <c r="BD28" s="171">
        <v>187.69</v>
      </c>
      <c r="BE28" s="171">
        <v>224.53</v>
      </c>
      <c r="BF28" s="171">
        <v>178.36</v>
      </c>
      <c r="BG28" s="171">
        <v>224.53</v>
      </c>
      <c r="BH28" s="171">
        <v>177.68</v>
      </c>
      <c r="BI28" s="171">
        <v>224.53</v>
      </c>
      <c r="BJ28" s="171">
        <v>178.02</v>
      </c>
      <c r="BK28" s="171">
        <v>224.53</v>
      </c>
      <c r="BL28" s="171">
        <v>173.37</v>
      </c>
      <c r="BM28" s="171">
        <v>224.53</v>
      </c>
      <c r="BN28" s="171">
        <v>163.02000000000001</v>
      </c>
      <c r="BO28" s="171">
        <v>224.53</v>
      </c>
      <c r="BP28" s="171">
        <v>159.04</v>
      </c>
      <c r="BQ28" s="171">
        <v>224.53</v>
      </c>
      <c r="BR28" s="171">
        <v>161.32</v>
      </c>
      <c r="BS28" s="171">
        <v>224.53</v>
      </c>
      <c r="BT28" s="171">
        <v>164.64</v>
      </c>
      <c r="BU28" s="171">
        <v>224.53</v>
      </c>
      <c r="BV28" s="171">
        <v>167.18</v>
      </c>
      <c r="BW28" s="171">
        <v>224.53</v>
      </c>
      <c r="BX28" s="171">
        <v>173.23</v>
      </c>
      <c r="BY28" s="171">
        <v>224.53</v>
      </c>
      <c r="BZ28" s="171">
        <v>178</v>
      </c>
      <c r="CA28" s="171">
        <v>224.53</v>
      </c>
      <c r="CB28" s="171">
        <v>177.85</v>
      </c>
      <c r="CC28" s="171">
        <v>224.53</v>
      </c>
      <c r="CD28" s="171">
        <v>179.49</v>
      </c>
      <c r="CE28" s="171">
        <v>224.53</v>
      </c>
      <c r="CF28" s="171">
        <v>183.16</v>
      </c>
      <c r="CG28" s="171">
        <v>224.53</v>
      </c>
      <c r="CH28" s="171">
        <v>188.39</v>
      </c>
      <c r="CI28" s="171">
        <v>224.53</v>
      </c>
      <c r="CJ28" s="171">
        <v>190.19</v>
      </c>
      <c r="CK28" s="171">
        <v>224.53</v>
      </c>
      <c r="CL28" s="171">
        <v>203.73</v>
      </c>
      <c r="CM28" s="171">
        <v>224.53</v>
      </c>
      <c r="CN28" s="171">
        <v>205.09</v>
      </c>
      <c r="CO28" s="171">
        <v>224.53</v>
      </c>
      <c r="CP28" s="171">
        <v>206.76</v>
      </c>
      <c r="CQ28" s="171">
        <v>224.53</v>
      </c>
      <c r="CR28" s="171">
        <v>201.73</v>
      </c>
      <c r="CS28" s="171">
        <v>224.53</v>
      </c>
      <c r="CT28" s="171">
        <v>203.54</v>
      </c>
      <c r="CU28" s="171">
        <v>224.53</v>
      </c>
      <c r="CV28" s="171">
        <v>205.35</v>
      </c>
      <c r="CW28" s="171">
        <v>224.53</v>
      </c>
      <c r="CX28" s="171">
        <v>202.23</v>
      </c>
      <c r="CY28" s="171">
        <v>224.53</v>
      </c>
      <c r="CZ28" s="171">
        <v>205.35</v>
      </c>
      <c r="DA28" s="171">
        <v>224.53</v>
      </c>
      <c r="DB28" s="171">
        <v>207.7</v>
      </c>
      <c r="DC28" s="171">
        <v>224.53</v>
      </c>
      <c r="DD28" s="171">
        <v>212.02</v>
      </c>
      <c r="DE28" s="171">
        <v>224.53</v>
      </c>
      <c r="DF28" s="171">
        <v>213.4</v>
      </c>
      <c r="DG28" s="171">
        <v>224.53</v>
      </c>
      <c r="DH28" s="171">
        <v>222.2</v>
      </c>
      <c r="DI28" s="171">
        <v>224.53</v>
      </c>
      <c r="DJ28" s="171">
        <v>223.6</v>
      </c>
      <c r="DK28" s="171">
        <v>224.53</v>
      </c>
      <c r="DL28" s="171">
        <v>227.14</v>
      </c>
      <c r="DM28" s="171">
        <v>224.53</v>
      </c>
      <c r="DN28" s="171">
        <v>227.6</v>
      </c>
      <c r="DO28" s="171">
        <v>224.53</v>
      </c>
      <c r="DP28" s="171">
        <v>227.62</v>
      </c>
      <c r="DQ28" s="171">
        <v>224.53</v>
      </c>
      <c r="DR28" s="171">
        <v>231.42</v>
      </c>
      <c r="DS28" s="171">
        <v>224.53</v>
      </c>
      <c r="DT28" s="171">
        <v>239.27</v>
      </c>
      <c r="DU28" s="171">
        <v>224.53</v>
      </c>
      <c r="DV28" s="171">
        <v>240.6</v>
      </c>
      <c r="DW28" s="171">
        <v>224.53</v>
      </c>
      <c r="DX28" s="171">
        <v>244.36</v>
      </c>
      <c r="DY28" s="171">
        <v>224.53</v>
      </c>
      <c r="DZ28" s="171">
        <v>240.82</v>
      </c>
      <c r="EA28" s="171">
        <v>224.53</v>
      </c>
      <c r="EB28" s="171">
        <v>244.64</v>
      </c>
      <c r="EC28" s="171">
        <v>224.53</v>
      </c>
      <c r="ED28" s="171">
        <v>250.64</v>
      </c>
      <c r="EE28" s="171">
        <v>224.53</v>
      </c>
      <c r="EF28" s="171">
        <v>244.73</v>
      </c>
      <c r="EG28" s="171">
        <v>224.53</v>
      </c>
      <c r="EH28" s="171">
        <v>236.7</v>
      </c>
      <c r="EI28" s="171">
        <v>224.53</v>
      </c>
      <c r="EJ28" s="171">
        <v>241.32</v>
      </c>
      <c r="EK28" s="171">
        <v>224.53</v>
      </c>
      <c r="EL28" s="171">
        <v>247.35</v>
      </c>
      <c r="EM28" s="171">
        <v>224.53</v>
      </c>
      <c r="EN28" s="171">
        <v>247.07</v>
      </c>
      <c r="EO28" s="171">
        <v>224.53</v>
      </c>
      <c r="EP28" s="171">
        <v>250.64</v>
      </c>
      <c r="EQ28" s="171">
        <v>224.53</v>
      </c>
      <c r="ER28" s="171">
        <v>241.53</v>
      </c>
      <c r="ES28" s="171">
        <v>224.53</v>
      </c>
      <c r="ET28" s="171">
        <v>230.91</v>
      </c>
      <c r="EU28" s="171">
        <v>224.53</v>
      </c>
      <c r="EV28" s="171">
        <v>237.52</v>
      </c>
      <c r="EW28" s="171">
        <v>224.53</v>
      </c>
      <c r="EX28" s="171">
        <v>223.45</v>
      </c>
      <c r="EY28" s="171">
        <v>224.53</v>
      </c>
      <c r="EZ28" s="171">
        <v>233.93</v>
      </c>
      <c r="FA28" s="171">
        <v>224.53</v>
      </c>
      <c r="FB28" s="171">
        <v>228.15</v>
      </c>
      <c r="FC28" s="171">
        <v>224.53</v>
      </c>
    </row>
    <row r="29" spans="2:159">
      <c r="B29" s="554"/>
      <c r="C29" s="189" t="s">
        <v>229</v>
      </c>
      <c r="D29" s="311">
        <v>8.8464786445867585</v>
      </c>
      <c r="E29" s="312">
        <v>7.37</v>
      </c>
      <c r="F29" s="311">
        <v>8.86</v>
      </c>
      <c r="G29" s="312">
        <v>7.37</v>
      </c>
      <c r="H29" s="311">
        <v>9</v>
      </c>
      <c r="I29" s="312">
        <v>7.37</v>
      </c>
      <c r="J29" s="170">
        <v>8.16</v>
      </c>
      <c r="K29" s="170">
        <v>7.37</v>
      </c>
      <c r="L29" s="170">
        <v>8.15</v>
      </c>
      <c r="M29" s="170">
        <v>7.37</v>
      </c>
      <c r="N29" s="170">
        <v>8.07</v>
      </c>
      <c r="O29" s="170">
        <v>7.37</v>
      </c>
      <c r="P29" s="170">
        <v>7.93</v>
      </c>
      <c r="Q29" s="170">
        <v>7.37</v>
      </c>
      <c r="R29" s="170">
        <v>8.11</v>
      </c>
      <c r="S29" s="170">
        <v>7.37</v>
      </c>
      <c r="T29" s="170">
        <v>7.79</v>
      </c>
      <c r="U29" s="170">
        <v>7.37</v>
      </c>
      <c r="V29" s="170">
        <v>7.92</v>
      </c>
      <c r="W29" s="170">
        <v>7.37</v>
      </c>
      <c r="X29" s="170">
        <v>7.96</v>
      </c>
      <c r="Y29" s="170">
        <v>7.37</v>
      </c>
      <c r="Z29" s="170">
        <v>7.97</v>
      </c>
      <c r="AA29" s="170">
        <v>7.37</v>
      </c>
      <c r="AB29" s="170">
        <v>8.06</v>
      </c>
      <c r="AC29" s="170">
        <v>7.37</v>
      </c>
      <c r="AD29" s="170">
        <v>8.11</v>
      </c>
      <c r="AE29" s="170">
        <v>7.37</v>
      </c>
      <c r="AF29" s="170">
        <v>8</v>
      </c>
      <c r="AG29" s="170">
        <v>7.37</v>
      </c>
      <c r="AH29" s="170">
        <v>7.91</v>
      </c>
      <c r="AI29" s="170">
        <v>7.37</v>
      </c>
      <c r="AJ29" s="170">
        <v>7.86</v>
      </c>
      <c r="AK29" s="170">
        <v>7.37</v>
      </c>
      <c r="AL29" s="170">
        <v>7.47</v>
      </c>
      <c r="AM29" s="170">
        <v>7.37</v>
      </c>
      <c r="AN29" s="170">
        <v>7.13</v>
      </c>
      <c r="AO29" s="170">
        <v>7.37</v>
      </c>
      <c r="AP29" s="170">
        <v>6.65</v>
      </c>
      <c r="AQ29" s="170">
        <v>7.37</v>
      </c>
      <c r="AR29" s="170">
        <v>6.26</v>
      </c>
      <c r="AS29" s="170">
        <v>7.37</v>
      </c>
      <c r="AT29" s="170">
        <v>6.54</v>
      </c>
      <c r="AU29" s="170">
        <v>7.37</v>
      </c>
      <c r="AV29" s="170">
        <v>6.45</v>
      </c>
      <c r="AW29" s="170">
        <v>7.37</v>
      </c>
      <c r="AX29" s="170">
        <v>6.57</v>
      </c>
      <c r="AY29" s="170">
        <v>7.37</v>
      </c>
      <c r="AZ29" s="170">
        <v>6.64</v>
      </c>
      <c r="BA29" s="170">
        <v>7.37</v>
      </c>
      <c r="BB29" s="170">
        <v>6.67</v>
      </c>
      <c r="BC29" s="170">
        <v>7.37</v>
      </c>
      <c r="BD29" s="170">
        <v>6.42</v>
      </c>
      <c r="BE29" s="170">
        <v>7.37</v>
      </c>
      <c r="BF29" s="170">
        <v>6.1</v>
      </c>
      <c r="BG29" s="170">
        <v>7.37</v>
      </c>
      <c r="BH29" s="170">
        <v>6.07</v>
      </c>
      <c r="BI29" s="170">
        <v>7.37</v>
      </c>
      <c r="BJ29" s="170">
        <v>6.09</v>
      </c>
      <c r="BK29" s="170">
        <v>7.37</v>
      </c>
      <c r="BL29" s="170">
        <v>5.93</v>
      </c>
      <c r="BM29" s="170">
        <v>7.37</v>
      </c>
      <c r="BN29" s="170">
        <v>5.57</v>
      </c>
      <c r="BO29" s="170">
        <v>7.37</v>
      </c>
      <c r="BP29" s="170">
        <v>5.44</v>
      </c>
      <c r="BQ29" s="170">
        <v>7.37</v>
      </c>
      <c r="BR29" s="170">
        <v>5.52</v>
      </c>
      <c r="BS29" s="170">
        <v>7.37</v>
      </c>
      <c r="BT29" s="170">
        <v>5.63</v>
      </c>
      <c r="BU29" s="170">
        <v>7.37</v>
      </c>
      <c r="BV29" s="170">
        <v>5.72</v>
      </c>
      <c r="BW29" s="170">
        <v>7.37</v>
      </c>
      <c r="BX29" s="170">
        <v>5.92</v>
      </c>
      <c r="BY29" s="170">
        <v>7.37</v>
      </c>
      <c r="BZ29" s="170">
        <v>6.09</v>
      </c>
      <c r="CA29" s="170">
        <v>7.37</v>
      </c>
      <c r="CB29" s="170">
        <v>6.08</v>
      </c>
      <c r="CC29" s="170">
        <v>7.37</v>
      </c>
      <c r="CD29" s="170">
        <v>6.14</v>
      </c>
      <c r="CE29" s="170">
        <v>7.37</v>
      </c>
      <c r="CF29" s="170">
        <v>6.26</v>
      </c>
      <c r="CG29" s="170">
        <v>7.37</v>
      </c>
      <c r="CH29" s="170">
        <v>6.44</v>
      </c>
      <c r="CI29" s="170">
        <v>7.37</v>
      </c>
      <c r="CJ29" s="170">
        <v>6.5</v>
      </c>
      <c r="CK29" s="170">
        <v>7.37</v>
      </c>
      <c r="CL29" s="170">
        <v>6.97</v>
      </c>
      <c r="CM29" s="170">
        <v>7.37</v>
      </c>
      <c r="CN29" s="170">
        <v>7.01</v>
      </c>
      <c r="CO29" s="170">
        <v>7.37</v>
      </c>
      <c r="CP29" s="170">
        <v>7.07</v>
      </c>
      <c r="CQ29" s="170">
        <v>7.37</v>
      </c>
      <c r="CR29" s="170">
        <v>6.9</v>
      </c>
      <c r="CS29" s="170">
        <v>7.37</v>
      </c>
      <c r="CT29" s="170">
        <v>6.96</v>
      </c>
      <c r="CU29" s="170">
        <v>7.37</v>
      </c>
      <c r="CV29" s="170">
        <v>7.02</v>
      </c>
      <c r="CW29" s="170">
        <v>7.37</v>
      </c>
      <c r="CX29" s="170">
        <v>6.91</v>
      </c>
      <c r="CY29" s="170">
        <v>7.37</v>
      </c>
      <c r="CZ29" s="170">
        <v>7.02</v>
      </c>
      <c r="DA29" s="170">
        <v>7.37</v>
      </c>
      <c r="DB29" s="170">
        <v>7.1</v>
      </c>
      <c r="DC29" s="170">
        <v>7.37</v>
      </c>
      <c r="DD29" s="170">
        <v>7.25</v>
      </c>
      <c r="DE29" s="170">
        <v>7.37</v>
      </c>
      <c r="DF29" s="170">
        <v>7.3</v>
      </c>
      <c r="DG29" s="170">
        <v>7.37</v>
      </c>
      <c r="DH29" s="170">
        <v>7.6</v>
      </c>
      <c r="DI29" s="170">
        <v>7.37</v>
      </c>
      <c r="DJ29" s="170">
        <v>7.65</v>
      </c>
      <c r="DK29" s="170">
        <v>7.37</v>
      </c>
      <c r="DL29" s="170">
        <v>7.77</v>
      </c>
      <c r="DM29" s="170">
        <v>7.37</v>
      </c>
      <c r="DN29" s="170">
        <v>7.78</v>
      </c>
      <c r="DO29" s="170">
        <v>7.37</v>
      </c>
      <c r="DP29" s="170">
        <v>7.78</v>
      </c>
      <c r="DQ29" s="170">
        <v>7.37</v>
      </c>
      <c r="DR29" s="170">
        <v>7.91</v>
      </c>
      <c r="DS29" s="170">
        <v>7.37</v>
      </c>
      <c r="DT29" s="170">
        <v>8.18</v>
      </c>
      <c r="DU29" s="170">
        <v>7.37</v>
      </c>
      <c r="DV29" s="170">
        <v>8.23</v>
      </c>
      <c r="DW29" s="170">
        <v>7.37</v>
      </c>
      <c r="DX29" s="170">
        <v>8.35</v>
      </c>
      <c r="DY29" s="170">
        <v>7.37</v>
      </c>
      <c r="DZ29" s="170">
        <v>8.23</v>
      </c>
      <c r="EA29" s="170">
        <v>7.37</v>
      </c>
      <c r="EB29" s="170">
        <v>8.36</v>
      </c>
      <c r="EC29" s="170">
        <v>7.37</v>
      </c>
      <c r="ED29" s="170">
        <v>8.57</v>
      </c>
      <c r="EE29" s="170">
        <v>7.37</v>
      </c>
      <c r="EF29" s="170">
        <v>8.3699999999999992</v>
      </c>
      <c r="EG29" s="170">
        <v>7.37</v>
      </c>
      <c r="EH29" s="170">
        <v>8.09</v>
      </c>
      <c r="EI29" s="170">
        <v>7.37</v>
      </c>
      <c r="EJ29" s="170">
        <v>8.25</v>
      </c>
      <c r="EK29" s="170">
        <v>7.37</v>
      </c>
      <c r="EL29" s="170">
        <v>8.4600000000000009</v>
      </c>
      <c r="EM29" s="170">
        <v>7.37</v>
      </c>
      <c r="EN29" s="170">
        <v>8.4499999999999993</v>
      </c>
      <c r="EO29" s="170">
        <v>7.37</v>
      </c>
      <c r="EP29" s="170">
        <v>8.51</v>
      </c>
      <c r="EQ29" s="170">
        <v>7.37</v>
      </c>
      <c r="ER29" s="170">
        <v>8.26</v>
      </c>
      <c r="ES29" s="170">
        <v>7.37</v>
      </c>
      <c r="ET29" s="170">
        <v>7.89</v>
      </c>
      <c r="EU29" s="170">
        <v>7.37</v>
      </c>
      <c r="EV29" s="170">
        <v>8.1199999999999992</v>
      </c>
      <c r="EW29" s="170">
        <v>7.37</v>
      </c>
      <c r="EX29" s="170">
        <v>7.64</v>
      </c>
      <c r="EY29" s="170">
        <v>7.37</v>
      </c>
      <c r="EZ29" s="170">
        <v>8</v>
      </c>
      <c r="FA29" s="170">
        <v>7.37</v>
      </c>
      <c r="FB29" s="170">
        <v>7.8</v>
      </c>
      <c r="FC29" s="170">
        <v>7.37</v>
      </c>
    </row>
    <row r="30" spans="2:159">
      <c r="B30" s="556"/>
      <c r="C30" s="190" t="s">
        <v>230</v>
      </c>
      <c r="D30" s="313">
        <v>1193.4624093024634</v>
      </c>
      <c r="E30" s="314">
        <v>993.99</v>
      </c>
      <c r="F30" s="313">
        <v>1195.8499999999999</v>
      </c>
      <c r="G30" s="314">
        <v>993.99</v>
      </c>
      <c r="H30" s="313">
        <v>1214.05</v>
      </c>
      <c r="I30" s="314">
        <v>993.99</v>
      </c>
      <c r="J30" s="172">
        <v>1101.5</v>
      </c>
      <c r="K30" s="172">
        <v>993.99</v>
      </c>
      <c r="L30" s="172">
        <v>1099.47</v>
      </c>
      <c r="M30" s="172">
        <v>993.99</v>
      </c>
      <c r="N30" s="172">
        <v>1088.55</v>
      </c>
      <c r="O30" s="172">
        <v>993.99</v>
      </c>
      <c r="P30" s="172">
        <v>1069.9000000000001</v>
      </c>
      <c r="Q30" s="172">
        <v>993.99</v>
      </c>
      <c r="R30" s="172">
        <v>1093.54</v>
      </c>
      <c r="S30" s="172">
        <v>993.99</v>
      </c>
      <c r="T30" s="172">
        <v>1051.05</v>
      </c>
      <c r="U30" s="172">
        <v>993.99</v>
      </c>
      <c r="V30" s="172">
        <v>1068.47</v>
      </c>
      <c r="W30" s="172">
        <v>993.99</v>
      </c>
      <c r="X30" s="172">
        <v>1074.32</v>
      </c>
      <c r="Y30" s="172">
        <v>993.99</v>
      </c>
      <c r="Z30" s="172">
        <v>1075.3399999999999</v>
      </c>
      <c r="AA30" s="172">
        <v>993.99</v>
      </c>
      <c r="AB30" s="172">
        <v>1086.99</v>
      </c>
      <c r="AC30" s="172">
        <v>993.99</v>
      </c>
      <c r="AD30" s="172">
        <v>1094.01</v>
      </c>
      <c r="AE30" s="172">
        <v>993.99</v>
      </c>
      <c r="AF30" s="172">
        <v>1079.0899999999999</v>
      </c>
      <c r="AG30" s="172">
        <v>993.99</v>
      </c>
      <c r="AH30" s="172">
        <v>1067.26</v>
      </c>
      <c r="AI30" s="172">
        <v>993.99</v>
      </c>
      <c r="AJ30" s="172">
        <v>1060.69</v>
      </c>
      <c r="AK30" s="172">
        <v>993.99</v>
      </c>
      <c r="AL30" s="172">
        <v>1007.48</v>
      </c>
      <c r="AM30" s="172">
        <v>993.99</v>
      </c>
      <c r="AN30" s="172">
        <v>962.11</v>
      </c>
      <c r="AO30" s="172">
        <v>993.99</v>
      </c>
      <c r="AP30" s="172">
        <v>896.99</v>
      </c>
      <c r="AQ30" s="172">
        <v>993.99</v>
      </c>
      <c r="AR30" s="172">
        <v>844.01</v>
      </c>
      <c r="AS30" s="172">
        <v>993.99</v>
      </c>
      <c r="AT30" s="172">
        <v>882.72</v>
      </c>
      <c r="AU30" s="172">
        <v>993.99</v>
      </c>
      <c r="AV30" s="172">
        <v>870.16</v>
      </c>
      <c r="AW30" s="172">
        <v>993.99</v>
      </c>
      <c r="AX30" s="172">
        <v>885.92</v>
      </c>
      <c r="AY30" s="172">
        <v>993.99</v>
      </c>
      <c r="AZ30" s="172">
        <v>895.25</v>
      </c>
      <c r="BA30" s="172">
        <v>993.99</v>
      </c>
      <c r="BB30" s="172">
        <v>899.24</v>
      </c>
      <c r="BC30" s="172">
        <v>993.99</v>
      </c>
      <c r="BD30" s="172">
        <v>865.75</v>
      </c>
      <c r="BE30" s="172">
        <v>993.99</v>
      </c>
      <c r="BF30" s="172">
        <v>822.7</v>
      </c>
      <c r="BG30" s="172">
        <v>993.99</v>
      </c>
      <c r="BH30" s="172">
        <v>819.53</v>
      </c>
      <c r="BI30" s="172">
        <v>993.99</v>
      </c>
      <c r="BJ30" s="172">
        <v>821.12</v>
      </c>
      <c r="BK30" s="172">
        <v>993.99</v>
      </c>
      <c r="BL30" s="172">
        <v>799.69</v>
      </c>
      <c r="BM30" s="172">
        <v>993.99</v>
      </c>
      <c r="BN30" s="172">
        <v>751.93</v>
      </c>
      <c r="BO30" s="172">
        <v>993.99</v>
      </c>
      <c r="BP30" s="172">
        <v>733.57</v>
      </c>
      <c r="BQ30" s="172">
        <v>993.99</v>
      </c>
      <c r="BR30" s="172">
        <v>744.11</v>
      </c>
      <c r="BS30" s="172">
        <v>993.99</v>
      </c>
      <c r="BT30" s="172">
        <v>759.42</v>
      </c>
      <c r="BU30" s="172">
        <v>993.99</v>
      </c>
      <c r="BV30" s="172">
        <v>771.12</v>
      </c>
      <c r="BW30" s="172">
        <v>993.99</v>
      </c>
      <c r="BX30" s="172">
        <v>799.03</v>
      </c>
      <c r="BY30" s="172">
        <v>993.99</v>
      </c>
      <c r="BZ30" s="172">
        <v>821.03</v>
      </c>
      <c r="CA30" s="172">
        <v>993.99</v>
      </c>
      <c r="CB30" s="172">
        <v>820.34</v>
      </c>
      <c r="CC30" s="172">
        <v>993.99</v>
      </c>
      <c r="CD30" s="172">
        <v>827.9</v>
      </c>
      <c r="CE30" s="172">
        <v>993.99</v>
      </c>
      <c r="CF30" s="172">
        <v>844.83</v>
      </c>
      <c r="CG30" s="172">
        <v>993.99</v>
      </c>
      <c r="CH30" s="172">
        <v>868.95</v>
      </c>
      <c r="CI30" s="172">
        <v>993.99</v>
      </c>
      <c r="CJ30" s="172">
        <v>877.24</v>
      </c>
      <c r="CK30" s="172">
        <v>993.99</v>
      </c>
      <c r="CL30" s="172">
        <v>939.71</v>
      </c>
      <c r="CM30" s="172">
        <v>993.99</v>
      </c>
      <c r="CN30" s="172">
        <v>945.97</v>
      </c>
      <c r="CO30" s="172">
        <v>993.99</v>
      </c>
      <c r="CP30" s="172">
        <v>953.67</v>
      </c>
      <c r="CQ30" s="172">
        <v>993.99</v>
      </c>
      <c r="CR30" s="172">
        <v>930.49</v>
      </c>
      <c r="CS30" s="172">
        <v>993.99</v>
      </c>
      <c r="CT30" s="172">
        <v>938.82</v>
      </c>
      <c r="CU30" s="172">
        <v>993.99</v>
      </c>
      <c r="CV30" s="172">
        <v>947.17</v>
      </c>
      <c r="CW30" s="172">
        <v>993.99</v>
      </c>
      <c r="CX30" s="172">
        <v>932.78</v>
      </c>
      <c r="CY30" s="172">
        <v>993.99</v>
      </c>
      <c r="CZ30" s="172">
        <v>947.2</v>
      </c>
      <c r="DA30" s="172">
        <v>993.99</v>
      </c>
      <c r="DB30" s="172">
        <v>958.04</v>
      </c>
      <c r="DC30" s="172">
        <v>993.99</v>
      </c>
      <c r="DD30" s="172">
        <v>977.93</v>
      </c>
      <c r="DE30" s="172">
        <v>993.99</v>
      </c>
      <c r="DF30" s="172">
        <v>984.58</v>
      </c>
      <c r="DG30" s="172">
        <v>993.99</v>
      </c>
      <c r="DH30" s="172">
        <v>1024.9100000000001</v>
      </c>
      <c r="DI30" s="172">
        <v>993.99</v>
      </c>
      <c r="DJ30" s="172">
        <v>1031.3800000000001</v>
      </c>
      <c r="DK30" s="172">
        <v>993.99</v>
      </c>
      <c r="DL30" s="172">
        <v>1047.7</v>
      </c>
      <c r="DM30" s="172">
        <v>993.99</v>
      </c>
      <c r="DN30" s="172">
        <v>1049.82</v>
      </c>
      <c r="DO30" s="172">
        <v>993.99</v>
      </c>
      <c r="DP30" s="172">
        <v>1049.93</v>
      </c>
      <c r="DQ30" s="172">
        <v>993.99</v>
      </c>
      <c r="DR30" s="172">
        <v>1067.4100000000001</v>
      </c>
      <c r="DS30" s="172">
        <v>993.99</v>
      </c>
      <c r="DT30" s="172">
        <v>1103.6500000000001</v>
      </c>
      <c r="DU30" s="172">
        <v>993.99</v>
      </c>
      <c r="DV30" s="172">
        <v>1109.79</v>
      </c>
      <c r="DW30" s="172">
        <v>993.99</v>
      </c>
      <c r="DX30" s="172">
        <v>1127.1199999999999</v>
      </c>
      <c r="DY30" s="172">
        <v>993.99</v>
      </c>
      <c r="DZ30" s="172">
        <v>1110.78</v>
      </c>
      <c r="EA30" s="172">
        <v>993.99</v>
      </c>
      <c r="EB30" s="172">
        <v>1128.42</v>
      </c>
      <c r="EC30" s="172">
        <v>993.99</v>
      </c>
      <c r="ED30" s="172">
        <v>1156.08</v>
      </c>
      <c r="EE30" s="172">
        <v>993.99</v>
      </c>
      <c r="EF30" s="172">
        <v>1128.81</v>
      </c>
      <c r="EG30" s="172">
        <v>993.99</v>
      </c>
      <c r="EH30" s="172">
        <v>1091.79</v>
      </c>
      <c r="EI30" s="172">
        <v>993.99</v>
      </c>
      <c r="EJ30" s="172">
        <v>1113.0999999999999</v>
      </c>
      <c r="EK30" s="172">
        <v>993.99</v>
      </c>
      <c r="EL30" s="172">
        <v>1140.9100000000001</v>
      </c>
      <c r="EM30" s="172">
        <v>993.99</v>
      </c>
      <c r="EN30" s="172">
        <v>1139.5999999999999</v>
      </c>
      <c r="EO30" s="172">
        <v>993.99</v>
      </c>
      <c r="EP30" s="172">
        <v>1156.07</v>
      </c>
      <c r="EQ30" s="172">
        <v>993.99</v>
      </c>
      <c r="ER30" s="172">
        <v>1114.07</v>
      </c>
      <c r="ES30" s="172">
        <v>993.99</v>
      </c>
      <c r="ET30" s="172">
        <v>1065.07</v>
      </c>
      <c r="EU30" s="172">
        <v>993.99</v>
      </c>
      <c r="EV30" s="172">
        <v>1095.58</v>
      </c>
      <c r="EW30" s="172">
        <v>993.99</v>
      </c>
      <c r="EX30" s="172">
        <v>1030.68</v>
      </c>
      <c r="EY30" s="172">
        <v>993.99</v>
      </c>
      <c r="EZ30" s="172">
        <v>1078.99</v>
      </c>
      <c r="FA30" s="172">
        <v>993.99</v>
      </c>
      <c r="FB30" s="172">
        <v>1052.3399999999999</v>
      </c>
      <c r="FC30" s="172">
        <v>993.99</v>
      </c>
    </row>
    <row r="31" spans="2:159">
      <c r="B31" s="191"/>
      <c r="C31" s="188"/>
      <c r="D31" s="309"/>
      <c r="E31" s="310"/>
      <c r="F31" s="309"/>
      <c r="G31" s="310"/>
      <c r="H31" s="309"/>
      <c r="I31" s="310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</row>
    <row r="32" spans="2:159">
      <c r="B32" s="555" t="s">
        <v>231</v>
      </c>
      <c r="C32" s="192" t="s">
        <v>227</v>
      </c>
      <c r="D32" s="317">
        <v>197.30062049018801</v>
      </c>
      <c r="E32" s="318">
        <v>224.53</v>
      </c>
      <c r="F32" s="317">
        <v>197.69</v>
      </c>
      <c r="G32" s="318">
        <v>224.53</v>
      </c>
      <c r="H32" s="317">
        <v>200.7</v>
      </c>
      <c r="I32" s="318">
        <v>224.53</v>
      </c>
      <c r="J32" s="174">
        <v>182.1</v>
      </c>
      <c r="K32" s="174">
        <v>224.53</v>
      </c>
      <c r="L32" s="174">
        <v>181.76</v>
      </c>
      <c r="M32" s="174">
        <v>224.53</v>
      </c>
      <c r="N32" s="169">
        <v>179.96</v>
      </c>
      <c r="O32" s="174">
        <v>224.53</v>
      </c>
      <c r="P32" s="169">
        <v>176.87</v>
      </c>
      <c r="Q32" s="174">
        <v>224.53</v>
      </c>
      <c r="R32" s="169">
        <v>180.78</v>
      </c>
      <c r="S32" s="174">
        <v>224.53</v>
      </c>
      <c r="T32" s="169">
        <v>173.76</v>
      </c>
      <c r="U32" s="174">
        <v>224.53</v>
      </c>
      <c r="V32" s="169">
        <v>176.64</v>
      </c>
      <c r="W32" s="174">
        <v>224.53</v>
      </c>
      <c r="X32" s="169">
        <v>177.6</v>
      </c>
      <c r="Y32" s="174">
        <v>224.53</v>
      </c>
      <c r="Z32" s="169">
        <v>177.77</v>
      </c>
      <c r="AA32" s="174">
        <v>224.53</v>
      </c>
      <c r="AB32" s="169">
        <v>179.7</v>
      </c>
      <c r="AC32" s="174">
        <v>224.53</v>
      </c>
      <c r="AD32" s="169">
        <v>180.86</v>
      </c>
      <c r="AE32" s="174">
        <v>224.53</v>
      </c>
      <c r="AF32" s="169">
        <v>178.39</v>
      </c>
      <c r="AG32" s="174">
        <v>224.53</v>
      </c>
      <c r="AH32" s="169">
        <v>176.44</v>
      </c>
      <c r="AI32" s="174">
        <v>224.53</v>
      </c>
      <c r="AJ32" s="169">
        <v>175.35</v>
      </c>
      <c r="AK32" s="174">
        <v>224.53</v>
      </c>
      <c r="AL32" s="169">
        <v>166.55</v>
      </c>
      <c r="AM32" s="174">
        <v>224.53</v>
      </c>
      <c r="AN32" s="169">
        <v>159.05000000000001</v>
      </c>
      <c r="AO32" s="174">
        <v>224.53</v>
      </c>
      <c r="AP32" s="169">
        <v>148.29</v>
      </c>
      <c r="AQ32" s="174">
        <v>224.53</v>
      </c>
      <c r="AR32" s="169">
        <v>139.53</v>
      </c>
      <c r="AS32" s="174">
        <v>224.53</v>
      </c>
      <c r="AT32" s="169">
        <v>145.93</v>
      </c>
      <c r="AU32" s="174">
        <v>224.53</v>
      </c>
      <c r="AV32" s="169">
        <v>143.85</v>
      </c>
      <c r="AW32" s="174">
        <v>224.53</v>
      </c>
      <c r="AX32" s="169">
        <v>146.46</v>
      </c>
      <c r="AY32" s="174">
        <v>224.53</v>
      </c>
      <c r="AZ32" s="169">
        <v>148</v>
      </c>
      <c r="BA32" s="174">
        <v>224.53</v>
      </c>
      <c r="BB32" s="169">
        <v>148.66</v>
      </c>
      <c r="BC32" s="174">
        <v>224.53</v>
      </c>
      <c r="BD32" s="169">
        <v>143.12</v>
      </c>
      <c r="BE32" s="174">
        <v>224.53</v>
      </c>
      <c r="BF32" s="169">
        <v>136.01</v>
      </c>
      <c r="BG32" s="174">
        <v>224.53</v>
      </c>
      <c r="BH32" s="169">
        <v>135.47999999999999</v>
      </c>
      <c r="BI32" s="174">
        <v>224.53</v>
      </c>
      <c r="BJ32" s="169">
        <v>135.75</v>
      </c>
      <c r="BK32" s="174">
        <v>224.53</v>
      </c>
      <c r="BL32" s="169">
        <v>132.19999999999999</v>
      </c>
      <c r="BM32" s="174">
        <v>224.53</v>
      </c>
      <c r="BN32" s="169">
        <v>124.31</v>
      </c>
      <c r="BO32" s="174">
        <v>224.53</v>
      </c>
      <c r="BP32" s="169">
        <v>121.27</v>
      </c>
      <c r="BQ32" s="174">
        <v>224.53</v>
      </c>
      <c r="BR32" s="169">
        <v>123.01</v>
      </c>
      <c r="BS32" s="174">
        <v>224.53</v>
      </c>
      <c r="BT32" s="169">
        <v>125.55</v>
      </c>
      <c r="BU32" s="174">
        <v>224.53</v>
      </c>
      <c r="BV32" s="169">
        <v>127.48</v>
      </c>
      <c r="BW32" s="174">
        <v>224.53</v>
      </c>
      <c r="BX32" s="169">
        <v>132.09</v>
      </c>
      <c r="BY32" s="174">
        <v>224.53</v>
      </c>
      <c r="BZ32" s="169">
        <v>135.72999999999999</v>
      </c>
      <c r="CA32" s="174">
        <v>224.53</v>
      </c>
      <c r="CB32" s="169">
        <v>135.62</v>
      </c>
      <c r="CC32" s="174">
        <v>224.53</v>
      </c>
      <c r="CD32" s="169">
        <v>136.87</v>
      </c>
      <c r="CE32" s="174">
        <v>224.53</v>
      </c>
      <c r="CF32" s="169">
        <v>139.66</v>
      </c>
      <c r="CG32" s="174">
        <v>224.53</v>
      </c>
      <c r="CH32" s="169">
        <v>143.65</v>
      </c>
      <c r="CI32" s="174">
        <v>224.53</v>
      </c>
      <c r="CJ32" s="169">
        <v>145.02000000000001</v>
      </c>
      <c r="CK32" s="174">
        <v>224.53</v>
      </c>
      <c r="CL32" s="169">
        <v>155.35</v>
      </c>
      <c r="CM32" s="174">
        <v>224.53</v>
      </c>
      <c r="CN32" s="169">
        <v>156.38999999999999</v>
      </c>
      <c r="CO32" s="174">
        <v>224.53</v>
      </c>
      <c r="CP32" s="169">
        <v>157.66</v>
      </c>
      <c r="CQ32" s="174">
        <v>224.53</v>
      </c>
      <c r="CR32" s="169">
        <v>153.83000000000001</v>
      </c>
      <c r="CS32" s="174">
        <v>224.53</v>
      </c>
      <c r="CT32" s="169">
        <v>155.19999999999999</v>
      </c>
      <c r="CU32" s="174">
        <v>224.53</v>
      </c>
      <c r="CV32" s="169">
        <v>156.58000000000001</v>
      </c>
      <c r="CW32" s="174">
        <v>224.53</v>
      </c>
      <c r="CX32" s="169">
        <v>154.21</v>
      </c>
      <c r="CY32" s="174">
        <v>224.53</v>
      </c>
      <c r="CZ32" s="169">
        <v>156.59</v>
      </c>
      <c r="DA32" s="174">
        <v>224.53</v>
      </c>
      <c r="DB32" s="169">
        <v>158.38</v>
      </c>
      <c r="DC32" s="174">
        <v>224.53</v>
      </c>
      <c r="DD32" s="169">
        <v>161.66999999999999</v>
      </c>
      <c r="DE32" s="174">
        <v>224.53</v>
      </c>
      <c r="DF32" s="169">
        <v>162.77000000000001</v>
      </c>
      <c r="DG32" s="174">
        <v>224.53</v>
      </c>
      <c r="DH32" s="169">
        <v>169.44</v>
      </c>
      <c r="DI32" s="174">
        <v>224.53</v>
      </c>
      <c r="DJ32" s="169">
        <v>170.51</v>
      </c>
      <c r="DK32" s="174">
        <v>224.53</v>
      </c>
      <c r="DL32" s="169">
        <v>173.2</v>
      </c>
      <c r="DM32" s="174">
        <v>224.53</v>
      </c>
      <c r="DN32" s="169">
        <v>173.55</v>
      </c>
      <c r="DO32" s="174">
        <v>224.53</v>
      </c>
      <c r="DP32" s="169">
        <v>173.57</v>
      </c>
      <c r="DQ32" s="174">
        <v>224.53</v>
      </c>
      <c r="DR32" s="169">
        <v>176.46</v>
      </c>
      <c r="DS32" s="174">
        <v>224.53</v>
      </c>
      <c r="DT32" s="169">
        <v>182.45</v>
      </c>
      <c r="DU32" s="174">
        <v>224.53</v>
      </c>
      <c r="DV32" s="169">
        <v>183.47</v>
      </c>
      <c r="DW32" s="174">
        <v>224.53</v>
      </c>
      <c r="DX32" s="169">
        <v>186.33</v>
      </c>
      <c r="DY32" s="174">
        <v>224.53</v>
      </c>
      <c r="DZ32" s="169">
        <v>183.63</v>
      </c>
      <c r="EA32" s="174">
        <v>224.53</v>
      </c>
      <c r="EB32" s="169">
        <v>186.55</v>
      </c>
      <c r="EC32" s="174">
        <v>224.53</v>
      </c>
      <c r="ED32" s="169">
        <v>191.12</v>
      </c>
      <c r="EE32" s="174">
        <v>224.53</v>
      </c>
      <c r="EF32" s="169">
        <v>186.61</v>
      </c>
      <c r="EG32" s="174">
        <v>224.53</v>
      </c>
      <c r="EH32" s="169">
        <v>180.49</v>
      </c>
      <c r="EI32" s="174">
        <v>224.53</v>
      </c>
      <c r="EJ32" s="169">
        <v>184.01</v>
      </c>
      <c r="EK32" s="174">
        <v>224.53</v>
      </c>
      <c r="EL32" s="169">
        <v>188.61</v>
      </c>
      <c r="EM32" s="174">
        <v>224.53</v>
      </c>
      <c r="EN32" s="169">
        <v>188.4</v>
      </c>
      <c r="EO32" s="174">
        <v>224.53</v>
      </c>
      <c r="EP32" s="169">
        <v>191.12</v>
      </c>
      <c r="EQ32" s="174">
        <v>224.53</v>
      </c>
      <c r="ER32" s="169">
        <v>184.18</v>
      </c>
      <c r="ES32" s="174">
        <v>224.53</v>
      </c>
      <c r="ET32" s="169">
        <v>176.07</v>
      </c>
      <c r="EU32" s="174">
        <v>224.53</v>
      </c>
      <c r="EV32" s="169">
        <v>181.12</v>
      </c>
      <c r="EW32" s="174">
        <v>224.53</v>
      </c>
      <c r="EX32" s="169">
        <v>170.39</v>
      </c>
      <c r="EY32" s="174">
        <v>224.53</v>
      </c>
      <c r="EZ32" s="169">
        <v>178.38</v>
      </c>
      <c r="FA32" s="174">
        <v>224.53</v>
      </c>
      <c r="FB32" s="169">
        <v>173.97</v>
      </c>
      <c r="FC32" s="174">
        <v>224.53</v>
      </c>
    </row>
    <row r="33" spans="2:159">
      <c r="B33" s="554"/>
      <c r="C33" s="189" t="s">
        <v>229</v>
      </c>
      <c r="D33" s="311">
        <v>8.6928177252018752</v>
      </c>
      <c r="E33" s="312">
        <v>7.26</v>
      </c>
      <c r="F33" s="311">
        <v>8.7100000000000009</v>
      </c>
      <c r="G33" s="312">
        <v>7.26</v>
      </c>
      <c r="H33" s="311">
        <v>8.84</v>
      </c>
      <c r="I33" s="312">
        <v>7.26</v>
      </c>
      <c r="J33" s="170">
        <v>8.02</v>
      </c>
      <c r="K33" s="170">
        <v>7.26</v>
      </c>
      <c r="L33" s="170">
        <v>8.01</v>
      </c>
      <c r="M33" s="170">
        <v>7.26</v>
      </c>
      <c r="N33" s="170">
        <v>7.93</v>
      </c>
      <c r="O33" s="170">
        <v>7.26</v>
      </c>
      <c r="P33" s="170">
        <v>7.79</v>
      </c>
      <c r="Q33" s="170">
        <v>7.26</v>
      </c>
      <c r="R33" s="170">
        <v>7.97</v>
      </c>
      <c r="S33" s="170">
        <v>7.26</v>
      </c>
      <c r="T33" s="170">
        <v>7.66</v>
      </c>
      <c r="U33" s="170">
        <v>7.26</v>
      </c>
      <c r="V33" s="170">
        <v>7.78</v>
      </c>
      <c r="W33" s="170">
        <v>7.26</v>
      </c>
      <c r="X33" s="170">
        <v>7.82</v>
      </c>
      <c r="Y33" s="170">
        <v>7.26</v>
      </c>
      <c r="Z33" s="170">
        <v>7.83</v>
      </c>
      <c r="AA33" s="170">
        <v>7.26</v>
      </c>
      <c r="AB33" s="170">
        <v>7.92</v>
      </c>
      <c r="AC33" s="170">
        <v>7.26</v>
      </c>
      <c r="AD33" s="170">
        <v>7.97</v>
      </c>
      <c r="AE33" s="170">
        <v>7.26</v>
      </c>
      <c r="AF33" s="170">
        <v>7.86</v>
      </c>
      <c r="AG33" s="170">
        <v>7.26</v>
      </c>
      <c r="AH33" s="170">
        <v>7.77</v>
      </c>
      <c r="AI33" s="170">
        <v>7.26</v>
      </c>
      <c r="AJ33" s="170">
        <v>7.73</v>
      </c>
      <c r="AK33" s="170">
        <v>7.26</v>
      </c>
      <c r="AL33" s="170">
        <v>7.34</v>
      </c>
      <c r="AM33" s="170">
        <v>7.26</v>
      </c>
      <c r="AN33" s="170">
        <v>7.01</v>
      </c>
      <c r="AO33" s="170">
        <v>7.26</v>
      </c>
      <c r="AP33" s="170">
        <v>6.53</v>
      </c>
      <c r="AQ33" s="170">
        <v>7.26</v>
      </c>
      <c r="AR33" s="170">
        <v>6.15</v>
      </c>
      <c r="AS33" s="170">
        <v>7.26</v>
      </c>
      <c r="AT33" s="170">
        <v>6.43</v>
      </c>
      <c r="AU33" s="170">
        <v>7.26</v>
      </c>
      <c r="AV33" s="170">
        <v>6.34</v>
      </c>
      <c r="AW33" s="170">
        <v>7.26</v>
      </c>
      <c r="AX33" s="170">
        <v>6.45</v>
      </c>
      <c r="AY33" s="170">
        <v>7.26</v>
      </c>
      <c r="AZ33" s="170">
        <v>6.52</v>
      </c>
      <c r="BA33" s="170">
        <v>7.26</v>
      </c>
      <c r="BB33" s="170">
        <v>6.55</v>
      </c>
      <c r="BC33" s="170">
        <v>7.26</v>
      </c>
      <c r="BD33" s="170">
        <v>6.31</v>
      </c>
      <c r="BE33" s="170">
        <v>7.26</v>
      </c>
      <c r="BF33" s="170">
        <v>5.99</v>
      </c>
      <c r="BG33" s="170">
        <v>7.26</v>
      </c>
      <c r="BH33" s="170">
        <v>5.97</v>
      </c>
      <c r="BI33" s="170">
        <v>7.26</v>
      </c>
      <c r="BJ33" s="170">
        <v>5.98</v>
      </c>
      <c r="BK33" s="170">
        <v>7.26</v>
      </c>
      <c r="BL33" s="170">
        <v>5.82</v>
      </c>
      <c r="BM33" s="170">
        <v>7.26</v>
      </c>
      <c r="BN33" s="170">
        <v>5.48</v>
      </c>
      <c r="BO33" s="170">
        <v>7.26</v>
      </c>
      <c r="BP33" s="170">
        <v>5.34</v>
      </c>
      <c r="BQ33" s="170">
        <v>7.26</v>
      </c>
      <c r="BR33" s="170">
        <v>5.42</v>
      </c>
      <c r="BS33" s="170">
        <v>7.26</v>
      </c>
      <c r="BT33" s="170">
        <v>5.53</v>
      </c>
      <c r="BU33" s="170">
        <v>7.26</v>
      </c>
      <c r="BV33" s="170">
        <v>5.62</v>
      </c>
      <c r="BW33" s="170">
        <v>7.26</v>
      </c>
      <c r="BX33" s="170">
        <v>5.82</v>
      </c>
      <c r="BY33" s="170">
        <v>7.26</v>
      </c>
      <c r="BZ33" s="170">
        <v>5.98</v>
      </c>
      <c r="CA33" s="170">
        <v>7.26</v>
      </c>
      <c r="CB33" s="170">
        <v>5.98</v>
      </c>
      <c r="CC33" s="170">
        <v>7.26</v>
      </c>
      <c r="CD33" s="170">
        <v>6.03</v>
      </c>
      <c r="CE33" s="170">
        <v>7.26</v>
      </c>
      <c r="CF33" s="170">
        <v>6.15</v>
      </c>
      <c r="CG33" s="170">
        <v>7.26</v>
      </c>
      <c r="CH33" s="170">
        <v>6.33</v>
      </c>
      <c r="CI33" s="170">
        <v>7.26</v>
      </c>
      <c r="CJ33" s="170">
        <v>6.39</v>
      </c>
      <c r="CK33" s="170">
        <v>7.26</v>
      </c>
      <c r="CL33" s="170">
        <v>6.84</v>
      </c>
      <c r="CM33" s="170">
        <v>7.26</v>
      </c>
      <c r="CN33" s="170">
        <v>6.89</v>
      </c>
      <c r="CO33" s="170">
        <v>7.26</v>
      </c>
      <c r="CP33" s="170">
        <v>6.95</v>
      </c>
      <c r="CQ33" s="170">
        <v>7.26</v>
      </c>
      <c r="CR33" s="170">
        <v>6.78</v>
      </c>
      <c r="CS33" s="170">
        <v>7.26</v>
      </c>
      <c r="CT33" s="170">
        <v>6.84</v>
      </c>
      <c r="CU33" s="170">
        <v>7.26</v>
      </c>
      <c r="CV33" s="170">
        <v>6.9</v>
      </c>
      <c r="CW33" s="170">
        <v>7.26</v>
      </c>
      <c r="CX33" s="170">
        <v>6.79</v>
      </c>
      <c r="CY33" s="170">
        <v>7.26</v>
      </c>
      <c r="CZ33" s="170">
        <v>6.9</v>
      </c>
      <c r="DA33" s="170">
        <v>7.26</v>
      </c>
      <c r="DB33" s="170">
        <v>6.98</v>
      </c>
      <c r="DC33" s="170">
        <v>7.26</v>
      </c>
      <c r="DD33" s="170">
        <v>7.17</v>
      </c>
      <c r="DE33" s="170">
        <v>7.26</v>
      </c>
      <c r="DF33" s="170">
        <v>7.17</v>
      </c>
      <c r="DG33" s="170">
        <v>7.26</v>
      </c>
      <c r="DH33" s="170">
        <v>7.47</v>
      </c>
      <c r="DI33" s="170">
        <v>7.26</v>
      </c>
      <c r="DJ33" s="170">
        <v>7.51</v>
      </c>
      <c r="DK33" s="170">
        <v>7.26</v>
      </c>
      <c r="DL33" s="170">
        <v>7.63</v>
      </c>
      <c r="DM33" s="170">
        <v>7.26</v>
      </c>
      <c r="DN33" s="170">
        <v>7.65</v>
      </c>
      <c r="DO33" s="170">
        <v>7.26</v>
      </c>
      <c r="DP33" s="170">
        <v>7.65</v>
      </c>
      <c r="DQ33" s="170">
        <v>7.26</v>
      </c>
      <c r="DR33" s="170">
        <v>7.77</v>
      </c>
      <c r="DS33" s="170">
        <v>7.26</v>
      </c>
      <c r="DT33" s="170">
        <v>8.0399999999999991</v>
      </c>
      <c r="DU33" s="170">
        <v>7.26</v>
      </c>
      <c r="DV33" s="170">
        <v>8.08</v>
      </c>
      <c r="DW33" s="170">
        <v>7.26</v>
      </c>
      <c r="DX33" s="170">
        <v>8.2100000000000009</v>
      </c>
      <c r="DY33" s="170">
        <v>7.26</v>
      </c>
      <c r="DZ33" s="170">
        <v>8.09</v>
      </c>
      <c r="EA33" s="170">
        <v>7.26</v>
      </c>
      <c r="EB33" s="170">
        <v>8.2200000000000006</v>
      </c>
      <c r="EC33" s="170">
        <v>7.26</v>
      </c>
      <c r="ED33" s="170">
        <v>8.42</v>
      </c>
      <c r="EE33" s="170">
        <v>7.26</v>
      </c>
      <c r="EF33" s="170">
        <v>8.2200000000000006</v>
      </c>
      <c r="EG33" s="170">
        <v>7.26</v>
      </c>
      <c r="EH33" s="170">
        <v>7.95</v>
      </c>
      <c r="EI33" s="170">
        <v>7.26</v>
      </c>
      <c r="EJ33" s="170">
        <v>8.11</v>
      </c>
      <c r="EK33" s="170">
        <v>7.26</v>
      </c>
      <c r="EL33" s="170">
        <v>8.31</v>
      </c>
      <c r="EM33" s="170">
        <v>7.26</v>
      </c>
      <c r="EN33" s="170">
        <v>8.3000000000000007</v>
      </c>
      <c r="EO33" s="170">
        <v>7.26</v>
      </c>
      <c r="EP33" s="170">
        <v>8.42</v>
      </c>
      <c r="EQ33" s="170">
        <v>7.26</v>
      </c>
      <c r="ER33" s="170">
        <v>8.11</v>
      </c>
      <c r="ES33" s="170">
        <v>7.26</v>
      </c>
      <c r="ET33" s="170">
        <v>7.76</v>
      </c>
      <c r="EU33" s="170">
        <v>7.26</v>
      </c>
      <c r="EV33" s="170">
        <v>7.98</v>
      </c>
      <c r="EW33" s="170">
        <v>7.26</v>
      </c>
      <c r="EX33" s="170">
        <v>7.51</v>
      </c>
      <c r="EY33" s="170">
        <v>7.26</v>
      </c>
      <c r="EZ33" s="170">
        <v>7.86</v>
      </c>
      <c r="FA33" s="170">
        <v>7.26</v>
      </c>
      <c r="FB33" s="170">
        <v>7.66</v>
      </c>
      <c r="FC33" s="170">
        <v>7.26</v>
      </c>
    </row>
    <row r="34" spans="2:159">
      <c r="B34" s="554"/>
      <c r="C34" s="189" t="s">
        <v>232</v>
      </c>
      <c r="D34" s="311">
        <v>304.18276570232928</v>
      </c>
      <c r="E34" s="312">
        <v>253.35</v>
      </c>
      <c r="F34" s="311">
        <v>304.79000000000002</v>
      </c>
      <c r="G34" s="312">
        <v>253.35</v>
      </c>
      <c r="H34" s="311">
        <v>309.43</v>
      </c>
      <c r="I34" s="312">
        <v>253.35</v>
      </c>
      <c r="J34" s="170">
        <v>280.74</v>
      </c>
      <c r="K34" s="170">
        <v>253.35</v>
      </c>
      <c r="L34" s="170">
        <v>280.23</v>
      </c>
      <c r="M34" s="170">
        <v>253.35</v>
      </c>
      <c r="N34" s="170">
        <v>277.44</v>
      </c>
      <c r="O34" s="170">
        <v>253.35</v>
      </c>
      <c r="P34" s="170">
        <v>272.69</v>
      </c>
      <c r="Q34" s="170">
        <v>253.35</v>
      </c>
      <c r="R34" s="170">
        <v>278.72000000000003</v>
      </c>
      <c r="S34" s="170">
        <v>253.35</v>
      </c>
      <c r="T34" s="170">
        <v>267.89</v>
      </c>
      <c r="U34" s="170">
        <v>253.35</v>
      </c>
      <c r="V34" s="170">
        <v>272.32</v>
      </c>
      <c r="W34" s="170">
        <v>253.35</v>
      </c>
      <c r="X34" s="170">
        <v>273.82</v>
      </c>
      <c r="Y34" s="170">
        <v>253.35</v>
      </c>
      <c r="Z34" s="170">
        <v>274.08</v>
      </c>
      <c r="AA34" s="170">
        <v>253.35</v>
      </c>
      <c r="AB34" s="170">
        <v>277.05</v>
      </c>
      <c r="AC34" s="170">
        <v>253.35</v>
      </c>
      <c r="AD34" s="170">
        <v>278.83999999999997</v>
      </c>
      <c r="AE34" s="170">
        <v>253.35</v>
      </c>
      <c r="AF34" s="170">
        <v>275.02999999999997</v>
      </c>
      <c r="AG34" s="170">
        <v>253.35</v>
      </c>
      <c r="AH34" s="170">
        <v>272.02</v>
      </c>
      <c r="AI34" s="170">
        <v>253.35</v>
      </c>
      <c r="AJ34" s="170">
        <v>270.33999999999997</v>
      </c>
      <c r="AK34" s="170">
        <v>253.35</v>
      </c>
      <c r="AL34" s="170">
        <v>256.77999999999997</v>
      </c>
      <c r="AM34" s="170">
        <v>253.35</v>
      </c>
      <c r="AN34" s="170">
        <v>245.22</v>
      </c>
      <c r="AO34" s="170">
        <v>253.35</v>
      </c>
      <c r="AP34" s="170">
        <v>228.62</v>
      </c>
      <c r="AQ34" s="170">
        <v>253.35</v>
      </c>
      <c r="AR34" s="170">
        <v>215.12</v>
      </c>
      <c r="AS34" s="170">
        <v>253.35</v>
      </c>
      <c r="AT34" s="170">
        <v>224.98</v>
      </c>
      <c r="AU34" s="170">
        <v>253.35</v>
      </c>
      <c r="AV34" s="170">
        <v>221.78</v>
      </c>
      <c r="AW34" s="170">
        <v>253.35</v>
      </c>
      <c r="AX34" s="170">
        <v>225.8</v>
      </c>
      <c r="AY34" s="170">
        <v>253.35</v>
      </c>
      <c r="AZ34" s="170">
        <v>228.18</v>
      </c>
      <c r="BA34" s="170">
        <v>253.35</v>
      </c>
      <c r="BB34" s="170">
        <v>229.19</v>
      </c>
      <c r="BC34" s="170">
        <v>253.35</v>
      </c>
      <c r="BD34" s="170">
        <v>220.66</v>
      </c>
      <c r="BE34" s="170">
        <v>253.35</v>
      </c>
      <c r="BF34" s="170">
        <v>209.69</v>
      </c>
      <c r="BG34" s="170">
        <v>253.35</v>
      </c>
      <c r="BH34" s="170">
        <v>208.88</v>
      </c>
      <c r="BI34" s="170">
        <v>253.35</v>
      </c>
      <c r="BJ34" s="170">
        <v>209.28</v>
      </c>
      <c r="BK34" s="170">
        <v>253.35</v>
      </c>
      <c r="BL34" s="170">
        <v>203.82</v>
      </c>
      <c r="BM34" s="170">
        <v>253.35</v>
      </c>
      <c r="BN34" s="170">
        <v>191.65</v>
      </c>
      <c r="BO34" s="170">
        <v>253.35</v>
      </c>
      <c r="BP34" s="170">
        <v>186.97</v>
      </c>
      <c r="BQ34" s="170">
        <v>253.35</v>
      </c>
      <c r="BR34" s="170">
        <v>189.65</v>
      </c>
      <c r="BS34" s="170">
        <v>253.35</v>
      </c>
      <c r="BT34" s="170">
        <v>193.56</v>
      </c>
      <c r="BU34" s="170">
        <v>253.35</v>
      </c>
      <c r="BV34" s="170">
        <v>196.54</v>
      </c>
      <c r="BW34" s="170">
        <v>253.35</v>
      </c>
      <c r="BX34" s="170">
        <v>203.65</v>
      </c>
      <c r="BY34" s="170">
        <v>253.35</v>
      </c>
      <c r="BZ34" s="170">
        <v>209.26</v>
      </c>
      <c r="CA34" s="170">
        <v>253.35</v>
      </c>
      <c r="CB34" s="170">
        <v>209.08</v>
      </c>
      <c r="CC34" s="170">
        <v>253.35</v>
      </c>
      <c r="CD34" s="170">
        <v>211.01</v>
      </c>
      <c r="CE34" s="170">
        <v>253.35</v>
      </c>
      <c r="CF34" s="170">
        <v>215.32</v>
      </c>
      <c r="CG34" s="170">
        <v>253.35</v>
      </c>
      <c r="CH34" s="170">
        <v>221.417</v>
      </c>
      <c r="CI34" s="170">
        <v>253.35</v>
      </c>
      <c r="CJ34" s="170">
        <v>223.58</v>
      </c>
      <c r="CK34" s="170">
        <v>253.35</v>
      </c>
      <c r="CL34" s="170">
        <v>239.51</v>
      </c>
      <c r="CM34" s="170">
        <v>253.35</v>
      </c>
      <c r="CN34" s="170">
        <v>241.1</v>
      </c>
      <c r="CO34" s="170">
        <v>253.35</v>
      </c>
      <c r="CP34" s="170">
        <v>243.09</v>
      </c>
      <c r="CQ34" s="170">
        <v>253.35</v>
      </c>
      <c r="CR34" s="170">
        <v>237.16</v>
      </c>
      <c r="CS34" s="170">
        <v>253.35</v>
      </c>
      <c r="CT34" s="170">
        <v>239.28</v>
      </c>
      <c r="CU34" s="170">
        <v>253.35</v>
      </c>
      <c r="CV34" s="170">
        <v>241.41</v>
      </c>
      <c r="CW34" s="170">
        <v>253.35</v>
      </c>
      <c r="CX34" s="170">
        <v>237.74</v>
      </c>
      <c r="CY34" s="170">
        <v>253.35</v>
      </c>
      <c r="CZ34" s="170">
        <v>241.42</v>
      </c>
      <c r="DA34" s="170">
        <v>253.35</v>
      </c>
      <c r="DB34" s="170">
        <v>244.18</v>
      </c>
      <c r="DC34" s="170">
        <v>253.35</v>
      </c>
      <c r="DD34" s="170">
        <v>249.25</v>
      </c>
      <c r="DE34" s="170">
        <v>253.35</v>
      </c>
      <c r="DF34" s="170">
        <v>250.94</v>
      </c>
      <c r="DG34" s="170">
        <v>253.35</v>
      </c>
      <c r="DH34" s="170">
        <v>261.22000000000003</v>
      </c>
      <c r="DI34" s="170">
        <v>253.35</v>
      </c>
      <c r="DJ34" s="170">
        <v>262.87</v>
      </c>
      <c r="DK34" s="170">
        <v>253.35</v>
      </c>
      <c r="DL34" s="170">
        <v>267.02999999999997</v>
      </c>
      <c r="DM34" s="170">
        <v>253.35</v>
      </c>
      <c r="DN34" s="170">
        <v>267.57</v>
      </c>
      <c r="DO34" s="170">
        <v>253.35</v>
      </c>
      <c r="DP34" s="170">
        <v>267.60000000000002</v>
      </c>
      <c r="DQ34" s="170">
        <v>253.35</v>
      </c>
      <c r="DR34" s="170">
        <v>272.06</v>
      </c>
      <c r="DS34" s="170">
        <v>253.35</v>
      </c>
      <c r="DT34" s="170">
        <v>281.29000000000002</v>
      </c>
      <c r="DU34" s="170">
        <v>253.35</v>
      </c>
      <c r="DV34" s="170">
        <v>282.86</v>
      </c>
      <c r="DW34" s="170">
        <v>253.35</v>
      </c>
      <c r="DX34" s="170">
        <v>287.27</v>
      </c>
      <c r="DY34" s="170">
        <v>253.35</v>
      </c>
      <c r="DZ34" s="170">
        <v>283.11</v>
      </c>
      <c r="EA34" s="170">
        <v>253.35</v>
      </c>
      <c r="EB34" s="170">
        <v>287.60000000000002</v>
      </c>
      <c r="EC34" s="170">
        <v>253.35</v>
      </c>
      <c r="ED34" s="170">
        <v>294.66000000000003</v>
      </c>
      <c r="EE34" s="170">
        <v>253.35</v>
      </c>
      <c r="EF34" s="170">
        <v>287.7</v>
      </c>
      <c r="EG34" s="170">
        <v>253.35</v>
      </c>
      <c r="EH34" s="170">
        <v>278.27</v>
      </c>
      <c r="EI34" s="170">
        <v>253.35</v>
      </c>
      <c r="EJ34" s="170">
        <v>283.7</v>
      </c>
      <c r="EK34" s="170">
        <v>253.35</v>
      </c>
      <c r="EL34" s="170">
        <v>290.79000000000002</v>
      </c>
      <c r="EM34" s="170">
        <v>253.35</v>
      </c>
      <c r="EN34" s="170">
        <v>290.45999999999998</v>
      </c>
      <c r="EO34" s="170">
        <v>253.35</v>
      </c>
      <c r="EP34" s="170">
        <v>294.64999999999998</v>
      </c>
      <c r="EQ34" s="170">
        <v>253.35</v>
      </c>
      <c r="ER34" s="170">
        <v>283.95</v>
      </c>
      <c r="ES34" s="170">
        <v>253.35</v>
      </c>
      <c r="ET34" s="170">
        <v>271.45999999999998</v>
      </c>
      <c r="EU34" s="170">
        <v>253.35</v>
      </c>
      <c r="EV34" s="170">
        <v>279.23</v>
      </c>
      <c r="EW34" s="170">
        <v>253.35</v>
      </c>
      <c r="EX34" s="170">
        <v>262.69</v>
      </c>
      <c r="EY34" s="170">
        <v>253.35</v>
      </c>
      <c r="EZ34" s="170">
        <v>275.01</v>
      </c>
      <c r="FA34" s="170">
        <v>253.35</v>
      </c>
      <c r="FB34" s="170">
        <v>268.22000000000003</v>
      </c>
      <c r="FC34" s="170">
        <v>253.35</v>
      </c>
    </row>
    <row r="35" spans="2:159">
      <c r="B35" s="556"/>
      <c r="C35" s="190" t="s">
        <v>233</v>
      </c>
      <c r="D35" s="313">
        <v>1696.2628890897086</v>
      </c>
      <c r="E35" s="314">
        <v>1412.74</v>
      </c>
      <c r="F35" s="313">
        <v>1699.65</v>
      </c>
      <c r="G35" s="314">
        <v>1412.74</v>
      </c>
      <c r="H35" s="313">
        <v>1725.52</v>
      </c>
      <c r="I35" s="314">
        <v>1412.74</v>
      </c>
      <c r="J35" s="172">
        <v>1565.56</v>
      </c>
      <c r="K35" s="172">
        <v>1412.74</v>
      </c>
      <c r="L35" s="172">
        <v>1562.7</v>
      </c>
      <c r="M35" s="172">
        <v>1412.74</v>
      </c>
      <c r="N35" s="172">
        <v>1547.15</v>
      </c>
      <c r="O35" s="172">
        <v>1412.74</v>
      </c>
      <c r="P35" s="172">
        <v>1520.64</v>
      </c>
      <c r="Q35" s="172">
        <v>1412.74</v>
      </c>
      <c r="R35" s="172">
        <v>1554.25</v>
      </c>
      <c r="S35" s="172">
        <v>1412.74</v>
      </c>
      <c r="T35" s="172">
        <v>1493.85</v>
      </c>
      <c r="U35" s="172">
        <v>1412.74</v>
      </c>
      <c r="V35" s="172">
        <v>1518.61</v>
      </c>
      <c r="W35" s="172">
        <v>1412.74</v>
      </c>
      <c r="X35" s="172">
        <v>1526.92</v>
      </c>
      <c r="Y35" s="172">
        <v>1412.74</v>
      </c>
      <c r="Z35" s="172">
        <v>1528.37</v>
      </c>
      <c r="AA35" s="172">
        <v>1412.74</v>
      </c>
      <c r="AB35" s="172">
        <v>1544.93</v>
      </c>
      <c r="AC35" s="172">
        <v>1412.74</v>
      </c>
      <c r="AD35" s="172">
        <v>1554.92</v>
      </c>
      <c r="AE35" s="172">
        <v>1412.74</v>
      </c>
      <c r="AF35" s="172">
        <v>1533.4</v>
      </c>
      <c r="AG35" s="172">
        <v>1412.74</v>
      </c>
      <c r="AH35" s="172">
        <v>1516.9</v>
      </c>
      <c r="AI35" s="172">
        <v>1412.74</v>
      </c>
      <c r="AJ35" s="172">
        <v>1507.55</v>
      </c>
      <c r="AK35" s="172">
        <v>1412.74</v>
      </c>
      <c r="AL35" s="172">
        <v>1431.93</v>
      </c>
      <c r="AM35" s="172">
        <v>1412.74</v>
      </c>
      <c r="AN35" s="172">
        <v>1367.44</v>
      </c>
      <c r="AO35" s="172">
        <v>1412.74</v>
      </c>
      <c r="AP35" s="172">
        <v>1274.8900000000001</v>
      </c>
      <c r="AQ35" s="172">
        <v>1412.74</v>
      </c>
      <c r="AR35" s="172">
        <v>1199.5899999999999</v>
      </c>
      <c r="AS35" s="172">
        <v>1412.74</v>
      </c>
      <c r="AT35" s="172">
        <v>1254.5999999999999</v>
      </c>
      <c r="AU35" s="172">
        <v>1412.74</v>
      </c>
      <c r="AV35" s="172">
        <v>1236.75</v>
      </c>
      <c r="AW35" s="172">
        <v>1412.74</v>
      </c>
      <c r="AX35" s="172">
        <v>1259.1600000000001</v>
      </c>
      <c r="AY35" s="172">
        <v>1412.74</v>
      </c>
      <c r="AZ35" s="172">
        <v>1272.4100000000001</v>
      </c>
      <c r="BA35" s="172">
        <v>1412.74</v>
      </c>
      <c r="BB35" s="172">
        <v>1278.08</v>
      </c>
      <c r="BC35" s="172">
        <v>1412.74</v>
      </c>
      <c r="BD35" s="172">
        <v>1230.48</v>
      </c>
      <c r="BE35" s="172">
        <v>1412.74</v>
      </c>
      <c r="BF35" s="172">
        <v>1169.3</v>
      </c>
      <c r="BG35" s="172">
        <v>1412.74</v>
      </c>
      <c r="BH35" s="172">
        <v>1164.8</v>
      </c>
      <c r="BI35" s="172">
        <v>1412.74</v>
      </c>
      <c r="BJ35" s="172">
        <v>1167.05</v>
      </c>
      <c r="BK35" s="172">
        <v>1412.74</v>
      </c>
      <c r="BL35" s="172">
        <v>1136.5999999999999</v>
      </c>
      <c r="BM35" s="172">
        <v>1412.74</v>
      </c>
      <c r="BN35" s="172">
        <v>1068.71</v>
      </c>
      <c r="BO35" s="172">
        <v>1412.74</v>
      </c>
      <c r="BP35" s="172">
        <v>1042.6300000000001</v>
      </c>
      <c r="BQ35" s="172">
        <v>1412.74</v>
      </c>
      <c r="BR35" s="172">
        <v>1057.5999999999999</v>
      </c>
      <c r="BS35" s="172">
        <v>1412.74</v>
      </c>
      <c r="BT35" s="172">
        <v>1079.3699999999999</v>
      </c>
      <c r="BU35" s="172">
        <v>1412.74</v>
      </c>
      <c r="BV35" s="172">
        <v>1095.99</v>
      </c>
      <c r="BW35" s="172">
        <v>1412.74</v>
      </c>
      <c r="BX35" s="172">
        <v>1135.6500000000001</v>
      </c>
      <c r="BY35" s="172">
        <v>1412.74</v>
      </c>
      <c r="BZ35" s="172">
        <v>1166.92</v>
      </c>
      <c r="CA35" s="172">
        <v>1412.74</v>
      </c>
      <c r="CB35" s="172">
        <v>1165.94</v>
      </c>
      <c r="CC35" s="172">
        <v>1412.74</v>
      </c>
      <c r="CD35" s="172">
        <v>1176.69</v>
      </c>
      <c r="CE35" s="172">
        <v>1412.74</v>
      </c>
      <c r="CF35" s="172">
        <v>1200.75</v>
      </c>
      <c r="CG35" s="172">
        <v>1412.74</v>
      </c>
      <c r="CH35" s="172">
        <v>1235.03</v>
      </c>
      <c r="CI35" s="172">
        <v>1412.74</v>
      </c>
      <c r="CJ35" s="172">
        <v>1246.81</v>
      </c>
      <c r="CK35" s="172">
        <v>1412.74</v>
      </c>
      <c r="CL35" s="172">
        <v>1335.61</v>
      </c>
      <c r="CM35" s="172">
        <v>1412.74</v>
      </c>
      <c r="CN35" s="172">
        <v>1344.51</v>
      </c>
      <c r="CO35" s="172">
        <v>1412.74</v>
      </c>
      <c r="CP35" s="172">
        <v>1355.45</v>
      </c>
      <c r="CQ35" s="172">
        <v>1412.74</v>
      </c>
      <c r="CR35" s="172">
        <v>1322.51</v>
      </c>
      <c r="CS35" s="172">
        <v>1412.74</v>
      </c>
      <c r="CT35" s="172">
        <v>1334.34</v>
      </c>
      <c r="CU35" s="172">
        <v>1412.74</v>
      </c>
      <c r="CV35" s="172">
        <v>1346.21</v>
      </c>
      <c r="CW35" s="172">
        <v>1412.74</v>
      </c>
      <c r="CX35" s="172">
        <v>1325.76</v>
      </c>
      <c r="CY35" s="172">
        <v>1412.74</v>
      </c>
      <c r="CZ35" s="172">
        <v>1346.25</v>
      </c>
      <c r="DA35" s="172">
        <v>1412.74</v>
      </c>
      <c r="DB35" s="172">
        <v>1361.65</v>
      </c>
      <c r="DC35" s="172">
        <v>1412.74</v>
      </c>
      <c r="DD35" s="172">
        <v>1389.93</v>
      </c>
      <c r="DE35" s="172">
        <v>1412.74</v>
      </c>
      <c r="DF35" s="172">
        <v>1399.38</v>
      </c>
      <c r="DG35" s="172">
        <v>1412.74</v>
      </c>
      <c r="DH35" s="172">
        <v>1456.7</v>
      </c>
      <c r="DI35" s="172">
        <v>1412.74</v>
      </c>
      <c r="DJ35" s="172">
        <v>1465.89</v>
      </c>
      <c r="DK35" s="172">
        <v>1412.74</v>
      </c>
      <c r="DL35" s="172">
        <v>1489.09</v>
      </c>
      <c r="DM35" s="172">
        <v>1412.74</v>
      </c>
      <c r="DN35" s="172">
        <v>1492.1</v>
      </c>
      <c r="DO35" s="172">
        <v>1412.74</v>
      </c>
      <c r="DP35" s="172">
        <v>1492.26</v>
      </c>
      <c r="DQ35" s="172">
        <v>1412.74</v>
      </c>
      <c r="DR35" s="172">
        <v>1517.11</v>
      </c>
      <c r="DS35" s="172">
        <v>1412.74</v>
      </c>
      <c r="DT35" s="172">
        <v>1568.62</v>
      </c>
      <c r="DU35" s="172">
        <v>1412.74</v>
      </c>
      <c r="DV35" s="172">
        <v>1577.33</v>
      </c>
      <c r="DW35" s="172">
        <v>1412.74</v>
      </c>
      <c r="DX35" s="172">
        <v>1601.97</v>
      </c>
      <c r="DY35" s="172">
        <v>1412.74</v>
      </c>
      <c r="DZ35" s="172">
        <v>1578.75</v>
      </c>
      <c r="EA35" s="172">
        <v>1412.74</v>
      </c>
      <c r="EB35" s="172">
        <v>1603.82</v>
      </c>
      <c r="EC35" s="172">
        <v>1412.74</v>
      </c>
      <c r="ED35" s="172">
        <v>1643.13</v>
      </c>
      <c r="EE35" s="172">
        <v>1412.74</v>
      </c>
      <c r="EF35" s="172">
        <v>1604.37</v>
      </c>
      <c r="EG35" s="172">
        <v>1412.74</v>
      </c>
      <c r="EH35" s="172">
        <v>1551.76</v>
      </c>
      <c r="EI35" s="172">
        <v>1412.74</v>
      </c>
      <c r="EJ35" s="172">
        <v>1582.04</v>
      </c>
      <c r="EK35" s="172">
        <v>1412.74</v>
      </c>
      <c r="EL35" s="172">
        <v>1621.57</v>
      </c>
      <c r="EM35" s="172">
        <v>1412.74</v>
      </c>
      <c r="EN35" s="172">
        <v>1619.72</v>
      </c>
      <c r="EO35" s="172">
        <v>1412.74</v>
      </c>
      <c r="EP35" s="172">
        <v>1643.11</v>
      </c>
      <c r="EQ35" s="172">
        <v>1412.74</v>
      </c>
      <c r="ER35" s="172">
        <v>1583.43</v>
      </c>
      <c r="ES35" s="172">
        <v>1412.74</v>
      </c>
      <c r="ET35" s="172">
        <v>1513.78</v>
      </c>
      <c r="EU35" s="172">
        <v>1412.74</v>
      </c>
      <c r="EV35" s="172">
        <v>1557.14</v>
      </c>
      <c r="EW35" s="172">
        <v>1412.74</v>
      </c>
      <c r="EX35" s="172">
        <v>1464.91</v>
      </c>
      <c r="EY35" s="172">
        <v>1412.74</v>
      </c>
      <c r="EZ35" s="172">
        <v>1533.57</v>
      </c>
      <c r="FA35" s="172">
        <v>1412.74</v>
      </c>
      <c r="FB35" s="172">
        <v>1495.69</v>
      </c>
      <c r="FC35" s="172">
        <v>1412.74</v>
      </c>
    </row>
    <row r="36" spans="2:159">
      <c r="B36" s="191"/>
      <c r="C36" s="188"/>
      <c r="D36" s="309"/>
      <c r="E36" s="310"/>
      <c r="F36" s="309"/>
      <c r="G36" s="310"/>
      <c r="H36" s="309"/>
      <c r="I36" s="310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</row>
    <row r="37" spans="2:159">
      <c r="B37" s="554" t="s">
        <v>234</v>
      </c>
      <c r="C37" s="186" t="s">
        <v>227</v>
      </c>
      <c r="D37" s="315">
        <v>258.74303668422857</v>
      </c>
      <c r="E37" s="316">
        <v>224.53</v>
      </c>
      <c r="F37" s="315">
        <v>259.26</v>
      </c>
      <c r="G37" s="316">
        <v>224.53</v>
      </c>
      <c r="H37" s="315">
        <v>263.20999999999998</v>
      </c>
      <c r="I37" s="316">
        <v>224.53</v>
      </c>
      <c r="J37" s="171">
        <v>238.81</v>
      </c>
      <c r="K37" s="171">
        <v>224.53</v>
      </c>
      <c r="L37" s="169">
        <v>238.37</v>
      </c>
      <c r="M37" s="171">
        <v>224.53</v>
      </c>
      <c r="N37" s="171">
        <v>236</v>
      </c>
      <c r="O37" s="171">
        <v>224.53</v>
      </c>
      <c r="P37" s="171">
        <v>231.95</v>
      </c>
      <c r="Q37" s="171">
        <v>224.53</v>
      </c>
      <c r="R37" s="171">
        <v>237.08</v>
      </c>
      <c r="S37" s="171">
        <v>224.53</v>
      </c>
      <c r="T37" s="171">
        <v>227.87</v>
      </c>
      <c r="U37" s="171">
        <v>224.53</v>
      </c>
      <c r="V37" s="171">
        <v>231.64</v>
      </c>
      <c r="W37" s="171">
        <v>224.53</v>
      </c>
      <c r="X37" s="171">
        <v>232.91</v>
      </c>
      <c r="Y37" s="171">
        <v>224.53</v>
      </c>
      <c r="Z37" s="171">
        <v>233.13</v>
      </c>
      <c r="AA37" s="171">
        <v>224.53</v>
      </c>
      <c r="AB37" s="171">
        <v>235.66</v>
      </c>
      <c r="AC37" s="171">
        <v>224.53</v>
      </c>
      <c r="AD37" s="171">
        <v>237.18</v>
      </c>
      <c r="AE37" s="171">
        <v>224.53</v>
      </c>
      <c r="AF37" s="171">
        <v>233.95</v>
      </c>
      <c r="AG37" s="171">
        <v>224.53</v>
      </c>
      <c r="AH37" s="171">
        <v>231.38</v>
      </c>
      <c r="AI37" s="171">
        <v>224.53</v>
      </c>
      <c r="AJ37" s="171">
        <v>229.96</v>
      </c>
      <c r="AK37" s="171">
        <v>224.53</v>
      </c>
      <c r="AL37" s="171">
        <v>218.42</v>
      </c>
      <c r="AM37" s="171">
        <v>224.53</v>
      </c>
      <c r="AN37" s="171">
        <v>208.59</v>
      </c>
      <c r="AO37" s="171">
        <v>224.53</v>
      </c>
      <c r="AP37" s="171">
        <v>194.47</v>
      </c>
      <c r="AQ37" s="171">
        <v>224.53</v>
      </c>
      <c r="AR37" s="171">
        <v>182.98</v>
      </c>
      <c r="AS37" s="171">
        <v>224.53</v>
      </c>
      <c r="AT37" s="171">
        <v>191.37</v>
      </c>
      <c r="AU37" s="171">
        <v>224.53</v>
      </c>
      <c r="AV37" s="171">
        <v>188.65</v>
      </c>
      <c r="AW37" s="171">
        <v>224.53</v>
      </c>
      <c r="AX37" s="171">
        <v>192.07</v>
      </c>
      <c r="AY37" s="171">
        <v>224.53</v>
      </c>
      <c r="AZ37" s="171">
        <v>194.09</v>
      </c>
      <c r="BA37" s="171">
        <v>224.53</v>
      </c>
      <c r="BB37" s="171">
        <v>194.96</v>
      </c>
      <c r="BC37" s="171">
        <v>224.53</v>
      </c>
      <c r="BD37" s="171">
        <v>187.69</v>
      </c>
      <c r="BE37" s="171">
        <v>224.53</v>
      </c>
      <c r="BF37" s="171">
        <v>178.36</v>
      </c>
      <c r="BG37" s="171">
        <v>224.53</v>
      </c>
      <c r="BH37" s="171">
        <v>177.68</v>
      </c>
      <c r="BI37" s="171">
        <v>224.53</v>
      </c>
      <c r="BJ37" s="171">
        <v>178.02</v>
      </c>
      <c r="BK37" s="171">
        <v>224.53</v>
      </c>
      <c r="BL37" s="171">
        <v>173.37</v>
      </c>
      <c r="BM37" s="171">
        <v>224.53</v>
      </c>
      <c r="BN37" s="171">
        <v>163.02000000000001</v>
      </c>
      <c r="BO37" s="171">
        <v>224.53</v>
      </c>
      <c r="BP37" s="171">
        <v>159.04</v>
      </c>
      <c r="BQ37" s="171">
        <v>224.53</v>
      </c>
      <c r="BR37" s="171">
        <v>161.32</v>
      </c>
      <c r="BS37" s="171">
        <v>224.53</v>
      </c>
      <c r="BT37" s="171">
        <v>164.64</v>
      </c>
      <c r="BU37" s="171">
        <v>224.53</v>
      </c>
      <c r="BV37" s="171">
        <v>167.18</v>
      </c>
      <c r="BW37" s="171">
        <v>224.53</v>
      </c>
      <c r="BX37" s="171">
        <v>173.23</v>
      </c>
      <c r="BY37" s="171">
        <v>224.53</v>
      </c>
      <c r="BZ37" s="171">
        <v>178</v>
      </c>
      <c r="CA37" s="171">
        <v>224.53</v>
      </c>
      <c r="CB37" s="171">
        <v>177.85</v>
      </c>
      <c r="CC37" s="171">
        <v>224.53</v>
      </c>
      <c r="CD37" s="171">
        <v>179.49</v>
      </c>
      <c r="CE37" s="171">
        <v>224.53</v>
      </c>
      <c r="CF37" s="171">
        <v>183.16</v>
      </c>
      <c r="CG37" s="171">
        <v>224.53</v>
      </c>
      <c r="CH37" s="171">
        <v>188.39</v>
      </c>
      <c r="CI37" s="171">
        <v>224.53</v>
      </c>
      <c r="CJ37" s="171">
        <v>190.19</v>
      </c>
      <c r="CK37" s="171">
        <v>224.53</v>
      </c>
      <c r="CL37" s="171">
        <v>203.73</v>
      </c>
      <c r="CM37" s="171">
        <v>224.53</v>
      </c>
      <c r="CN37" s="171">
        <v>205.09</v>
      </c>
      <c r="CO37" s="171">
        <v>224.53</v>
      </c>
      <c r="CP37" s="171">
        <v>206.76</v>
      </c>
      <c r="CQ37" s="171">
        <v>224.53</v>
      </c>
      <c r="CR37" s="171">
        <v>201.73</v>
      </c>
      <c r="CS37" s="171">
        <v>224.53</v>
      </c>
      <c r="CT37" s="171">
        <v>203.54</v>
      </c>
      <c r="CU37" s="171">
        <v>224.53</v>
      </c>
      <c r="CV37" s="171">
        <v>205.35</v>
      </c>
      <c r="CW37" s="171">
        <v>224.53</v>
      </c>
      <c r="CX37" s="171">
        <v>202.23</v>
      </c>
      <c r="CY37" s="171">
        <v>224.53</v>
      </c>
      <c r="CZ37" s="171">
        <v>205.35</v>
      </c>
      <c r="DA37" s="171">
        <v>224.53</v>
      </c>
      <c r="DB37" s="171">
        <v>207.7</v>
      </c>
      <c r="DC37" s="171">
        <v>224.53</v>
      </c>
      <c r="DD37" s="171">
        <v>212.02</v>
      </c>
      <c r="DE37" s="171">
        <v>224.53</v>
      </c>
      <c r="DF37" s="171">
        <v>213.46</v>
      </c>
      <c r="DG37" s="171">
        <v>224.53</v>
      </c>
      <c r="DH37" s="171">
        <v>222.2</v>
      </c>
      <c r="DI37" s="171">
        <v>224.53</v>
      </c>
      <c r="DJ37" s="171">
        <v>223.6</v>
      </c>
      <c r="DK37" s="171">
        <v>224.53</v>
      </c>
      <c r="DL37" s="171">
        <v>227.17</v>
      </c>
      <c r="DM37" s="171">
        <v>224.53</v>
      </c>
      <c r="DN37" s="171">
        <v>227.6</v>
      </c>
      <c r="DO37" s="171">
        <v>224.53</v>
      </c>
      <c r="DP37" s="171">
        <v>227.62</v>
      </c>
      <c r="DQ37" s="171">
        <v>224.53</v>
      </c>
      <c r="DR37" s="171">
        <v>231.42</v>
      </c>
      <c r="DS37" s="171">
        <v>224.53</v>
      </c>
      <c r="DT37" s="171">
        <v>239.27</v>
      </c>
      <c r="DU37" s="171">
        <v>224.53</v>
      </c>
      <c r="DV37" s="171">
        <v>240.6</v>
      </c>
      <c r="DW37" s="171">
        <v>224.53</v>
      </c>
      <c r="DX37" s="171">
        <v>244.36</v>
      </c>
      <c r="DY37" s="171">
        <v>224.53</v>
      </c>
      <c r="DZ37" s="171">
        <v>240.82</v>
      </c>
      <c r="EA37" s="171">
        <v>224.53</v>
      </c>
      <c r="EB37" s="171">
        <v>244.64</v>
      </c>
      <c r="EC37" s="171">
        <v>224.53</v>
      </c>
      <c r="ED37" s="171">
        <v>250.64</v>
      </c>
      <c r="EE37" s="171">
        <v>224.53</v>
      </c>
      <c r="EF37" s="171">
        <v>244.73</v>
      </c>
      <c r="EG37" s="171">
        <v>224.53</v>
      </c>
      <c r="EH37" s="171">
        <v>236.7</v>
      </c>
      <c r="EI37" s="171">
        <v>224.53</v>
      </c>
      <c r="EJ37" s="171">
        <v>241.32</v>
      </c>
      <c r="EK37" s="171">
        <v>224.53</v>
      </c>
      <c r="EL37" s="171">
        <v>247.35</v>
      </c>
      <c r="EM37" s="171">
        <v>224.53</v>
      </c>
      <c r="EN37" s="171">
        <v>247.07</v>
      </c>
      <c r="EO37" s="171">
        <v>224.53</v>
      </c>
      <c r="EP37" s="171">
        <v>250.64</v>
      </c>
      <c r="EQ37" s="171">
        <v>224.53</v>
      </c>
      <c r="ER37" s="171">
        <v>241.53</v>
      </c>
      <c r="ES37" s="171">
        <v>224.53</v>
      </c>
      <c r="ET37" s="171">
        <v>230.91</v>
      </c>
      <c r="EU37" s="171">
        <v>224.53</v>
      </c>
      <c r="EV37" s="171">
        <v>237.52</v>
      </c>
      <c r="EW37" s="171">
        <v>224.53</v>
      </c>
      <c r="EX37" s="171">
        <v>223.45</v>
      </c>
      <c r="EY37" s="171">
        <v>224.53</v>
      </c>
      <c r="EZ37" s="171">
        <v>233.93</v>
      </c>
      <c r="FA37" s="171">
        <v>224.53</v>
      </c>
      <c r="FB37" s="171">
        <v>228.15</v>
      </c>
      <c r="FC37" s="171">
        <v>224.53</v>
      </c>
    </row>
    <row r="38" spans="2:159">
      <c r="B38" s="554"/>
      <c r="C38" s="189" t="s">
        <v>229</v>
      </c>
      <c r="D38" s="311">
        <v>8.8464786445867585</v>
      </c>
      <c r="E38" s="312">
        <v>7.81</v>
      </c>
      <c r="F38" s="311">
        <v>8.86</v>
      </c>
      <c r="G38" s="312">
        <v>7.81</v>
      </c>
      <c r="H38" s="311">
        <v>9</v>
      </c>
      <c r="I38" s="312">
        <v>7.81</v>
      </c>
      <c r="J38" s="170">
        <v>8.16</v>
      </c>
      <c r="K38" s="170">
        <v>7.81</v>
      </c>
      <c r="L38" s="170">
        <v>8.15</v>
      </c>
      <c r="M38" s="170">
        <v>7.81</v>
      </c>
      <c r="N38" s="170">
        <v>8.07</v>
      </c>
      <c r="O38" s="170">
        <v>7.81</v>
      </c>
      <c r="P38" s="170">
        <v>7.93</v>
      </c>
      <c r="Q38" s="170">
        <v>7.81</v>
      </c>
      <c r="R38" s="170">
        <v>8.11</v>
      </c>
      <c r="S38" s="170">
        <v>7.81</v>
      </c>
      <c r="T38" s="170">
        <v>7.79</v>
      </c>
      <c r="U38" s="170">
        <v>7.81</v>
      </c>
      <c r="V38" s="170">
        <v>7.92</v>
      </c>
      <c r="W38" s="170">
        <v>7.81</v>
      </c>
      <c r="X38" s="170">
        <v>7.96</v>
      </c>
      <c r="Y38" s="170">
        <v>7.81</v>
      </c>
      <c r="Z38" s="170">
        <v>7.97</v>
      </c>
      <c r="AA38" s="170">
        <v>7.81</v>
      </c>
      <c r="AB38" s="170">
        <v>8.06</v>
      </c>
      <c r="AC38" s="170">
        <v>7.81</v>
      </c>
      <c r="AD38" s="170">
        <v>8.11</v>
      </c>
      <c r="AE38" s="170">
        <v>7.81</v>
      </c>
      <c r="AF38" s="170">
        <v>8</v>
      </c>
      <c r="AG38" s="170">
        <v>7.81</v>
      </c>
      <c r="AH38" s="170">
        <v>7.91</v>
      </c>
      <c r="AI38" s="170">
        <v>7.81</v>
      </c>
      <c r="AJ38" s="170">
        <v>7.86</v>
      </c>
      <c r="AK38" s="170">
        <v>7.81</v>
      </c>
      <c r="AL38" s="170">
        <v>7.47</v>
      </c>
      <c r="AM38" s="170">
        <v>7.81</v>
      </c>
      <c r="AN38" s="170">
        <v>7.13</v>
      </c>
      <c r="AO38" s="170">
        <v>7.81</v>
      </c>
      <c r="AP38" s="170">
        <v>6.65</v>
      </c>
      <c r="AQ38" s="170">
        <v>7.81</v>
      </c>
      <c r="AR38" s="170">
        <v>6.26</v>
      </c>
      <c r="AS38" s="170">
        <v>7.81</v>
      </c>
      <c r="AT38" s="170">
        <v>6.54</v>
      </c>
      <c r="AU38" s="170">
        <v>7.81</v>
      </c>
      <c r="AV38" s="170">
        <v>6.45</v>
      </c>
      <c r="AW38" s="170">
        <v>7.81</v>
      </c>
      <c r="AX38" s="170">
        <v>6.57</v>
      </c>
      <c r="AY38" s="170">
        <v>7.81</v>
      </c>
      <c r="AZ38" s="170">
        <v>6.64</v>
      </c>
      <c r="BA38" s="170">
        <v>7.81</v>
      </c>
      <c r="BB38" s="170">
        <v>6.67</v>
      </c>
      <c r="BC38" s="170">
        <v>7.81</v>
      </c>
      <c r="BD38" s="170">
        <v>6.42</v>
      </c>
      <c r="BE38" s="170">
        <v>7.81</v>
      </c>
      <c r="BF38" s="170">
        <v>6.1</v>
      </c>
      <c r="BG38" s="170">
        <v>7.81</v>
      </c>
      <c r="BH38" s="170">
        <v>6.07</v>
      </c>
      <c r="BI38" s="170">
        <v>7.81</v>
      </c>
      <c r="BJ38" s="170">
        <v>6.09</v>
      </c>
      <c r="BK38" s="170">
        <v>7.81</v>
      </c>
      <c r="BL38" s="170">
        <v>5.93</v>
      </c>
      <c r="BM38" s="170">
        <v>7.81</v>
      </c>
      <c r="BN38" s="170">
        <v>5.57</v>
      </c>
      <c r="BO38" s="170">
        <v>7.81</v>
      </c>
      <c r="BP38" s="170">
        <v>5.44</v>
      </c>
      <c r="BQ38" s="170">
        <v>7.81</v>
      </c>
      <c r="BR38" s="170">
        <v>5.52</v>
      </c>
      <c r="BS38" s="170">
        <v>7.81</v>
      </c>
      <c r="BT38" s="170">
        <v>5.63</v>
      </c>
      <c r="BU38" s="170">
        <v>7.81</v>
      </c>
      <c r="BV38" s="170">
        <v>5.75</v>
      </c>
      <c r="BW38" s="170">
        <v>7.81</v>
      </c>
      <c r="BX38" s="170">
        <v>5.92</v>
      </c>
      <c r="BY38" s="170">
        <v>7.81</v>
      </c>
      <c r="BZ38" s="170">
        <v>6.09</v>
      </c>
      <c r="CA38" s="170">
        <v>7.81</v>
      </c>
      <c r="CB38" s="170">
        <v>6.08</v>
      </c>
      <c r="CC38" s="170">
        <v>7.81</v>
      </c>
      <c r="CD38" s="170">
        <v>6.14</v>
      </c>
      <c r="CE38" s="170">
        <v>7.81</v>
      </c>
      <c r="CF38" s="170">
        <v>6.26</v>
      </c>
      <c r="CG38" s="170">
        <v>7.81</v>
      </c>
      <c r="CH38" s="170">
        <v>6.44</v>
      </c>
      <c r="CI38" s="170">
        <v>7.81</v>
      </c>
      <c r="CJ38" s="170">
        <v>6.5</v>
      </c>
      <c r="CK38" s="170">
        <v>7.81</v>
      </c>
      <c r="CL38" s="170">
        <v>6.97</v>
      </c>
      <c r="CM38" s="170">
        <v>7.81</v>
      </c>
      <c r="CN38" s="170">
        <v>7.01</v>
      </c>
      <c r="CO38" s="170">
        <v>7.81</v>
      </c>
      <c r="CP38" s="170">
        <v>7.07</v>
      </c>
      <c r="CQ38" s="170">
        <v>7.81</v>
      </c>
      <c r="CR38" s="170">
        <v>6.9</v>
      </c>
      <c r="CS38" s="170">
        <v>7.81</v>
      </c>
      <c r="CT38" s="170">
        <v>6.96</v>
      </c>
      <c r="CU38" s="170">
        <v>7.81</v>
      </c>
      <c r="CV38" s="170">
        <v>7.02</v>
      </c>
      <c r="CW38" s="170">
        <v>7.81</v>
      </c>
      <c r="CX38" s="170">
        <v>6.91</v>
      </c>
      <c r="CY38" s="170">
        <v>7.81</v>
      </c>
      <c r="CZ38" s="170">
        <v>7.02</v>
      </c>
      <c r="DA38" s="170">
        <v>7.81</v>
      </c>
      <c r="DB38" s="170">
        <v>7.1</v>
      </c>
      <c r="DC38" s="170">
        <v>7.81</v>
      </c>
      <c r="DD38" s="170">
        <v>7.25</v>
      </c>
      <c r="DE38" s="170">
        <v>7.81</v>
      </c>
      <c r="DF38" s="170">
        <v>7.3</v>
      </c>
      <c r="DG38" s="170">
        <v>7.81</v>
      </c>
      <c r="DH38" s="170">
        <v>7.6</v>
      </c>
      <c r="DI38" s="170">
        <v>7.81</v>
      </c>
      <c r="DJ38" s="170">
        <v>7.65</v>
      </c>
      <c r="DK38" s="170">
        <v>7.81</v>
      </c>
      <c r="DL38" s="170">
        <v>7.77</v>
      </c>
      <c r="DM38" s="170">
        <v>7.81</v>
      </c>
      <c r="DN38" s="170">
        <v>7.78</v>
      </c>
      <c r="DO38" s="170">
        <v>7.81</v>
      </c>
      <c r="DP38" s="170">
        <v>7.78</v>
      </c>
      <c r="DQ38" s="170">
        <v>7.81</v>
      </c>
      <c r="DR38" s="170">
        <v>7.91</v>
      </c>
      <c r="DS38" s="170">
        <v>7.81</v>
      </c>
      <c r="DT38" s="170">
        <v>8.18</v>
      </c>
      <c r="DU38" s="170">
        <v>7.81</v>
      </c>
      <c r="DV38" s="170">
        <v>8.23</v>
      </c>
      <c r="DW38" s="170">
        <v>7.81</v>
      </c>
      <c r="DX38" s="170">
        <v>8.35</v>
      </c>
      <c r="DY38" s="170">
        <v>7.81</v>
      </c>
      <c r="DZ38" s="170">
        <v>8.23</v>
      </c>
      <c r="EA38" s="170">
        <v>7.81</v>
      </c>
      <c r="EB38" s="170">
        <v>8.36</v>
      </c>
      <c r="EC38" s="170">
        <v>7.81</v>
      </c>
      <c r="ED38" s="170">
        <v>8.57</v>
      </c>
      <c r="EE38" s="170">
        <v>7.81</v>
      </c>
      <c r="EF38" s="170">
        <v>8.3699999999999992</v>
      </c>
      <c r="EG38" s="170">
        <v>7.81</v>
      </c>
      <c r="EH38" s="170">
        <v>8.09</v>
      </c>
      <c r="EI38" s="170">
        <v>7.81</v>
      </c>
      <c r="EJ38" s="170">
        <v>8.25</v>
      </c>
      <c r="EK38" s="170">
        <v>7.81</v>
      </c>
      <c r="EL38" s="170">
        <v>8.4600000000000009</v>
      </c>
      <c r="EM38" s="170">
        <v>7.81</v>
      </c>
      <c r="EN38" s="170">
        <v>8.4700000000000006</v>
      </c>
      <c r="EO38" s="170">
        <v>7.81</v>
      </c>
      <c r="EP38" s="170">
        <v>8.57</v>
      </c>
      <c r="EQ38" s="170">
        <v>7.81</v>
      </c>
      <c r="ER38" s="170">
        <v>8.26</v>
      </c>
      <c r="ES38" s="170">
        <v>7.81</v>
      </c>
      <c r="ET38" s="170">
        <v>7.89</v>
      </c>
      <c r="EU38" s="170">
        <v>7.81</v>
      </c>
      <c r="EV38" s="170">
        <v>8.1199999999999992</v>
      </c>
      <c r="EW38" s="170">
        <v>7.81</v>
      </c>
      <c r="EX38" s="170">
        <v>7.64</v>
      </c>
      <c r="EY38" s="170">
        <v>7.81</v>
      </c>
      <c r="EZ38" s="170">
        <v>8</v>
      </c>
      <c r="FA38" s="170">
        <v>7.81</v>
      </c>
      <c r="FB38" s="170">
        <v>7.8</v>
      </c>
      <c r="FC38" s="170">
        <v>7.81</v>
      </c>
    </row>
    <row r="39" spans="2:159">
      <c r="B39" s="554"/>
      <c r="C39" s="193" t="s">
        <v>230</v>
      </c>
      <c r="D39" s="319">
        <v>504.11757338197242</v>
      </c>
      <c r="E39" s="320">
        <v>485.98</v>
      </c>
      <c r="F39" s="319">
        <v>505.12</v>
      </c>
      <c r="G39" s="320">
        <v>485.98</v>
      </c>
      <c r="H39" s="319">
        <v>512.80999999999995</v>
      </c>
      <c r="I39" s="320">
        <v>485.98</v>
      </c>
      <c r="J39" s="175">
        <v>465.27</v>
      </c>
      <c r="K39" s="175">
        <v>485.98</v>
      </c>
      <c r="L39" s="175">
        <v>464.42</v>
      </c>
      <c r="M39" s="175">
        <v>485.98</v>
      </c>
      <c r="N39" s="175">
        <v>459.8</v>
      </c>
      <c r="O39" s="175">
        <v>485.98</v>
      </c>
      <c r="P39" s="175">
        <v>451.92</v>
      </c>
      <c r="Q39" s="175">
        <v>485.98</v>
      </c>
      <c r="R39" s="175">
        <v>461.91</v>
      </c>
      <c r="S39" s="175">
        <v>485.98</v>
      </c>
      <c r="T39" s="175">
        <v>443.96</v>
      </c>
      <c r="U39" s="175">
        <v>485.98</v>
      </c>
      <c r="V39" s="175">
        <v>451.32</v>
      </c>
      <c r="W39" s="175">
        <v>485.98</v>
      </c>
      <c r="X39" s="175">
        <v>453.79</v>
      </c>
      <c r="Y39" s="175">
        <v>485.98</v>
      </c>
      <c r="Z39" s="175">
        <v>454.22</v>
      </c>
      <c r="AA39" s="175">
        <v>485.98</v>
      </c>
      <c r="AB39" s="175">
        <v>459.14</v>
      </c>
      <c r="AC39" s="175">
        <v>485.98</v>
      </c>
      <c r="AD39" s="175">
        <v>462.11</v>
      </c>
      <c r="AE39" s="175">
        <v>485.98</v>
      </c>
      <c r="AF39" s="175">
        <v>455.81</v>
      </c>
      <c r="AG39" s="175">
        <v>485.98</v>
      </c>
      <c r="AH39" s="175">
        <v>450.81</v>
      </c>
      <c r="AI39" s="175">
        <v>485.98</v>
      </c>
      <c r="AJ39" s="175">
        <v>448.03</v>
      </c>
      <c r="AK39" s="175">
        <v>485.98</v>
      </c>
      <c r="AL39" s="175">
        <v>425.56</v>
      </c>
      <c r="AM39" s="175">
        <v>485.98</v>
      </c>
      <c r="AN39" s="175">
        <v>406.39</v>
      </c>
      <c r="AO39" s="175">
        <v>485.98</v>
      </c>
      <c r="AP39" s="175">
        <v>378.89</v>
      </c>
      <c r="AQ39" s="175">
        <v>485.98</v>
      </c>
      <c r="AR39" s="175">
        <v>356.51</v>
      </c>
      <c r="AS39" s="175">
        <v>485.98</v>
      </c>
      <c r="AT39" s="175">
        <v>372.86</v>
      </c>
      <c r="AU39" s="175">
        <v>485.98</v>
      </c>
      <c r="AV39" s="175">
        <v>367.55</v>
      </c>
      <c r="AW39" s="175">
        <v>485.98</v>
      </c>
      <c r="AX39" s="175">
        <v>374.21</v>
      </c>
      <c r="AY39" s="175">
        <v>485.98</v>
      </c>
      <c r="AZ39" s="175">
        <v>378.15</v>
      </c>
      <c r="BA39" s="175">
        <v>485.98</v>
      </c>
      <c r="BB39" s="175">
        <v>379.84</v>
      </c>
      <c r="BC39" s="175">
        <v>485.98</v>
      </c>
      <c r="BD39" s="175">
        <v>365.69</v>
      </c>
      <c r="BE39" s="175">
        <v>485.98</v>
      </c>
      <c r="BF39" s="175">
        <v>347.51</v>
      </c>
      <c r="BG39" s="175">
        <v>485.98</v>
      </c>
      <c r="BH39" s="175">
        <v>346.17</v>
      </c>
      <c r="BI39" s="175">
        <v>485.98</v>
      </c>
      <c r="BJ39" s="175">
        <v>346.84</v>
      </c>
      <c r="BK39" s="175">
        <v>485.98</v>
      </c>
      <c r="BL39" s="175">
        <v>337.79</v>
      </c>
      <c r="BM39" s="175">
        <v>485.98</v>
      </c>
      <c r="BN39" s="175">
        <v>317.61</v>
      </c>
      <c r="BO39" s="175">
        <v>485.98</v>
      </c>
      <c r="BP39" s="175">
        <v>309.86</v>
      </c>
      <c r="BQ39" s="175">
        <v>485.98</v>
      </c>
      <c r="BR39" s="175">
        <v>314.31</v>
      </c>
      <c r="BS39" s="175">
        <v>485.98</v>
      </c>
      <c r="BT39" s="175">
        <v>320.77999999999997</v>
      </c>
      <c r="BU39" s="175">
        <v>485.98</v>
      </c>
      <c r="BV39" s="175">
        <v>325.72000000000003</v>
      </c>
      <c r="BW39" s="175">
        <v>485.98</v>
      </c>
      <c r="BX39" s="175">
        <v>337.51</v>
      </c>
      <c r="BY39" s="175">
        <v>485.98</v>
      </c>
      <c r="BZ39" s="175">
        <v>346.8</v>
      </c>
      <c r="CA39" s="175">
        <v>485.98</v>
      </c>
      <c r="CB39" s="175">
        <v>346.51</v>
      </c>
      <c r="CC39" s="175">
        <v>485.98</v>
      </c>
      <c r="CD39" s="175">
        <v>349.7</v>
      </c>
      <c r="CE39" s="175">
        <v>485.98</v>
      </c>
      <c r="CF39" s="175">
        <v>356.85</v>
      </c>
      <c r="CG39" s="175">
        <v>485.98</v>
      </c>
      <c r="CH39" s="175">
        <v>367.04</v>
      </c>
      <c r="CI39" s="175">
        <v>485.98</v>
      </c>
      <c r="CJ39" s="175">
        <v>370.54</v>
      </c>
      <c r="CK39" s="175">
        <v>485.98</v>
      </c>
      <c r="CL39" s="175">
        <v>396.93</v>
      </c>
      <c r="CM39" s="175">
        <v>485.98</v>
      </c>
      <c r="CN39" s="175">
        <v>399.58</v>
      </c>
      <c r="CO39" s="175">
        <v>485.98</v>
      </c>
      <c r="CP39" s="175">
        <v>402.83</v>
      </c>
      <c r="CQ39" s="175">
        <v>485.98</v>
      </c>
      <c r="CR39" s="175">
        <v>393.04</v>
      </c>
      <c r="CS39" s="175">
        <v>485.98</v>
      </c>
      <c r="CT39" s="175">
        <v>396.56</v>
      </c>
      <c r="CU39" s="175">
        <v>485.98</v>
      </c>
      <c r="CV39" s="175">
        <v>400.08</v>
      </c>
      <c r="CW39" s="175">
        <v>485.98</v>
      </c>
      <c r="CX39" s="175">
        <v>394.01</v>
      </c>
      <c r="CY39" s="175">
        <v>485.98</v>
      </c>
      <c r="CZ39" s="175">
        <v>400.1</v>
      </c>
      <c r="DA39" s="175">
        <v>485.98</v>
      </c>
      <c r="DB39" s="175">
        <v>404.67</v>
      </c>
      <c r="DC39" s="175">
        <v>485.98</v>
      </c>
      <c r="DD39" s="175">
        <v>413.08</v>
      </c>
      <c r="DE39" s="175">
        <v>485.98</v>
      </c>
      <c r="DF39" s="175">
        <v>415.89</v>
      </c>
      <c r="DG39" s="175">
        <v>485.98</v>
      </c>
      <c r="DH39" s="175">
        <v>432.92</v>
      </c>
      <c r="DI39" s="175">
        <v>485.98</v>
      </c>
      <c r="DJ39" s="175">
        <v>435.65</v>
      </c>
      <c r="DK39" s="175">
        <v>485.98</v>
      </c>
      <c r="DL39" s="175">
        <v>442.55</v>
      </c>
      <c r="DM39" s="175">
        <v>485.98</v>
      </c>
      <c r="DN39" s="175">
        <v>443.44</v>
      </c>
      <c r="DO39" s="175">
        <v>485.98</v>
      </c>
      <c r="DP39" s="175">
        <v>443.49</v>
      </c>
      <c r="DQ39" s="175">
        <v>485.98</v>
      </c>
      <c r="DR39" s="175">
        <v>450.87</v>
      </c>
      <c r="DS39" s="175">
        <v>485.98</v>
      </c>
      <c r="DT39" s="175">
        <v>466.18</v>
      </c>
      <c r="DU39" s="175">
        <v>485.98</v>
      </c>
      <c r="DV39" s="175">
        <v>468.77</v>
      </c>
      <c r="DW39" s="175">
        <v>485.98</v>
      </c>
      <c r="DX39" s="175">
        <v>476.09</v>
      </c>
      <c r="DY39" s="175">
        <v>485.98</v>
      </c>
      <c r="DZ39" s="175">
        <v>469.19</v>
      </c>
      <c r="EA39" s="175">
        <v>485.98</v>
      </c>
      <c r="EB39" s="175">
        <v>476.64</v>
      </c>
      <c r="EC39" s="175">
        <v>485.98</v>
      </c>
      <c r="ED39" s="175">
        <v>488.33</v>
      </c>
      <c r="EE39" s="175">
        <v>485.98</v>
      </c>
      <c r="EF39" s="175">
        <v>476.81</v>
      </c>
      <c r="EG39" s="175">
        <v>485.98</v>
      </c>
      <c r="EH39" s="175">
        <v>461.17</v>
      </c>
      <c r="EI39" s="175">
        <v>485.98</v>
      </c>
      <c r="EJ39" s="175">
        <v>470.17</v>
      </c>
      <c r="EK39" s="175">
        <v>485.98</v>
      </c>
      <c r="EL39" s="175">
        <v>481.92</v>
      </c>
      <c r="EM39" s="175">
        <v>485.98</v>
      </c>
      <c r="EN39" s="175">
        <v>481.37</v>
      </c>
      <c r="EO39" s="175">
        <v>485.98</v>
      </c>
      <c r="EP39" s="175">
        <v>488.32</v>
      </c>
      <c r="EQ39" s="175">
        <v>485.98</v>
      </c>
      <c r="ER39" s="175">
        <v>470.58</v>
      </c>
      <c r="ES39" s="175">
        <v>485.98</v>
      </c>
      <c r="ET39" s="175">
        <v>449.88</v>
      </c>
      <c r="EU39" s="175">
        <v>485.98</v>
      </c>
      <c r="EV39" s="175">
        <v>462.77</v>
      </c>
      <c r="EW39" s="175">
        <v>485.98</v>
      </c>
      <c r="EX39" s="175">
        <v>435.36</v>
      </c>
      <c r="EY39" s="175">
        <v>485.98</v>
      </c>
      <c r="EZ39" s="175">
        <v>455.77</v>
      </c>
      <c r="FA39" s="175">
        <v>485.98</v>
      </c>
      <c r="FB39" s="175">
        <v>444.51</v>
      </c>
      <c r="FC39" s="175">
        <v>485.98</v>
      </c>
    </row>
    <row r="40" spans="2:159">
      <c r="B40" s="191"/>
      <c r="C40" s="188"/>
      <c r="D40" s="309"/>
      <c r="E40" s="310"/>
      <c r="F40" s="309"/>
      <c r="G40" s="310"/>
      <c r="H40" s="309"/>
      <c r="I40" s="310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</row>
    <row r="41" spans="2:159">
      <c r="B41" s="554" t="s">
        <v>235</v>
      </c>
      <c r="C41" s="186" t="s">
        <v>227</v>
      </c>
      <c r="D41" s="321">
        <v>258.74303668422857</v>
      </c>
      <c r="E41" s="322">
        <v>224.53</v>
      </c>
      <c r="F41" s="321">
        <v>259.26</v>
      </c>
      <c r="G41" s="322">
        <v>224.53</v>
      </c>
      <c r="H41" s="321">
        <v>263.20999999999998</v>
      </c>
      <c r="I41" s="322">
        <v>224.53</v>
      </c>
      <c r="J41" s="176">
        <v>238.81</v>
      </c>
      <c r="K41" s="176">
        <v>224.53</v>
      </c>
      <c r="L41" s="176">
        <v>238.37</v>
      </c>
      <c r="M41" s="176">
        <v>224.53</v>
      </c>
      <c r="N41" s="176">
        <v>236</v>
      </c>
      <c r="O41" s="176">
        <v>224.53</v>
      </c>
      <c r="P41" s="176">
        <v>231.95</v>
      </c>
      <c r="Q41" s="176">
        <v>224.53</v>
      </c>
      <c r="R41" s="176">
        <v>237.08</v>
      </c>
      <c r="S41" s="176">
        <v>224.53</v>
      </c>
      <c r="T41" s="176">
        <v>227.87</v>
      </c>
      <c r="U41" s="176">
        <v>224.53</v>
      </c>
      <c r="V41" s="176">
        <v>231.64</v>
      </c>
      <c r="W41" s="176">
        <v>224.53</v>
      </c>
      <c r="X41" s="176">
        <v>232.91</v>
      </c>
      <c r="Y41" s="176">
        <v>224.53</v>
      </c>
      <c r="Z41" s="176">
        <v>233.13</v>
      </c>
      <c r="AA41" s="176">
        <v>224.53</v>
      </c>
      <c r="AB41" s="176">
        <v>235.66</v>
      </c>
      <c r="AC41" s="176">
        <v>224.53</v>
      </c>
      <c r="AD41" s="176">
        <v>237.18</v>
      </c>
      <c r="AE41" s="176">
        <v>224.53</v>
      </c>
      <c r="AF41" s="176">
        <v>233.95</v>
      </c>
      <c r="AG41" s="176">
        <v>224.53</v>
      </c>
      <c r="AH41" s="176">
        <v>231.38</v>
      </c>
      <c r="AI41" s="176">
        <v>224.53</v>
      </c>
      <c r="AJ41" s="176">
        <v>229.96</v>
      </c>
      <c r="AK41" s="176">
        <v>224.53</v>
      </c>
      <c r="AL41" s="176">
        <v>218.42</v>
      </c>
      <c r="AM41" s="176">
        <v>224.53</v>
      </c>
      <c r="AN41" s="176">
        <v>208.59</v>
      </c>
      <c r="AO41" s="176">
        <v>224.53</v>
      </c>
      <c r="AP41" s="176">
        <v>194.47</v>
      </c>
      <c r="AQ41" s="176">
        <v>224.53</v>
      </c>
      <c r="AR41" s="176">
        <v>182.98</v>
      </c>
      <c r="AS41" s="176">
        <v>224.53</v>
      </c>
      <c r="AT41" s="176">
        <v>191.37</v>
      </c>
      <c r="AU41" s="176">
        <v>224.53</v>
      </c>
      <c r="AV41" s="176">
        <v>188.65</v>
      </c>
      <c r="AW41" s="176">
        <v>224.53</v>
      </c>
      <c r="AX41" s="176">
        <v>192.07</v>
      </c>
      <c r="AY41" s="176">
        <v>224.53</v>
      </c>
      <c r="AZ41" s="176">
        <v>194.09</v>
      </c>
      <c r="BA41" s="176">
        <v>224.53</v>
      </c>
      <c r="BB41" s="176">
        <v>196.96</v>
      </c>
      <c r="BC41" s="176">
        <v>224.53</v>
      </c>
      <c r="BD41" s="176">
        <v>187.69</v>
      </c>
      <c r="BE41" s="176">
        <v>224.53</v>
      </c>
      <c r="BF41" s="176">
        <v>178.36</v>
      </c>
      <c r="BG41" s="176">
        <v>224.53</v>
      </c>
      <c r="BH41" s="176">
        <v>177.68</v>
      </c>
      <c r="BI41" s="176">
        <v>224.53</v>
      </c>
      <c r="BJ41" s="176">
        <v>178.02</v>
      </c>
      <c r="BK41" s="176">
        <v>224.53</v>
      </c>
      <c r="BL41" s="176">
        <f>BL37</f>
        <v>173.37</v>
      </c>
      <c r="BM41" s="176">
        <v>224.53</v>
      </c>
      <c r="BN41" s="176">
        <v>163.02000000000001</v>
      </c>
      <c r="BO41" s="176">
        <v>224.53</v>
      </c>
      <c r="BP41" s="176">
        <v>159.04</v>
      </c>
      <c r="BQ41" s="176">
        <v>224.53</v>
      </c>
      <c r="BR41" s="176">
        <v>161.32</v>
      </c>
      <c r="BS41" s="176">
        <v>224.53</v>
      </c>
      <c r="BT41" s="176">
        <v>164.64</v>
      </c>
      <c r="BU41" s="176">
        <v>224.53</v>
      </c>
      <c r="BV41" s="176">
        <v>167.18</v>
      </c>
      <c r="BW41" s="176">
        <v>224.53</v>
      </c>
      <c r="BX41" s="176">
        <v>173.23</v>
      </c>
      <c r="BY41" s="176">
        <v>224.53</v>
      </c>
      <c r="BZ41" s="176">
        <v>178</v>
      </c>
      <c r="CA41" s="176">
        <v>224.53</v>
      </c>
      <c r="CB41" s="176">
        <v>177.85</v>
      </c>
      <c r="CC41" s="176">
        <v>224.53</v>
      </c>
      <c r="CD41" s="176">
        <v>179.49</v>
      </c>
      <c r="CE41" s="176">
        <v>224.53</v>
      </c>
      <c r="CF41" s="176">
        <v>183.16</v>
      </c>
      <c r="CG41" s="176">
        <v>224.53</v>
      </c>
      <c r="CH41" s="176">
        <v>188.39</v>
      </c>
      <c r="CI41" s="176">
        <v>224.53</v>
      </c>
      <c r="CJ41" s="176">
        <v>190.19</v>
      </c>
      <c r="CK41" s="176">
        <v>224.53</v>
      </c>
      <c r="CL41" s="176">
        <v>203.73</v>
      </c>
      <c r="CM41" s="176">
        <v>224.53</v>
      </c>
      <c r="CN41" s="176">
        <v>205.09</v>
      </c>
      <c r="CO41" s="176">
        <v>224.53</v>
      </c>
      <c r="CP41" s="176">
        <v>206.76</v>
      </c>
      <c r="CQ41" s="176">
        <v>224.53</v>
      </c>
      <c r="CR41" s="176">
        <v>201.73</v>
      </c>
      <c r="CS41" s="176">
        <v>224.53</v>
      </c>
      <c r="CT41" s="176">
        <v>203.54</v>
      </c>
      <c r="CU41" s="176">
        <v>224.53</v>
      </c>
      <c r="CV41" s="176">
        <v>205.35</v>
      </c>
      <c r="CW41" s="176">
        <v>224.53</v>
      </c>
      <c r="CX41" s="176">
        <v>202.23</v>
      </c>
      <c r="CY41" s="176">
        <v>224.53</v>
      </c>
      <c r="CZ41" s="176">
        <v>205.35</v>
      </c>
      <c r="DA41" s="176">
        <v>224.53</v>
      </c>
      <c r="DB41" s="176">
        <v>207.7</v>
      </c>
      <c r="DC41" s="176">
        <v>224.53</v>
      </c>
      <c r="DD41" s="176">
        <v>212.02</v>
      </c>
      <c r="DE41" s="176">
        <v>224.53</v>
      </c>
      <c r="DF41" s="176">
        <v>213.46</v>
      </c>
      <c r="DG41" s="176">
        <v>224.53</v>
      </c>
      <c r="DH41" s="176">
        <v>222.2</v>
      </c>
      <c r="DI41" s="176">
        <v>224.53</v>
      </c>
      <c r="DJ41" s="176">
        <v>223.6</v>
      </c>
      <c r="DK41" s="176">
        <v>224.53</v>
      </c>
      <c r="DL41" s="176">
        <v>227.14</v>
      </c>
      <c r="DM41" s="176">
        <v>224.53</v>
      </c>
      <c r="DN41" s="176">
        <v>227.6</v>
      </c>
      <c r="DO41" s="176">
        <v>224.53</v>
      </c>
      <c r="DP41" s="176">
        <v>227.62</v>
      </c>
      <c r="DQ41" s="176">
        <v>224.53</v>
      </c>
      <c r="DR41" s="176">
        <v>231.42</v>
      </c>
      <c r="DS41" s="176">
        <v>224.53</v>
      </c>
      <c r="DT41" s="176">
        <v>239.27</v>
      </c>
      <c r="DU41" s="176">
        <v>224.53</v>
      </c>
      <c r="DV41" s="176">
        <v>240.6</v>
      </c>
      <c r="DW41" s="176">
        <v>224.53</v>
      </c>
      <c r="DX41" s="176">
        <v>244.36</v>
      </c>
      <c r="DY41" s="176">
        <v>224.53</v>
      </c>
      <c r="DZ41" s="176">
        <v>240.82</v>
      </c>
      <c r="EA41" s="176">
        <v>224.53</v>
      </c>
      <c r="EB41" s="176">
        <v>244.64</v>
      </c>
      <c r="EC41" s="176">
        <v>224.53</v>
      </c>
      <c r="ED41" s="176">
        <v>250.64</v>
      </c>
      <c r="EE41" s="176">
        <v>224.53</v>
      </c>
      <c r="EF41" s="176">
        <v>244.73</v>
      </c>
      <c r="EG41" s="176">
        <v>224.53</v>
      </c>
      <c r="EH41" s="176">
        <v>236.7</v>
      </c>
      <c r="EI41" s="176">
        <v>224.53</v>
      </c>
      <c r="EJ41" s="176">
        <v>241.32</v>
      </c>
      <c r="EK41" s="176">
        <v>224.53</v>
      </c>
      <c r="EL41" s="176">
        <v>247.35</v>
      </c>
      <c r="EM41" s="176">
        <v>224.53</v>
      </c>
      <c r="EN41" s="176">
        <v>247.07</v>
      </c>
      <c r="EO41" s="176">
        <v>224.53</v>
      </c>
      <c r="EP41" s="176">
        <v>250.64</v>
      </c>
      <c r="EQ41" s="176">
        <v>224.53</v>
      </c>
      <c r="ER41" s="176">
        <v>241.53</v>
      </c>
      <c r="ES41" s="176">
        <v>224.53</v>
      </c>
      <c r="ET41" s="176">
        <v>230.91</v>
      </c>
      <c r="EU41" s="176">
        <v>224.53</v>
      </c>
      <c r="EV41" s="176">
        <v>237.52</v>
      </c>
      <c r="EW41" s="176">
        <v>224.53</v>
      </c>
      <c r="EX41" s="176">
        <v>223.45</v>
      </c>
      <c r="EY41" s="176">
        <v>224.53</v>
      </c>
      <c r="EZ41" s="176">
        <v>233.93</v>
      </c>
      <c r="FA41" s="176">
        <v>224.53</v>
      </c>
      <c r="FB41" s="176">
        <v>228.15</v>
      </c>
      <c r="FC41" s="176">
        <v>224.53</v>
      </c>
    </row>
    <row r="42" spans="2:159">
      <c r="B42" s="554"/>
      <c r="C42" s="189" t="s">
        <v>229</v>
      </c>
      <c r="D42" s="323">
        <v>8.8464786445867585</v>
      </c>
      <c r="E42" s="324">
        <v>7.38</v>
      </c>
      <c r="F42" s="323">
        <v>8.86</v>
      </c>
      <c r="G42" s="324">
        <v>7.38</v>
      </c>
      <c r="H42" s="323">
        <v>9</v>
      </c>
      <c r="I42" s="324">
        <v>7.38</v>
      </c>
      <c r="J42" s="177">
        <v>8.16</v>
      </c>
      <c r="K42" s="177">
        <v>7.38</v>
      </c>
      <c r="L42" s="177">
        <v>8.15</v>
      </c>
      <c r="M42" s="177">
        <v>7.38</v>
      </c>
      <c r="N42" s="177">
        <v>8.07</v>
      </c>
      <c r="O42" s="177">
        <v>7.38</v>
      </c>
      <c r="P42" s="177">
        <v>7.93</v>
      </c>
      <c r="Q42" s="177">
        <v>7.38</v>
      </c>
      <c r="R42" s="177">
        <v>8.11</v>
      </c>
      <c r="S42" s="177">
        <v>7.38</v>
      </c>
      <c r="T42" s="177">
        <v>7.79</v>
      </c>
      <c r="U42" s="177">
        <v>7.38</v>
      </c>
      <c r="V42" s="177">
        <v>7.92</v>
      </c>
      <c r="W42" s="177">
        <v>7.38</v>
      </c>
      <c r="X42" s="177">
        <v>7.96</v>
      </c>
      <c r="Y42" s="177">
        <v>7.38</v>
      </c>
      <c r="Z42" s="177">
        <v>7.97</v>
      </c>
      <c r="AA42" s="177">
        <v>7.38</v>
      </c>
      <c r="AB42" s="177">
        <v>8.06</v>
      </c>
      <c r="AC42" s="177">
        <v>7.38</v>
      </c>
      <c r="AD42" s="177">
        <v>8.11</v>
      </c>
      <c r="AE42" s="177">
        <v>7.38</v>
      </c>
      <c r="AF42" s="177">
        <v>8</v>
      </c>
      <c r="AG42" s="177">
        <v>7.38</v>
      </c>
      <c r="AH42" s="177">
        <v>7.91</v>
      </c>
      <c r="AI42" s="177">
        <v>7.38</v>
      </c>
      <c r="AJ42" s="177">
        <v>7.86</v>
      </c>
      <c r="AK42" s="177">
        <v>7.38</v>
      </c>
      <c r="AL42" s="177">
        <v>7.47</v>
      </c>
      <c r="AM42" s="177">
        <v>7.38</v>
      </c>
      <c r="AN42" s="177">
        <v>7.13</v>
      </c>
      <c r="AO42" s="177">
        <v>7.38</v>
      </c>
      <c r="AP42" s="177">
        <v>6.65</v>
      </c>
      <c r="AQ42" s="177">
        <v>7.38</v>
      </c>
      <c r="AR42" s="177">
        <v>6.26</v>
      </c>
      <c r="AS42" s="177">
        <v>7.38</v>
      </c>
      <c r="AT42" s="177">
        <v>6.54</v>
      </c>
      <c r="AU42" s="177">
        <v>7.38</v>
      </c>
      <c r="AV42" s="177">
        <v>6.45</v>
      </c>
      <c r="AW42" s="177">
        <v>7.38</v>
      </c>
      <c r="AX42" s="177">
        <v>6.57</v>
      </c>
      <c r="AY42" s="177">
        <v>7.38</v>
      </c>
      <c r="AZ42" s="177">
        <v>6.64</v>
      </c>
      <c r="BA42" s="177">
        <v>7.38</v>
      </c>
      <c r="BB42" s="177">
        <v>6.67</v>
      </c>
      <c r="BC42" s="177">
        <v>7.38</v>
      </c>
      <c r="BD42" s="177">
        <v>6.42</v>
      </c>
      <c r="BE42" s="177">
        <v>7.38</v>
      </c>
      <c r="BF42" s="177">
        <v>6.1</v>
      </c>
      <c r="BG42" s="177">
        <v>7.38</v>
      </c>
      <c r="BH42" s="177">
        <v>6.07</v>
      </c>
      <c r="BI42" s="177">
        <v>7.38</v>
      </c>
      <c r="BJ42" s="177">
        <v>6.09</v>
      </c>
      <c r="BK42" s="177">
        <v>7.38</v>
      </c>
      <c r="BL42" s="177">
        <f>BL38</f>
        <v>5.93</v>
      </c>
      <c r="BM42" s="177">
        <v>7.38</v>
      </c>
      <c r="BN42" s="177">
        <v>5.57</v>
      </c>
      <c r="BO42" s="177">
        <v>7.38</v>
      </c>
      <c r="BP42" s="177">
        <v>5.44</v>
      </c>
      <c r="BQ42" s="177">
        <v>7.38</v>
      </c>
      <c r="BR42" s="177">
        <v>5.52</v>
      </c>
      <c r="BS42" s="177">
        <v>7.38</v>
      </c>
      <c r="BT42" s="177">
        <v>5.63</v>
      </c>
      <c r="BU42" s="177">
        <v>7.38</v>
      </c>
      <c r="BV42" s="177">
        <v>5.72</v>
      </c>
      <c r="BW42" s="177">
        <v>7.38</v>
      </c>
      <c r="BX42" s="177">
        <v>5.92</v>
      </c>
      <c r="BY42" s="177">
        <v>7.38</v>
      </c>
      <c r="BZ42" s="177">
        <v>6.09</v>
      </c>
      <c r="CA42" s="177">
        <v>7.38</v>
      </c>
      <c r="CB42" s="177">
        <v>6.08</v>
      </c>
      <c r="CC42" s="177">
        <v>7.38</v>
      </c>
      <c r="CD42" s="177">
        <v>6.14</v>
      </c>
      <c r="CE42" s="177">
        <v>7.38</v>
      </c>
      <c r="CF42" s="177">
        <v>62.26</v>
      </c>
      <c r="CG42" s="177">
        <v>7.38</v>
      </c>
      <c r="CH42" s="177">
        <v>6.44</v>
      </c>
      <c r="CI42" s="177">
        <v>7.38</v>
      </c>
      <c r="CJ42" s="177">
        <v>6.5</v>
      </c>
      <c r="CK42" s="177">
        <v>7.38</v>
      </c>
      <c r="CL42" s="177">
        <v>6.97</v>
      </c>
      <c r="CM42" s="177">
        <v>7.38</v>
      </c>
      <c r="CN42" s="177">
        <v>7.01</v>
      </c>
      <c r="CO42" s="177">
        <v>7.38</v>
      </c>
      <c r="CP42" s="177">
        <v>7.07</v>
      </c>
      <c r="CQ42" s="177">
        <v>7.38</v>
      </c>
      <c r="CR42" s="177">
        <v>6.9</v>
      </c>
      <c r="CS42" s="177">
        <v>7.38</v>
      </c>
      <c r="CT42" s="177">
        <v>6.96</v>
      </c>
      <c r="CU42" s="177">
        <v>7.38</v>
      </c>
      <c r="CV42" s="177">
        <v>7.02</v>
      </c>
      <c r="CW42" s="177">
        <v>7.38</v>
      </c>
      <c r="CX42" s="177">
        <v>6.91</v>
      </c>
      <c r="CY42" s="177">
        <v>7.38</v>
      </c>
      <c r="CZ42" s="177">
        <v>7.02</v>
      </c>
      <c r="DA42" s="177">
        <v>7.38</v>
      </c>
      <c r="DB42" s="177">
        <v>7.1</v>
      </c>
      <c r="DC42" s="177">
        <v>7.38</v>
      </c>
      <c r="DD42" s="177">
        <v>7.25</v>
      </c>
      <c r="DE42" s="177">
        <v>7.38</v>
      </c>
      <c r="DF42" s="177">
        <v>7.3</v>
      </c>
      <c r="DG42" s="177">
        <v>7.38</v>
      </c>
      <c r="DH42" s="177">
        <v>7.6</v>
      </c>
      <c r="DI42" s="177">
        <v>7.38</v>
      </c>
      <c r="DJ42" s="177">
        <v>7.65</v>
      </c>
      <c r="DK42" s="177">
        <v>7.38</v>
      </c>
      <c r="DL42" s="177">
        <v>7.77</v>
      </c>
      <c r="DM42" s="177">
        <v>7.38</v>
      </c>
      <c r="DN42" s="177">
        <v>7.78</v>
      </c>
      <c r="DO42" s="177">
        <v>7.38</v>
      </c>
      <c r="DP42" s="177">
        <v>7.78</v>
      </c>
      <c r="DQ42" s="177">
        <v>7.38</v>
      </c>
      <c r="DR42" s="177">
        <v>7.91</v>
      </c>
      <c r="DS42" s="177">
        <v>7.38</v>
      </c>
      <c r="DT42" s="177">
        <v>8.18</v>
      </c>
      <c r="DU42" s="177">
        <v>7.38</v>
      </c>
      <c r="DV42" s="177">
        <v>8.1999999999999993</v>
      </c>
      <c r="DW42" s="177">
        <v>7.38</v>
      </c>
      <c r="DX42" s="177">
        <v>8.35</v>
      </c>
      <c r="DY42" s="177">
        <v>7.38</v>
      </c>
      <c r="DZ42" s="177">
        <v>8.23</v>
      </c>
      <c r="EA42" s="177">
        <v>7.38</v>
      </c>
      <c r="EB42" s="177">
        <v>8.36</v>
      </c>
      <c r="EC42" s="177">
        <v>7.38</v>
      </c>
      <c r="ED42" s="177">
        <v>8.57</v>
      </c>
      <c r="EE42" s="177">
        <v>7.38</v>
      </c>
      <c r="EF42" s="177">
        <v>8.3699999999999992</v>
      </c>
      <c r="EG42" s="177">
        <v>7.38</v>
      </c>
      <c r="EH42" s="177">
        <v>8.09</v>
      </c>
      <c r="EI42" s="177">
        <v>7.38</v>
      </c>
      <c r="EJ42" s="177">
        <v>8.25</v>
      </c>
      <c r="EK42" s="177">
        <v>7.38</v>
      </c>
      <c r="EL42" s="177">
        <v>8.4600000000000009</v>
      </c>
      <c r="EM42" s="177">
        <v>7.38</v>
      </c>
      <c r="EN42" s="177">
        <v>8.4499999999999993</v>
      </c>
      <c r="EO42" s="177">
        <v>7.38</v>
      </c>
      <c r="EP42" s="177">
        <v>8.57</v>
      </c>
      <c r="EQ42" s="177">
        <v>7.38</v>
      </c>
      <c r="ER42" s="177">
        <v>8.26</v>
      </c>
      <c r="ES42" s="177">
        <v>7.38</v>
      </c>
      <c r="ET42" s="177">
        <v>7.89</v>
      </c>
      <c r="EU42" s="177">
        <v>7.38</v>
      </c>
      <c r="EV42" s="177">
        <v>8.1199999999999992</v>
      </c>
      <c r="EW42" s="177">
        <v>7.38</v>
      </c>
      <c r="EX42" s="177">
        <v>7.64</v>
      </c>
      <c r="EY42" s="177">
        <v>7.38</v>
      </c>
      <c r="EZ42" s="177">
        <v>8</v>
      </c>
      <c r="FA42" s="177">
        <v>7.38</v>
      </c>
      <c r="FB42" s="177">
        <v>7.8</v>
      </c>
      <c r="FC42" s="177">
        <v>7.38</v>
      </c>
    </row>
    <row r="43" spans="2:159">
      <c r="B43" s="554"/>
      <c r="C43" s="193" t="s">
        <v>230</v>
      </c>
      <c r="D43" s="325">
        <v>373.75</v>
      </c>
      <c r="E43" s="326">
        <v>340.39</v>
      </c>
      <c r="F43" s="325">
        <v>374.49</v>
      </c>
      <c r="G43" s="326">
        <v>340.39</v>
      </c>
      <c r="H43" s="325">
        <v>380.19</v>
      </c>
      <c r="I43" s="326">
        <v>340.39</v>
      </c>
      <c r="J43" s="178">
        <v>344.95</v>
      </c>
      <c r="K43" s="178">
        <v>340.39</v>
      </c>
      <c r="L43" s="178">
        <v>344.31</v>
      </c>
      <c r="M43" s="178">
        <v>340.39</v>
      </c>
      <c r="N43" s="178">
        <v>340.89</v>
      </c>
      <c r="O43" s="178">
        <v>340.39</v>
      </c>
      <c r="P43" s="178">
        <v>335.05</v>
      </c>
      <c r="Q43" s="178">
        <v>340.39</v>
      </c>
      <c r="R43" s="178">
        <v>342.46</v>
      </c>
      <c r="S43" s="178">
        <v>340.39</v>
      </c>
      <c r="T43" s="178">
        <v>329.15</v>
      </c>
      <c r="U43" s="178">
        <v>340.39</v>
      </c>
      <c r="V43" s="178">
        <v>334.6</v>
      </c>
      <c r="W43" s="178">
        <v>340.39</v>
      </c>
      <c r="X43" s="178">
        <v>336.44</v>
      </c>
      <c r="Y43" s="178">
        <v>340.39</v>
      </c>
      <c r="Z43" s="178">
        <v>336.75</v>
      </c>
      <c r="AA43" s="178">
        <v>340.39</v>
      </c>
      <c r="AB43" s="178">
        <v>340.4</v>
      </c>
      <c r="AC43" s="178">
        <v>340.39</v>
      </c>
      <c r="AD43" s="178">
        <v>342.6</v>
      </c>
      <c r="AE43" s="178">
        <v>340.39</v>
      </c>
      <c r="AF43" s="178">
        <v>337.93</v>
      </c>
      <c r="AG43" s="178">
        <v>340.39</v>
      </c>
      <c r="AH43" s="178">
        <v>334.23</v>
      </c>
      <c r="AI43" s="178">
        <v>340.39</v>
      </c>
      <c r="AJ43" s="178">
        <v>332.17</v>
      </c>
      <c r="AK43" s="178">
        <v>340.39</v>
      </c>
      <c r="AL43" s="178">
        <v>315.5</v>
      </c>
      <c r="AM43" s="178">
        <v>340.39</v>
      </c>
      <c r="AN43" s="178">
        <v>301.3</v>
      </c>
      <c r="AO43" s="178">
        <v>340.39</v>
      </c>
      <c r="AP43" s="178">
        <v>280.89999999999998</v>
      </c>
      <c r="AQ43" s="178">
        <v>340.39</v>
      </c>
      <c r="AR43" s="178">
        <v>264.31</v>
      </c>
      <c r="AS43" s="178">
        <v>340.39</v>
      </c>
      <c r="AT43" s="178">
        <v>276.43</v>
      </c>
      <c r="AU43" s="178">
        <v>340.39</v>
      </c>
      <c r="AV43" s="178">
        <v>272.5</v>
      </c>
      <c r="AW43" s="178">
        <v>340.39</v>
      </c>
      <c r="AX43" s="178">
        <v>277.44</v>
      </c>
      <c r="AY43" s="178">
        <v>340.39</v>
      </c>
      <c r="AZ43" s="178">
        <v>280.36</v>
      </c>
      <c r="BA43" s="178">
        <v>340.39</v>
      </c>
      <c r="BB43" s="178">
        <v>281.61</v>
      </c>
      <c r="BC43" s="178">
        <v>340.39</v>
      </c>
      <c r="BD43" s="178">
        <v>271.12</v>
      </c>
      <c r="BE43" s="178">
        <v>340.39</v>
      </c>
      <c r="BF43" s="178">
        <v>257.64</v>
      </c>
      <c r="BG43" s="178">
        <v>340.39</v>
      </c>
      <c r="BH43" s="178">
        <v>256.64999999999998</v>
      </c>
      <c r="BI43" s="178">
        <v>340.39</v>
      </c>
      <c r="BJ43" s="178">
        <v>257.14</v>
      </c>
      <c r="BK43" s="178">
        <v>340.39</v>
      </c>
      <c r="BL43" s="178">
        <v>250.43</v>
      </c>
      <c r="BM43" s="178">
        <v>340.39</v>
      </c>
      <c r="BN43" s="178">
        <v>235.48</v>
      </c>
      <c r="BO43" s="178">
        <v>340.39</v>
      </c>
      <c r="BP43" s="178">
        <v>229.73</v>
      </c>
      <c r="BQ43" s="178">
        <v>340.39</v>
      </c>
      <c r="BR43" s="178">
        <v>233.03</v>
      </c>
      <c r="BS43" s="178">
        <v>340.39</v>
      </c>
      <c r="BT43" s="178">
        <v>237.82</v>
      </c>
      <c r="BU43" s="178">
        <v>340.39</v>
      </c>
      <c r="BV43" s="178">
        <v>241.48</v>
      </c>
      <c r="BW43" s="178">
        <v>340.39</v>
      </c>
      <c r="BX43" s="178">
        <v>250.22</v>
      </c>
      <c r="BY43" s="178">
        <v>340.39</v>
      </c>
      <c r="BZ43" s="178">
        <v>257.11</v>
      </c>
      <c r="CA43" s="178">
        <v>340.39</v>
      </c>
      <c r="CB43" s="178">
        <v>256.89999999999998</v>
      </c>
      <c r="CC43" s="178">
        <v>340.39</v>
      </c>
      <c r="CD43" s="178">
        <v>259.27</v>
      </c>
      <c r="CE43" s="178">
        <v>340.39</v>
      </c>
      <c r="CF43" s="178">
        <v>264.57</v>
      </c>
      <c r="CG43" s="178">
        <v>340.39</v>
      </c>
      <c r="CH43" s="178">
        <v>272.12</v>
      </c>
      <c r="CI43" s="178">
        <v>340.39</v>
      </c>
      <c r="CJ43" s="178">
        <v>274.72000000000003</v>
      </c>
      <c r="CK43" s="178">
        <v>340.39</v>
      </c>
      <c r="CL43" s="178">
        <v>294.27999999999997</v>
      </c>
      <c r="CM43" s="178">
        <v>340.39</v>
      </c>
      <c r="CN43" s="178">
        <v>296.24</v>
      </c>
      <c r="CO43" s="178">
        <v>340.39</v>
      </c>
      <c r="CP43" s="178">
        <v>298.64999999999998</v>
      </c>
      <c r="CQ43" s="178">
        <v>340.39</v>
      </c>
      <c r="CR43" s="178">
        <v>291.39999999999998</v>
      </c>
      <c r="CS43" s="178">
        <v>340.39</v>
      </c>
      <c r="CT43" s="178">
        <v>294</v>
      </c>
      <c r="CU43" s="178">
        <v>340.39</v>
      </c>
      <c r="CV43" s="178">
        <v>296.62</v>
      </c>
      <c r="CW43" s="178">
        <v>340.39</v>
      </c>
      <c r="CX43" s="178">
        <v>292.11</v>
      </c>
      <c r="CY43" s="178">
        <v>340.39</v>
      </c>
      <c r="CZ43" s="178">
        <v>296.63</v>
      </c>
      <c r="DA43" s="178">
        <v>340.39</v>
      </c>
      <c r="DB43" s="178">
        <v>300.02</v>
      </c>
      <c r="DC43" s="178">
        <v>340.39</v>
      </c>
      <c r="DD43" s="178">
        <v>306.25</v>
      </c>
      <c r="DE43" s="178">
        <v>340.39</v>
      </c>
      <c r="DF43" s="178">
        <v>308.33</v>
      </c>
      <c r="DG43" s="178">
        <v>340.39</v>
      </c>
      <c r="DH43" s="178">
        <v>320.95999999999998</v>
      </c>
      <c r="DI43" s="178">
        <v>340.39</v>
      </c>
      <c r="DJ43" s="178">
        <v>322.99</v>
      </c>
      <c r="DK43" s="178">
        <v>340.39</v>
      </c>
      <c r="DL43" s="178">
        <v>328.1</v>
      </c>
      <c r="DM43" s="178">
        <v>340.39</v>
      </c>
      <c r="DN43" s="178">
        <v>328.76</v>
      </c>
      <c r="DO43" s="178">
        <v>340.39</v>
      </c>
      <c r="DP43" s="178">
        <v>328.8</v>
      </c>
      <c r="DQ43" s="178">
        <v>340.39</v>
      </c>
      <c r="DR43" s="178">
        <v>334.27</v>
      </c>
      <c r="DS43" s="178">
        <v>340.39</v>
      </c>
      <c r="DT43" s="178">
        <v>345.62</v>
      </c>
      <c r="DU43" s="178">
        <v>340.39</v>
      </c>
      <c r="DV43" s="178">
        <v>347.54</v>
      </c>
      <c r="DW43" s="178">
        <v>340.39</v>
      </c>
      <c r="DX43" s="178">
        <v>352.97</v>
      </c>
      <c r="DY43" s="178">
        <v>340.39</v>
      </c>
      <c r="DZ43" s="178">
        <v>347.85</v>
      </c>
      <c r="EA43" s="178">
        <v>340.39</v>
      </c>
      <c r="EB43" s="178">
        <v>353.38</v>
      </c>
      <c r="EC43" s="178">
        <v>340.39</v>
      </c>
      <c r="ED43" s="178">
        <v>362.04</v>
      </c>
      <c r="EE43" s="178">
        <v>340.39</v>
      </c>
      <c r="EF43" s="178">
        <v>353.5</v>
      </c>
      <c r="EG43" s="178">
        <v>340.39</v>
      </c>
      <c r="EH43" s="178">
        <v>341.91</v>
      </c>
      <c r="EI43" s="178">
        <v>340.39</v>
      </c>
      <c r="EJ43" s="178">
        <v>348.58</v>
      </c>
      <c r="EK43" s="178">
        <v>340.39</v>
      </c>
      <c r="EL43" s="178">
        <v>357.29</v>
      </c>
      <c r="EM43" s="178">
        <v>340.39</v>
      </c>
      <c r="EN43" s="178">
        <v>356.88</v>
      </c>
      <c r="EO43" s="178">
        <v>340.39</v>
      </c>
      <c r="EP43" s="178">
        <v>362.04</v>
      </c>
      <c r="EQ43" s="178">
        <v>340.39</v>
      </c>
      <c r="ER43" s="178">
        <v>348.89</v>
      </c>
      <c r="ES43" s="178">
        <v>340.39</v>
      </c>
      <c r="ET43" s="178">
        <v>333.54</v>
      </c>
      <c r="EU43" s="178">
        <v>340.39</v>
      </c>
      <c r="EV43" s="178">
        <v>343.09</v>
      </c>
      <c r="EW43" s="178">
        <v>340.39</v>
      </c>
      <c r="EX43" s="178">
        <v>322.77</v>
      </c>
      <c r="EY43" s="178">
        <v>340.39</v>
      </c>
      <c r="EZ43" s="178">
        <v>337.9</v>
      </c>
      <c r="FA43" s="178">
        <v>340.39</v>
      </c>
      <c r="FB43" s="178">
        <v>329.55</v>
      </c>
      <c r="FC43" s="178">
        <v>340.39</v>
      </c>
    </row>
    <row r="44" spans="2:159">
      <c r="B44" s="191"/>
      <c r="C44" s="188"/>
      <c r="D44" s="309"/>
      <c r="E44" s="310"/>
      <c r="F44" s="309"/>
      <c r="G44" s="310"/>
      <c r="H44" s="309"/>
      <c r="I44" s="310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</row>
    <row r="45" spans="2:159">
      <c r="B45" s="560" t="s">
        <v>236</v>
      </c>
      <c r="C45" s="186" t="s">
        <v>227</v>
      </c>
      <c r="D45" s="321">
        <v>197.3</v>
      </c>
      <c r="E45" s="322">
        <v>224.53</v>
      </c>
      <c r="F45" s="321">
        <v>197.69</v>
      </c>
      <c r="G45" s="322">
        <v>224.53</v>
      </c>
      <c r="H45" s="321">
        <v>200.7</v>
      </c>
      <c r="I45" s="322">
        <v>224.53</v>
      </c>
      <c r="J45" s="176">
        <v>182.1</v>
      </c>
      <c r="K45" s="176">
        <v>224.53</v>
      </c>
      <c r="L45" s="176">
        <v>181.76</v>
      </c>
      <c r="M45" s="176">
        <v>224.53</v>
      </c>
      <c r="N45" s="176">
        <v>179.96</v>
      </c>
      <c r="O45" s="176">
        <v>224.53</v>
      </c>
      <c r="P45" s="176">
        <v>176.67</v>
      </c>
      <c r="Q45" s="176">
        <v>224.53</v>
      </c>
      <c r="R45" s="176">
        <v>180.78</v>
      </c>
      <c r="S45" s="176">
        <v>224.53</v>
      </c>
      <c r="T45" s="176">
        <v>173.76</v>
      </c>
      <c r="U45" s="176">
        <v>224.53</v>
      </c>
      <c r="V45" s="176">
        <v>176.64</v>
      </c>
      <c r="W45" s="176">
        <v>224.53</v>
      </c>
      <c r="X45" s="176">
        <v>177.6</v>
      </c>
      <c r="Y45" s="176">
        <v>224.53</v>
      </c>
      <c r="Z45" s="176">
        <v>177.77</v>
      </c>
      <c r="AA45" s="176">
        <v>224.53</v>
      </c>
      <c r="AB45" s="176">
        <v>179.7</v>
      </c>
      <c r="AC45" s="176">
        <v>224.53</v>
      </c>
      <c r="AD45" s="176">
        <v>180.86</v>
      </c>
      <c r="AE45" s="176">
        <v>224.53</v>
      </c>
      <c r="AF45" s="176">
        <v>178.39</v>
      </c>
      <c r="AG45" s="176">
        <v>224.53</v>
      </c>
      <c r="AH45" s="169">
        <v>176.44</v>
      </c>
      <c r="AI45" s="176">
        <v>224.53</v>
      </c>
      <c r="AJ45" s="169">
        <v>175.35</v>
      </c>
      <c r="AK45" s="176">
        <v>224.53</v>
      </c>
      <c r="AL45" s="169">
        <v>166.55</v>
      </c>
      <c r="AM45" s="176">
        <v>224.53</v>
      </c>
      <c r="AN45" s="169">
        <v>159.05000000000001</v>
      </c>
      <c r="AO45" s="176">
        <v>224.53</v>
      </c>
      <c r="AP45" s="169">
        <v>148.29</v>
      </c>
      <c r="AQ45" s="176">
        <v>224.53</v>
      </c>
      <c r="AR45" s="169">
        <v>139.53</v>
      </c>
      <c r="AS45" s="176">
        <v>224.53</v>
      </c>
      <c r="AT45" s="169">
        <v>145.93</v>
      </c>
      <c r="AU45" s="176">
        <v>224.53</v>
      </c>
      <c r="AV45" s="169">
        <v>143.85</v>
      </c>
      <c r="AW45" s="176">
        <v>224.53</v>
      </c>
      <c r="AX45" s="169">
        <v>146.46</v>
      </c>
      <c r="AY45" s="176">
        <v>224.53</v>
      </c>
      <c r="AZ45" s="169">
        <v>148</v>
      </c>
      <c r="BA45" s="176">
        <v>224.53</v>
      </c>
      <c r="BB45" s="169">
        <v>148.66</v>
      </c>
      <c r="BC45" s="176">
        <v>224.53</v>
      </c>
      <c r="BD45" s="169">
        <v>143.12</v>
      </c>
      <c r="BE45" s="176">
        <v>224.53</v>
      </c>
      <c r="BF45" s="169">
        <v>136.01</v>
      </c>
      <c r="BG45" s="176">
        <v>224.53</v>
      </c>
      <c r="BH45" s="169">
        <v>135.47999999999999</v>
      </c>
      <c r="BI45" s="176">
        <v>224.53</v>
      </c>
      <c r="BJ45" s="169">
        <v>135.75</v>
      </c>
      <c r="BK45" s="176">
        <v>224.53</v>
      </c>
      <c r="BL45" s="169">
        <f>BL32</f>
        <v>132.19999999999999</v>
      </c>
      <c r="BM45" s="176">
        <v>224.53</v>
      </c>
      <c r="BN45" s="169">
        <v>124.31</v>
      </c>
      <c r="BO45" s="176">
        <v>224.53</v>
      </c>
      <c r="BP45" s="169">
        <v>121.27</v>
      </c>
      <c r="BQ45" s="176">
        <v>224.53</v>
      </c>
      <c r="BR45" s="169">
        <v>123.01</v>
      </c>
      <c r="BS45" s="176">
        <v>224.53</v>
      </c>
      <c r="BT45" s="169">
        <v>125.55</v>
      </c>
      <c r="BU45" s="176">
        <v>224.53</v>
      </c>
      <c r="BV45" s="169">
        <v>127.48</v>
      </c>
      <c r="BW45" s="176">
        <v>224.53</v>
      </c>
      <c r="BX45" s="169">
        <v>132.09</v>
      </c>
      <c r="BY45" s="176">
        <v>224.53</v>
      </c>
      <c r="BZ45" s="169">
        <v>135.72999999999999</v>
      </c>
      <c r="CA45" s="176">
        <v>224.53</v>
      </c>
      <c r="CB45" s="169">
        <v>135.62</v>
      </c>
      <c r="CC45" s="176">
        <v>224.53</v>
      </c>
      <c r="CD45" s="169">
        <v>136.87</v>
      </c>
      <c r="CE45" s="176">
        <v>224.53</v>
      </c>
      <c r="CF45" s="169">
        <v>139.66</v>
      </c>
      <c r="CG45" s="176">
        <v>224.53</v>
      </c>
      <c r="CH45" s="169">
        <v>143.65</v>
      </c>
      <c r="CI45" s="176">
        <v>224.53</v>
      </c>
      <c r="CJ45" s="169">
        <v>145.02000000000001</v>
      </c>
      <c r="CK45" s="176">
        <v>224.53</v>
      </c>
      <c r="CL45" s="169">
        <v>155.35</v>
      </c>
      <c r="CM45" s="176">
        <v>224.53</v>
      </c>
      <c r="CN45" s="169">
        <v>156.38999999999999</v>
      </c>
      <c r="CO45" s="176">
        <v>224.53</v>
      </c>
      <c r="CP45" s="169">
        <v>157.66</v>
      </c>
      <c r="CQ45" s="176">
        <v>224.53</v>
      </c>
      <c r="CR45" s="169">
        <v>153.83000000000001</v>
      </c>
      <c r="CS45" s="176">
        <v>224.53</v>
      </c>
      <c r="CT45" s="169">
        <v>155.19999999999999</v>
      </c>
      <c r="CU45" s="176">
        <v>224.53</v>
      </c>
      <c r="CV45" s="169">
        <v>156.58000000000001</v>
      </c>
      <c r="CW45" s="176">
        <v>224.53</v>
      </c>
      <c r="CX45" s="169">
        <v>154.21</v>
      </c>
      <c r="CY45" s="176">
        <v>224.53</v>
      </c>
      <c r="CZ45" s="169">
        <v>156.59</v>
      </c>
      <c r="DA45" s="176">
        <v>224.53</v>
      </c>
      <c r="DB45" s="169">
        <v>158.38</v>
      </c>
      <c r="DC45" s="176">
        <v>224.53</v>
      </c>
      <c r="DD45" s="169">
        <v>161.66999999999999</v>
      </c>
      <c r="DE45" s="176">
        <v>224.53</v>
      </c>
      <c r="DF45" s="169">
        <v>162.77000000000001</v>
      </c>
      <c r="DG45" s="176">
        <v>224.53</v>
      </c>
      <c r="DH45" s="169">
        <v>169.44</v>
      </c>
      <c r="DI45" s="176">
        <v>224.53</v>
      </c>
      <c r="DJ45" s="169">
        <v>170.51</v>
      </c>
      <c r="DK45" s="176">
        <v>224.53</v>
      </c>
      <c r="DL45" s="169">
        <v>173.2</v>
      </c>
      <c r="DM45" s="176">
        <v>224.53</v>
      </c>
      <c r="DN45" s="169">
        <v>173.55</v>
      </c>
      <c r="DO45" s="176">
        <v>224.53</v>
      </c>
      <c r="DP45" s="169">
        <v>173.57</v>
      </c>
      <c r="DQ45" s="176">
        <v>224.53</v>
      </c>
      <c r="DR45" s="169">
        <v>176.46</v>
      </c>
      <c r="DS45" s="176">
        <v>224.53</v>
      </c>
      <c r="DT45" s="169">
        <v>182.45</v>
      </c>
      <c r="DU45" s="176">
        <v>224.53</v>
      </c>
      <c r="DV45" s="169">
        <v>183.47</v>
      </c>
      <c r="DW45" s="176">
        <v>224.53</v>
      </c>
      <c r="DX45" s="169">
        <v>186.33</v>
      </c>
      <c r="DY45" s="176">
        <v>224.53</v>
      </c>
      <c r="DZ45" s="169">
        <v>183.63</v>
      </c>
      <c r="EA45" s="176">
        <v>224.53</v>
      </c>
      <c r="EB45" s="169">
        <v>186.55</v>
      </c>
      <c r="EC45" s="176">
        <v>224.53</v>
      </c>
      <c r="ED45" s="169">
        <v>191.12</v>
      </c>
      <c r="EE45" s="176">
        <v>224.53</v>
      </c>
      <c r="EF45" s="169">
        <v>186.61</v>
      </c>
      <c r="EG45" s="176">
        <v>224.53</v>
      </c>
      <c r="EH45" s="169">
        <v>180.49</v>
      </c>
      <c r="EI45" s="176">
        <v>224.53</v>
      </c>
      <c r="EJ45" s="169">
        <v>184.01</v>
      </c>
      <c r="EK45" s="176">
        <v>224.53</v>
      </c>
      <c r="EL45" s="169">
        <v>188.61</v>
      </c>
      <c r="EM45" s="176">
        <v>224.53</v>
      </c>
      <c r="EN45" s="169">
        <v>188.4</v>
      </c>
      <c r="EO45" s="176">
        <v>224.53</v>
      </c>
      <c r="EP45" s="169">
        <v>191.12</v>
      </c>
      <c r="EQ45" s="176">
        <v>224.53</v>
      </c>
      <c r="ER45" s="169">
        <v>184.18</v>
      </c>
      <c r="ES45" s="176">
        <v>224.53</v>
      </c>
      <c r="ET45" s="169">
        <v>176.07</v>
      </c>
      <c r="EU45" s="176">
        <v>224.53</v>
      </c>
      <c r="EV45" s="169">
        <v>181.12</v>
      </c>
      <c r="EW45" s="176">
        <v>224.53</v>
      </c>
      <c r="EX45" s="169">
        <v>170.39</v>
      </c>
      <c r="EY45" s="176">
        <v>224.53</v>
      </c>
      <c r="EZ45" s="169">
        <v>178.38</v>
      </c>
      <c r="FA45" s="176">
        <v>224.53</v>
      </c>
      <c r="FB45" s="169">
        <v>173.97</v>
      </c>
      <c r="FC45" s="176">
        <v>224.53</v>
      </c>
    </row>
    <row r="46" spans="2:159">
      <c r="B46" s="560"/>
      <c r="C46" s="189" t="s">
        <v>229</v>
      </c>
      <c r="D46" s="323">
        <v>8.6928177252018752</v>
      </c>
      <c r="E46" s="324">
        <v>7.26</v>
      </c>
      <c r="F46" s="323">
        <v>8.7100000000000009</v>
      </c>
      <c r="G46" s="324">
        <v>7.26</v>
      </c>
      <c r="H46" s="323">
        <v>8.84</v>
      </c>
      <c r="I46" s="324">
        <v>7.26</v>
      </c>
      <c r="J46" s="177">
        <v>8.02</v>
      </c>
      <c r="K46" s="177">
        <v>7.26</v>
      </c>
      <c r="L46" s="177">
        <v>8.01</v>
      </c>
      <c r="M46" s="177">
        <v>7.26</v>
      </c>
      <c r="N46" s="177">
        <v>7.93</v>
      </c>
      <c r="O46" s="177">
        <v>7.26</v>
      </c>
      <c r="P46" s="177">
        <v>7.79</v>
      </c>
      <c r="Q46" s="177">
        <v>7.26</v>
      </c>
      <c r="R46" s="177">
        <v>7.97</v>
      </c>
      <c r="S46" s="177">
        <v>7.26</v>
      </c>
      <c r="T46" s="177">
        <v>7.66</v>
      </c>
      <c r="U46" s="177">
        <v>7.26</v>
      </c>
      <c r="V46" s="177">
        <v>7.78</v>
      </c>
      <c r="W46" s="177">
        <v>7.26</v>
      </c>
      <c r="X46" s="177">
        <v>7.82</v>
      </c>
      <c r="Y46" s="177">
        <v>7.26</v>
      </c>
      <c r="Z46" s="177">
        <v>7.83</v>
      </c>
      <c r="AA46" s="177">
        <v>7.26</v>
      </c>
      <c r="AB46" s="177">
        <v>7.92</v>
      </c>
      <c r="AC46" s="177">
        <v>7.26</v>
      </c>
      <c r="AD46" s="177">
        <v>7.97</v>
      </c>
      <c r="AE46" s="177">
        <v>7.26</v>
      </c>
      <c r="AF46" s="177">
        <v>7.86</v>
      </c>
      <c r="AG46" s="177">
        <v>7.26</v>
      </c>
      <c r="AH46" s="177">
        <v>7.77</v>
      </c>
      <c r="AI46" s="177">
        <v>7.26</v>
      </c>
      <c r="AJ46" s="177">
        <v>7.73</v>
      </c>
      <c r="AK46" s="177">
        <v>7.26</v>
      </c>
      <c r="AL46" s="177">
        <v>7.34</v>
      </c>
      <c r="AM46" s="177">
        <v>7.26</v>
      </c>
      <c r="AN46" s="177">
        <v>7.01</v>
      </c>
      <c r="AO46" s="177">
        <v>7.26</v>
      </c>
      <c r="AP46" s="177">
        <v>6.53</v>
      </c>
      <c r="AQ46" s="177">
        <v>7.26</v>
      </c>
      <c r="AR46" s="177">
        <v>6.15</v>
      </c>
      <c r="AS46" s="177">
        <v>7.26</v>
      </c>
      <c r="AT46" s="177">
        <v>6.43</v>
      </c>
      <c r="AU46" s="177">
        <v>7.26</v>
      </c>
      <c r="AV46" s="177">
        <v>6.34</v>
      </c>
      <c r="AW46" s="177">
        <v>7.26</v>
      </c>
      <c r="AX46" s="177">
        <v>6.45</v>
      </c>
      <c r="AY46" s="177">
        <v>7.26</v>
      </c>
      <c r="AZ46" s="177">
        <v>6.52</v>
      </c>
      <c r="BA46" s="177">
        <v>7.26</v>
      </c>
      <c r="BB46" s="177">
        <v>6.55</v>
      </c>
      <c r="BC46" s="177">
        <v>7.26</v>
      </c>
      <c r="BD46" s="177">
        <v>6.31</v>
      </c>
      <c r="BE46" s="177">
        <v>7.26</v>
      </c>
      <c r="BF46" s="177">
        <v>5.99</v>
      </c>
      <c r="BG46" s="177">
        <v>7.26</v>
      </c>
      <c r="BH46" s="177">
        <v>5.97</v>
      </c>
      <c r="BI46" s="177">
        <v>7.26</v>
      </c>
      <c r="BJ46" s="177">
        <v>5.98</v>
      </c>
      <c r="BK46" s="177">
        <v>7.26</v>
      </c>
      <c r="BL46" s="177">
        <f>BL33</f>
        <v>5.82</v>
      </c>
      <c r="BM46" s="177">
        <v>7.26</v>
      </c>
      <c r="BN46" s="177">
        <v>5.48</v>
      </c>
      <c r="BO46" s="177">
        <v>7.26</v>
      </c>
      <c r="BP46" s="177">
        <v>5.34</v>
      </c>
      <c r="BQ46" s="177">
        <v>7.26</v>
      </c>
      <c r="BR46" s="177">
        <v>5.42</v>
      </c>
      <c r="BS46" s="177">
        <v>7.26</v>
      </c>
      <c r="BT46" s="177">
        <v>5.53</v>
      </c>
      <c r="BU46" s="177">
        <v>7.26</v>
      </c>
      <c r="BV46" s="177">
        <v>5.62</v>
      </c>
      <c r="BW46" s="177">
        <v>7.26</v>
      </c>
      <c r="BX46" s="177">
        <v>5.82</v>
      </c>
      <c r="BY46" s="177">
        <v>7.26</v>
      </c>
      <c r="BZ46" s="177">
        <v>5.98</v>
      </c>
      <c r="CA46" s="177">
        <v>7.26</v>
      </c>
      <c r="CB46" s="177">
        <v>5.98</v>
      </c>
      <c r="CC46" s="177">
        <v>7.26</v>
      </c>
      <c r="CD46" s="177">
        <v>6.03</v>
      </c>
      <c r="CE46" s="177">
        <v>7.26</v>
      </c>
      <c r="CF46" s="177">
        <v>6.15</v>
      </c>
      <c r="CG46" s="177">
        <v>7.26</v>
      </c>
      <c r="CH46" s="177">
        <v>6.33</v>
      </c>
      <c r="CI46" s="177">
        <v>7.26</v>
      </c>
      <c r="CJ46" s="177">
        <v>6.39</v>
      </c>
      <c r="CK46" s="177">
        <v>7.26</v>
      </c>
      <c r="CL46" s="177">
        <v>6.84</v>
      </c>
      <c r="CM46" s="177">
        <v>7.26</v>
      </c>
      <c r="CN46" s="177">
        <v>6.89</v>
      </c>
      <c r="CO46" s="177">
        <v>7.26</v>
      </c>
      <c r="CP46" s="177">
        <v>6.95</v>
      </c>
      <c r="CQ46" s="177">
        <v>7.26</v>
      </c>
      <c r="CR46" s="177">
        <v>6.78</v>
      </c>
      <c r="CS46" s="177">
        <v>7.26</v>
      </c>
      <c r="CT46" s="177">
        <v>6.84</v>
      </c>
      <c r="CU46" s="177">
        <v>7.26</v>
      </c>
      <c r="CV46" s="177">
        <v>6.9</v>
      </c>
      <c r="CW46" s="177">
        <v>7.26</v>
      </c>
      <c r="CX46" s="177">
        <v>6.79</v>
      </c>
      <c r="CY46" s="177">
        <v>7.26</v>
      </c>
      <c r="CZ46" s="177">
        <v>6.9</v>
      </c>
      <c r="DA46" s="177">
        <v>7.26</v>
      </c>
      <c r="DB46" s="177">
        <v>6.98</v>
      </c>
      <c r="DC46" s="177">
        <v>7.26</v>
      </c>
      <c r="DD46" s="177">
        <v>7.17</v>
      </c>
      <c r="DE46" s="177">
        <v>7.26</v>
      </c>
      <c r="DF46" s="177">
        <v>7.17</v>
      </c>
      <c r="DG46" s="177">
        <v>7.26</v>
      </c>
      <c r="DH46" s="177">
        <v>7.47</v>
      </c>
      <c r="DI46" s="177">
        <v>7.26</v>
      </c>
      <c r="DJ46" s="177">
        <v>7.51</v>
      </c>
      <c r="DK46" s="177">
        <v>7.26</v>
      </c>
      <c r="DL46" s="177">
        <v>7.63</v>
      </c>
      <c r="DM46" s="177">
        <v>7.26</v>
      </c>
      <c r="DN46" s="177">
        <v>7.65</v>
      </c>
      <c r="DO46" s="177">
        <v>7.26</v>
      </c>
      <c r="DP46" s="177">
        <v>7.65</v>
      </c>
      <c r="DQ46" s="177">
        <v>7.26</v>
      </c>
      <c r="DR46" s="177">
        <v>7.77</v>
      </c>
      <c r="DS46" s="177">
        <v>7.26</v>
      </c>
      <c r="DT46" s="177">
        <v>8.0399999999999991</v>
      </c>
      <c r="DU46" s="177">
        <v>7.26</v>
      </c>
      <c r="DV46" s="177">
        <v>8.08</v>
      </c>
      <c r="DW46" s="177">
        <v>7.26</v>
      </c>
      <c r="DX46" s="177">
        <v>8.2100000000000009</v>
      </c>
      <c r="DY46" s="177">
        <v>7.26</v>
      </c>
      <c r="DZ46" s="177">
        <v>8.09</v>
      </c>
      <c r="EA46" s="177">
        <v>7.26</v>
      </c>
      <c r="EB46" s="177">
        <v>8.2200000000000006</v>
      </c>
      <c r="EC46" s="177">
        <v>7.26</v>
      </c>
      <c r="ED46" s="177">
        <v>8.42</v>
      </c>
      <c r="EE46" s="177">
        <v>7.26</v>
      </c>
      <c r="EF46" s="177">
        <v>8.2200000000000006</v>
      </c>
      <c r="EG46" s="177">
        <v>7.26</v>
      </c>
      <c r="EH46" s="177">
        <v>7.95</v>
      </c>
      <c r="EI46" s="177">
        <v>7.26</v>
      </c>
      <c r="EJ46" s="177">
        <v>8.11</v>
      </c>
      <c r="EK46" s="177">
        <v>7.26</v>
      </c>
      <c r="EL46" s="177">
        <v>8.31</v>
      </c>
      <c r="EM46" s="177">
        <v>7.26</v>
      </c>
      <c r="EN46" s="177">
        <v>8.3000000000000007</v>
      </c>
      <c r="EO46" s="177">
        <v>7.26</v>
      </c>
      <c r="EP46" s="177">
        <v>8.42</v>
      </c>
      <c r="EQ46" s="177">
        <v>7.26</v>
      </c>
      <c r="ER46" s="177">
        <v>8.11</v>
      </c>
      <c r="ES46" s="177">
        <v>7.26</v>
      </c>
      <c r="ET46" s="177">
        <v>7.76</v>
      </c>
      <c r="EU46" s="177">
        <v>7.26</v>
      </c>
      <c r="EV46" s="177">
        <v>7.98</v>
      </c>
      <c r="EW46" s="177">
        <v>7.26</v>
      </c>
      <c r="EX46" s="177">
        <v>7.51</v>
      </c>
      <c r="EY46" s="177">
        <v>7.26</v>
      </c>
      <c r="EZ46" s="177">
        <v>7.86</v>
      </c>
      <c r="FA46" s="177">
        <v>7.26</v>
      </c>
      <c r="FB46" s="177">
        <v>7.66</v>
      </c>
      <c r="FC46" s="177">
        <v>7.26</v>
      </c>
    </row>
    <row r="47" spans="2:159">
      <c r="B47" s="560"/>
      <c r="C47" s="189" t="s">
        <v>232</v>
      </c>
      <c r="D47" s="323">
        <v>116.84815341224642</v>
      </c>
      <c r="E47" s="324">
        <v>97.33</v>
      </c>
      <c r="F47" s="323">
        <v>117.08</v>
      </c>
      <c r="G47" s="324">
        <v>97.33</v>
      </c>
      <c r="H47" s="323">
        <v>118.86</v>
      </c>
      <c r="I47" s="324">
        <v>97.33</v>
      </c>
      <c r="J47" s="177">
        <v>107.84</v>
      </c>
      <c r="K47" s="177">
        <v>97.33</v>
      </c>
      <c r="L47" s="177">
        <v>107.65</v>
      </c>
      <c r="M47" s="177">
        <v>97.33</v>
      </c>
      <c r="N47" s="177">
        <v>106.58</v>
      </c>
      <c r="O47" s="177">
        <v>97.33</v>
      </c>
      <c r="P47" s="177">
        <v>104.75</v>
      </c>
      <c r="Q47" s="177">
        <v>97.33</v>
      </c>
      <c r="R47" s="177">
        <v>107.07</v>
      </c>
      <c r="S47" s="177">
        <v>97.33</v>
      </c>
      <c r="T47" s="177">
        <v>102.9</v>
      </c>
      <c r="U47" s="177">
        <v>97.33</v>
      </c>
      <c r="V47" s="177">
        <v>104.61</v>
      </c>
      <c r="W47" s="177">
        <v>97.33</v>
      </c>
      <c r="X47" s="177">
        <v>105.18</v>
      </c>
      <c r="Y47" s="177">
        <v>97.33</v>
      </c>
      <c r="Z47" s="177">
        <v>105.28</v>
      </c>
      <c r="AA47" s="177">
        <v>97.33</v>
      </c>
      <c r="AB47" s="177">
        <v>106.42</v>
      </c>
      <c r="AC47" s="177">
        <v>97.33</v>
      </c>
      <c r="AD47" s="177">
        <v>107.11</v>
      </c>
      <c r="AE47" s="177">
        <v>97.33</v>
      </c>
      <c r="AF47" s="177">
        <v>105.65</v>
      </c>
      <c r="AG47" s="177">
        <v>97.33</v>
      </c>
      <c r="AH47" s="177">
        <v>104.49</v>
      </c>
      <c r="AI47" s="177">
        <v>97.33</v>
      </c>
      <c r="AJ47" s="177">
        <v>103.85</v>
      </c>
      <c r="AK47" s="177">
        <v>97.33</v>
      </c>
      <c r="AL47" s="177">
        <v>98.64</v>
      </c>
      <c r="AM47" s="177">
        <v>97.33</v>
      </c>
      <c r="AN47" s="177">
        <v>94.2</v>
      </c>
      <c r="AO47" s="177">
        <v>97.33</v>
      </c>
      <c r="AP47" s="177">
        <v>87.82</v>
      </c>
      <c r="AQ47" s="177">
        <v>97.33</v>
      </c>
      <c r="AR47" s="177">
        <v>82.63</v>
      </c>
      <c r="AS47" s="177">
        <v>97.33</v>
      </c>
      <c r="AT47" s="177">
        <v>86.42</v>
      </c>
      <c r="AU47" s="177">
        <v>97.33</v>
      </c>
      <c r="AV47" s="177">
        <v>85.19</v>
      </c>
      <c r="AW47" s="177">
        <v>97.33</v>
      </c>
      <c r="AX47" s="177">
        <v>86.74</v>
      </c>
      <c r="AY47" s="177">
        <v>97.33</v>
      </c>
      <c r="AZ47" s="177">
        <v>87.65</v>
      </c>
      <c r="BA47" s="177">
        <v>97.33</v>
      </c>
      <c r="BB47" s="177">
        <v>88.04</v>
      </c>
      <c r="BC47" s="177">
        <v>97.33</v>
      </c>
      <c r="BD47" s="177">
        <v>84.76</v>
      </c>
      <c r="BE47" s="177">
        <v>97.33</v>
      </c>
      <c r="BF47" s="177">
        <v>80.55</v>
      </c>
      <c r="BG47" s="177">
        <v>97.33</v>
      </c>
      <c r="BH47" s="177">
        <v>80.239999999999995</v>
      </c>
      <c r="BI47" s="177">
        <v>97.33</v>
      </c>
      <c r="BJ47" s="177">
        <v>80.39</v>
      </c>
      <c r="BK47" s="177">
        <v>97.33</v>
      </c>
      <c r="BL47" s="177">
        <v>78.3</v>
      </c>
      <c r="BM47" s="177">
        <v>97.33</v>
      </c>
      <c r="BN47" s="177">
        <v>73.62</v>
      </c>
      <c r="BO47" s="177">
        <v>97.33</v>
      </c>
      <c r="BP47" s="177">
        <v>71.819999999999993</v>
      </c>
      <c r="BQ47" s="177">
        <v>97.33</v>
      </c>
      <c r="BR47" s="177">
        <v>72.849999999999994</v>
      </c>
      <c r="BS47" s="177">
        <v>97.33</v>
      </c>
      <c r="BT47" s="177">
        <v>74.349999999999994</v>
      </c>
      <c r="BU47" s="177">
        <v>97.33</v>
      </c>
      <c r="BV47" s="177">
        <v>75.5</v>
      </c>
      <c r="BW47" s="177">
        <v>97.33</v>
      </c>
      <c r="BX47" s="177">
        <v>78.23</v>
      </c>
      <c r="BY47" s="177">
        <v>97.33</v>
      </c>
      <c r="BZ47" s="177">
        <v>80.38</v>
      </c>
      <c r="CA47" s="177">
        <v>97.33</v>
      </c>
      <c r="CB47" s="177">
        <v>80.319999999999993</v>
      </c>
      <c r="CC47" s="177">
        <v>97.33</v>
      </c>
      <c r="CD47" s="177">
        <v>81.06</v>
      </c>
      <c r="CE47" s="177">
        <v>97.33</v>
      </c>
      <c r="CF47" s="177">
        <v>82.71</v>
      </c>
      <c r="CG47" s="177">
        <v>97.33</v>
      </c>
      <c r="CH47" s="177">
        <v>85.08</v>
      </c>
      <c r="CI47" s="177">
        <v>97.33</v>
      </c>
      <c r="CJ47" s="177">
        <v>85.89</v>
      </c>
      <c r="CK47" s="177">
        <v>97.33</v>
      </c>
      <c r="CL47" s="177">
        <v>92</v>
      </c>
      <c r="CM47" s="177">
        <v>97.33</v>
      </c>
      <c r="CN47" s="177">
        <v>92.62</v>
      </c>
      <c r="CO47" s="177">
        <v>97.33</v>
      </c>
      <c r="CP47" s="177">
        <v>93.37</v>
      </c>
      <c r="CQ47" s="177">
        <v>97.33</v>
      </c>
      <c r="CR47" s="177">
        <v>91.1</v>
      </c>
      <c r="CS47" s="177">
        <v>97.33</v>
      </c>
      <c r="CT47" s="177">
        <v>91.92</v>
      </c>
      <c r="CU47" s="177">
        <v>97.33</v>
      </c>
      <c r="CV47" s="177">
        <v>92.73</v>
      </c>
      <c r="CW47" s="177">
        <v>97.33</v>
      </c>
      <c r="CX47" s="177">
        <v>91.33</v>
      </c>
      <c r="CY47" s="177">
        <v>97.33</v>
      </c>
      <c r="CZ47" s="177">
        <v>92.74</v>
      </c>
      <c r="DA47" s="177">
        <v>97.33</v>
      </c>
      <c r="DB47" s="177">
        <v>93.8</v>
      </c>
      <c r="DC47" s="177">
        <v>97.33</v>
      </c>
      <c r="DD47" s="177">
        <v>95.75</v>
      </c>
      <c r="DE47" s="177">
        <v>97.33</v>
      </c>
      <c r="DF47" s="177">
        <v>96.4</v>
      </c>
      <c r="DG47" s="177">
        <v>97.33</v>
      </c>
      <c r="DH47" s="177">
        <v>100.35</v>
      </c>
      <c r="DI47" s="177">
        <v>97.33</v>
      </c>
      <c r="DJ47" s="177">
        <v>100.98</v>
      </c>
      <c r="DK47" s="177">
        <v>97.33</v>
      </c>
      <c r="DL47" s="177">
        <v>102.58</v>
      </c>
      <c r="DM47" s="177">
        <v>97.33</v>
      </c>
      <c r="DN47" s="177">
        <v>102.78</v>
      </c>
      <c r="DO47" s="177">
        <v>97.33</v>
      </c>
      <c r="DP47" s="177">
        <v>102.8</v>
      </c>
      <c r="DQ47" s="177">
        <v>97.33</v>
      </c>
      <c r="DR47" s="177">
        <v>104.51</v>
      </c>
      <c r="DS47" s="177">
        <v>97.33</v>
      </c>
      <c r="DT47" s="177">
        <v>108.06</v>
      </c>
      <c r="DU47" s="177">
        <v>97.33</v>
      </c>
      <c r="DV47" s="177">
        <v>108.66</v>
      </c>
      <c r="DW47" s="177">
        <v>97.33</v>
      </c>
      <c r="DX47" s="177">
        <v>110.35</v>
      </c>
      <c r="DY47" s="177">
        <v>97.33</v>
      </c>
      <c r="DZ47" s="177">
        <v>108.75</v>
      </c>
      <c r="EA47" s="177">
        <v>97.33</v>
      </c>
      <c r="EB47" s="177">
        <v>110.48</v>
      </c>
      <c r="EC47" s="177">
        <v>97.33</v>
      </c>
      <c r="ED47" s="177">
        <v>113.19</v>
      </c>
      <c r="EE47" s="177">
        <v>97.33</v>
      </c>
      <c r="EF47" s="177">
        <v>110.52</v>
      </c>
      <c r="EG47" s="177">
        <v>97.33</v>
      </c>
      <c r="EH47" s="177">
        <v>106.89</v>
      </c>
      <c r="EI47" s="177">
        <v>97.33</v>
      </c>
      <c r="EJ47" s="177">
        <v>108.98</v>
      </c>
      <c r="EK47" s="177">
        <v>97.33</v>
      </c>
      <c r="EL47" s="177">
        <v>111.7</v>
      </c>
      <c r="EM47" s="177">
        <v>97.33</v>
      </c>
      <c r="EN47" s="177">
        <v>111.58</v>
      </c>
      <c r="EO47" s="177">
        <v>97.33</v>
      </c>
      <c r="EP47" s="177">
        <v>113.19</v>
      </c>
      <c r="EQ47" s="177">
        <v>97.33</v>
      </c>
      <c r="ER47" s="177">
        <v>109.08</v>
      </c>
      <c r="ES47" s="177">
        <v>97.33</v>
      </c>
      <c r="ET47" s="177">
        <v>104.28</v>
      </c>
      <c r="EU47" s="177">
        <v>97.33</v>
      </c>
      <c r="EV47" s="177">
        <v>107.26</v>
      </c>
      <c r="EW47" s="177">
        <v>97.33</v>
      </c>
      <c r="EX47" s="177">
        <v>100.91</v>
      </c>
      <c r="EY47" s="177">
        <v>97.33</v>
      </c>
      <c r="EZ47" s="177">
        <v>105.64</v>
      </c>
      <c r="FA47" s="177">
        <v>97.33</v>
      </c>
      <c r="FB47" s="177">
        <v>103.03</v>
      </c>
      <c r="FC47" s="177">
        <v>97.33</v>
      </c>
    </row>
    <row r="48" spans="2:159">
      <c r="B48" s="560"/>
      <c r="C48" s="193" t="s">
        <v>233</v>
      </c>
      <c r="D48" s="325">
        <v>1182.9695636644674</v>
      </c>
      <c r="E48" s="326">
        <v>985.26</v>
      </c>
      <c r="F48" s="325">
        <v>1185.33</v>
      </c>
      <c r="G48" s="326">
        <v>985.26</v>
      </c>
      <c r="H48" s="325">
        <v>1203.3699999999999</v>
      </c>
      <c r="I48" s="326">
        <v>985.26</v>
      </c>
      <c r="J48" s="178">
        <v>1091.82</v>
      </c>
      <c r="K48" s="178">
        <v>985.26</v>
      </c>
      <c r="L48" s="178">
        <v>1089.81</v>
      </c>
      <c r="M48" s="178">
        <v>985.26</v>
      </c>
      <c r="N48" s="178">
        <v>1078.98</v>
      </c>
      <c r="O48" s="178">
        <v>985.26</v>
      </c>
      <c r="P48" s="178">
        <v>1060.49</v>
      </c>
      <c r="Q48" s="178">
        <v>985.26</v>
      </c>
      <c r="R48" s="178">
        <v>1083.93</v>
      </c>
      <c r="S48" s="178">
        <v>985.26</v>
      </c>
      <c r="T48" s="178">
        <v>1041.81</v>
      </c>
      <c r="U48" s="178">
        <v>985.26</v>
      </c>
      <c r="V48" s="178">
        <v>1059.07</v>
      </c>
      <c r="W48" s="178">
        <v>985.26</v>
      </c>
      <c r="X48" s="178">
        <v>1064.8699999999999</v>
      </c>
      <c r="Y48" s="178">
        <v>985.26</v>
      </c>
      <c r="Z48" s="178">
        <v>1065.8800000000001</v>
      </c>
      <c r="AA48" s="178">
        <v>985.26</v>
      </c>
      <c r="AB48" s="178">
        <v>1077.43</v>
      </c>
      <c r="AC48" s="178">
        <v>985.26</v>
      </c>
      <c r="AD48" s="178">
        <v>1084.4000000000001</v>
      </c>
      <c r="AE48" s="178">
        <v>985.26</v>
      </c>
      <c r="AF48" s="178">
        <v>1069.5999999999999</v>
      </c>
      <c r="AG48" s="178">
        <v>985.26</v>
      </c>
      <c r="AH48" s="178">
        <v>1057.8800000000001</v>
      </c>
      <c r="AI48" s="178">
        <v>985.26</v>
      </c>
      <c r="AJ48" s="178">
        <v>1051.3599999999999</v>
      </c>
      <c r="AK48" s="178">
        <v>985.26</v>
      </c>
      <c r="AL48" s="178">
        <v>998.62</v>
      </c>
      <c r="AM48" s="178">
        <v>985.26</v>
      </c>
      <c r="AN48" s="178">
        <v>953.65</v>
      </c>
      <c r="AO48" s="178">
        <v>985.26</v>
      </c>
      <c r="AP48" s="178">
        <v>889.11</v>
      </c>
      <c r="AQ48" s="178">
        <v>985.26</v>
      </c>
      <c r="AR48" s="178">
        <v>836.59</v>
      </c>
      <c r="AS48" s="178">
        <v>985.26</v>
      </c>
      <c r="AT48" s="178">
        <v>874.96</v>
      </c>
      <c r="AU48" s="178">
        <v>985.26</v>
      </c>
      <c r="AV48" s="178">
        <v>862.5</v>
      </c>
      <c r="AW48" s="178">
        <v>985.26</v>
      </c>
      <c r="AX48" s="178">
        <v>878.13</v>
      </c>
      <c r="AY48" s="178">
        <v>985.26</v>
      </c>
      <c r="AZ48" s="178">
        <v>887.38</v>
      </c>
      <c r="BA48" s="178">
        <v>985.26</v>
      </c>
      <c r="BB48" s="178">
        <v>891.33</v>
      </c>
      <c r="BC48" s="178">
        <v>985.26</v>
      </c>
      <c r="BD48" s="178">
        <v>858.13</v>
      </c>
      <c r="BE48" s="178">
        <v>985.26</v>
      </c>
      <c r="BF48" s="178">
        <v>815.47</v>
      </c>
      <c r="BG48" s="178">
        <v>985.26</v>
      </c>
      <c r="BH48" s="178">
        <v>812.33</v>
      </c>
      <c r="BI48" s="178">
        <v>985.26</v>
      </c>
      <c r="BJ48" s="178">
        <v>813.9</v>
      </c>
      <c r="BK48" s="178">
        <v>985.26</v>
      </c>
      <c r="BL48" s="178">
        <v>792.66</v>
      </c>
      <c r="BM48" s="178">
        <v>985.26</v>
      </c>
      <c r="BN48" s="178">
        <v>745.32</v>
      </c>
      <c r="BO48" s="178">
        <v>985.26</v>
      </c>
      <c r="BP48" s="178">
        <v>727.12</v>
      </c>
      <c r="BQ48" s="178">
        <v>985.26</v>
      </c>
      <c r="BR48" s="178">
        <v>737.57</v>
      </c>
      <c r="BS48" s="178">
        <v>985.26</v>
      </c>
      <c r="BT48" s="178">
        <v>752.75</v>
      </c>
      <c r="BU48" s="178">
        <v>985.26</v>
      </c>
      <c r="BV48" s="178">
        <v>764.34</v>
      </c>
      <c r="BW48" s="178">
        <v>985.26</v>
      </c>
      <c r="BX48" s="178">
        <v>792</v>
      </c>
      <c r="BY48" s="178">
        <v>985.26</v>
      </c>
      <c r="BZ48" s="178">
        <v>813.81</v>
      </c>
      <c r="CA48" s="178">
        <v>985.26</v>
      </c>
      <c r="CB48" s="178">
        <v>813.13</v>
      </c>
      <c r="CC48" s="178">
        <v>985.26</v>
      </c>
      <c r="CD48" s="178">
        <v>820.62</v>
      </c>
      <c r="CE48" s="178">
        <v>985.26</v>
      </c>
      <c r="CF48" s="178">
        <v>837.4</v>
      </c>
      <c r="CG48" s="178">
        <v>985.26</v>
      </c>
      <c r="CH48" s="178">
        <v>861.31</v>
      </c>
      <c r="CI48" s="178">
        <v>985.26</v>
      </c>
      <c r="CJ48" s="178">
        <v>869.52</v>
      </c>
      <c r="CK48" s="178">
        <v>985.26</v>
      </c>
      <c r="CL48" s="178">
        <v>931.45</v>
      </c>
      <c r="CM48" s="178">
        <v>985.26</v>
      </c>
      <c r="CN48" s="178">
        <v>937.66</v>
      </c>
      <c r="CO48" s="178">
        <v>985.26</v>
      </c>
      <c r="CP48" s="178">
        <v>945.28</v>
      </c>
      <c r="CQ48" s="178">
        <v>985.26</v>
      </c>
      <c r="CR48" s="178">
        <v>922.31</v>
      </c>
      <c r="CS48" s="178">
        <v>985.26</v>
      </c>
      <c r="CT48" s="178">
        <v>930.56</v>
      </c>
      <c r="CU48" s="178">
        <v>985.26</v>
      </c>
      <c r="CV48" s="178">
        <v>938.84</v>
      </c>
      <c r="CW48" s="178">
        <v>985.26</v>
      </c>
      <c r="CX48" s="178">
        <v>924.58</v>
      </c>
      <c r="CY48" s="178">
        <v>985.26</v>
      </c>
      <c r="CZ48" s="178">
        <v>938.87</v>
      </c>
      <c r="DA48" s="178">
        <v>985.26</v>
      </c>
      <c r="DB48" s="178">
        <v>949.61</v>
      </c>
      <c r="DC48" s="178">
        <v>985.26</v>
      </c>
      <c r="DD48" s="178">
        <v>969.34</v>
      </c>
      <c r="DE48" s="178">
        <v>985.26</v>
      </c>
      <c r="DF48" s="178">
        <v>975.93</v>
      </c>
      <c r="DG48" s="178">
        <v>985.26</v>
      </c>
      <c r="DH48" s="178">
        <v>1015.9</v>
      </c>
      <c r="DI48" s="178">
        <v>985.26</v>
      </c>
      <c r="DJ48" s="178">
        <v>1022.31</v>
      </c>
      <c r="DK48" s="178">
        <v>985.26</v>
      </c>
      <c r="DL48" s="178">
        <v>1038.49</v>
      </c>
      <c r="DM48" s="178">
        <v>985.26</v>
      </c>
      <c r="DN48" s="178">
        <v>1040.5899999999999</v>
      </c>
      <c r="DO48" s="178">
        <v>985.26</v>
      </c>
      <c r="DP48" s="178">
        <v>1040.7</v>
      </c>
      <c r="DQ48" s="178">
        <v>985.26</v>
      </c>
      <c r="DR48" s="178">
        <v>1058.03</v>
      </c>
      <c r="DS48" s="178">
        <v>985.26</v>
      </c>
      <c r="DT48" s="178">
        <v>1093.95</v>
      </c>
      <c r="DU48" s="178">
        <v>985.26</v>
      </c>
      <c r="DV48" s="178">
        <v>1100.03</v>
      </c>
      <c r="DW48" s="178">
        <v>985.26</v>
      </c>
      <c r="DX48" s="178">
        <v>1117.21</v>
      </c>
      <c r="DY48" s="178">
        <v>985.26</v>
      </c>
      <c r="DZ48" s="178">
        <v>1101.01</v>
      </c>
      <c r="EA48" s="178">
        <v>985.26</v>
      </c>
      <c r="EB48" s="178">
        <v>118.5</v>
      </c>
      <c r="EC48" s="178">
        <v>985.26</v>
      </c>
      <c r="ED48" s="178">
        <v>1145.92</v>
      </c>
      <c r="EE48" s="178">
        <v>985.26</v>
      </c>
      <c r="EF48" s="178">
        <v>1118.8800000000001</v>
      </c>
      <c r="EG48" s="178">
        <v>985.26</v>
      </c>
      <c r="EH48" s="178">
        <v>1082.19</v>
      </c>
      <c r="EI48" s="178">
        <v>985.26</v>
      </c>
      <c r="EJ48" s="178">
        <v>1103.31</v>
      </c>
      <c r="EK48" s="178">
        <v>985.26</v>
      </c>
      <c r="EL48" s="178">
        <v>1130.8800000000001</v>
      </c>
      <c r="EM48" s="178">
        <v>985.26</v>
      </c>
      <c r="EN48" s="178">
        <v>1129.5899999999999</v>
      </c>
      <c r="EO48" s="178">
        <v>985.26</v>
      </c>
      <c r="EP48" s="178">
        <v>1145.9000000000001</v>
      </c>
      <c r="EQ48" s="178">
        <v>985.26</v>
      </c>
      <c r="ER48" s="178">
        <v>1104.28</v>
      </c>
      <c r="ES48" s="178">
        <v>985.26</v>
      </c>
      <c r="ET48" s="178">
        <v>1055.7</v>
      </c>
      <c r="EU48" s="178">
        <v>985.26</v>
      </c>
      <c r="EV48" s="178">
        <v>1085.95</v>
      </c>
      <c r="EW48" s="178">
        <v>985.26</v>
      </c>
      <c r="EX48" s="178">
        <v>1021.62</v>
      </c>
      <c r="EY48" s="178">
        <v>985.26</v>
      </c>
      <c r="EZ48" s="178">
        <v>1069.51</v>
      </c>
      <c r="FA48" s="178">
        <v>985.26</v>
      </c>
      <c r="FB48" s="178">
        <v>1043.0899999999999</v>
      </c>
      <c r="FC48" s="178">
        <v>985.26</v>
      </c>
    </row>
  </sheetData>
  <mergeCells count="243"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Y218"/>
  <sheetViews>
    <sheetView showGridLines="0" zoomScale="86" zoomScaleNormal="86" workbookViewId="0">
      <pane xSplit="11" ySplit="7" topLeftCell="GU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2" sqref="H2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11" width="11.44140625" style="1" customWidth="1"/>
    <col min="212" max="219" width="10.44140625" style="1" customWidth="1"/>
    <col min="220" max="223" width="13.33203125" style="1" customWidth="1"/>
    <col min="224" max="224" width="11.5546875" style="1" bestFit="1" customWidth="1"/>
    <col min="225" max="225" width="11.5546875" style="1" customWidth="1"/>
    <col min="226" max="226" width="11.44140625" style="1" customWidth="1"/>
    <col min="227" max="227" width="12.33203125" style="1" customWidth="1"/>
    <col min="228" max="228" width="12.109375" style="1" customWidth="1"/>
    <col min="229" max="229" width="13.109375" style="1" customWidth="1"/>
    <col min="230" max="230" width="17" style="1" customWidth="1"/>
    <col min="231" max="231" width="13.6640625" style="1" customWidth="1"/>
    <col min="232" max="232" width="12.44140625" style="1" customWidth="1"/>
    <col min="233" max="233" width="14.33203125" style="1" customWidth="1"/>
    <col min="234" max="16384" width="11.44140625" style="1"/>
  </cols>
  <sheetData>
    <row r="1" spans="1:233" ht="13.8">
      <c r="A1" s="2"/>
    </row>
    <row r="2" spans="1:233" ht="15.6">
      <c r="A2" s="3"/>
      <c r="B2" s="183" t="s">
        <v>289</v>
      </c>
      <c r="H2" s="28" t="s">
        <v>441</v>
      </c>
    </row>
    <row r="3" spans="1:233" ht="13.8">
      <c r="A3" s="3"/>
      <c r="B3" s="4" t="s">
        <v>0</v>
      </c>
    </row>
    <row r="4" spans="1:233" ht="13.8">
      <c r="A4" s="3"/>
      <c r="B4" s="4" t="s">
        <v>1</v>
      </c>
    </row>
    <row r="5" spans="1:233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HD5" s="45"/>
      <c r="HE5" s="45"/>
      <c r="HF5" s="45"/>
      <c r="HG5" s="45"/>
      <c r="HH5" s="45"/>
      <c r="HI5" s="45"/>
    </row>
    <row r="6" spans="1:233" ht="12.75" customHeight="1">
      <c r="A6" s="3"/>
      <c r="B6" s="105"/>
      <c r="C6" s="527" t="s">
        <v>367</v>
      </c>
      <c r="D6" s="527" t="s">
        <v>368</v>
      </c>
      <c r="E6" s="526" t="s">
        <v>369</v>
      </c>
      <c r="F6" s="526"/>
      <c r="G6" s="7"/>
      <c r="H6" s="527" t="s">
        <v>370</v>
      </c>
      <c r="I6" s="526" t="s">
        <v>371</v>
      </c>
      <c r="J6" s="526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HD6" s="524" t="s">
        <v>2</v>
      </c>
      <c r="HE6" s="524"/>
      <c r="HF6" s="524"/>
      <c r="HG6" s="524"/>
      <c r="HH6" s="524"/>
      <c r="HI6" s="524"/>
      <c r="HJ6" s="524"/>
      <c r="HK6" s="524"/>
    </row>
    <row r="7" spans="1:233" ht="13.8">
      <c r="A7" s="9"/>
      <c r="B7" s="10"/>
      <c r="C7" s="527"/>
      <c r="D7" s="527"/>
      <c r="E7" s="133" t="s">
        <v>3</v>
      </c>
      <c r="F7" s="133" t="s">
        <v>4</v>
      </c>
      <c r="G7" s="11"/>
      <c r="H7" s="525"/>
      <c r="I7" s="133" t="s">
        <v>3</v>
      </c>
      <c r="J7" s="133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2">
        <v>45839</v>
      </c>
      <c r="HC7" s="13"/>
      <c r="HD7" s="14">
        <v>2009</v>
      </c>
      <c r="HE7" s="14">
        <v>2010</v>
      </c>
      <c r="HF7" s="14" t="s">
        <v>372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  <c r="HP7" s="14" t="s">
        <v>382</v>
      </c>
      <c r="HQ7" s="14" t="s">
        <v>383</v>
      </c>
      <c r="HR7" s="14" t="s">
        <v>384</v>
      </c>
      <c r="HS7" s="14" t="s">
        <v>385</v>
      </c>
    </row>
    <row r="8" spans="1:233" ht="13.8">
      <c r="A8" s="15"/>
      <c r="B8" s="34" t="s">
        <v>17</v>
      </c>
      <c r="C8" s="25">
        <v>11627.800316272655</v>
      </c>
      <c r="D8" s="25">
        <v>11493.258599418696</v>
      </c>
      <c r="E8" s="25">
        <v>134.54171685395886</v>
      </c>
      <c r="F8" s="26">
        <v>1.1706141969237836E-2</v>
      </c>
      <c r="G8" s="27"/>
      <c r="H8" s="25">
        <v>10545.010666440759</v>
      </c>
      <c r="I8" s="25">
        <v>948.24793297793622</v>
      </c>
      <c r="J8" s="26">
        <v>8.992384768236529E-2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25">
        <v>1492.5834248627227</v>
      </c>
      <c r="GW8" s="25">
        <v>1379.0191593016302</v>
      </c>
      <c r="GX8" s="25">
        <v>1670.3339275538201</v>
      </c>
      <c r="GY8" s="25">
        <v>1584.2937862998033</v>
      </c>
      <c r="GZ8" s="25">
        <v>1769.3064565834031</v>
      </c>
      <c r="HA8" s="25">
        <v>1782.3672813969856</v>
      </c>
      <c r="HB8" s="25">
        <v>1949.8962802742903</v>
      </c>
      <c r="HC8" s="37"/>
      <c r="HD8" s="25">
        <v>10225.76793856784</v>
      </c>
      <c r="HE8" s="25">
        <v>11091.743808709562</v>
      </c>
      <c r="HF8" s="25">
        <v>11122.742833652233</v>
      </c>
      <c r="HG8" s="25">
        <v>11548.136464577725</v>
      </c>
      <c r="HH8" s="25">
        <v>11949.982625813313</v>
      </c>
      <c r="HI8" s="25">
        <v>12427.992697548396</v>
      </c>
      <c r="HJ8" s="25">
        <v>13077.698328523471</v>
      </c>
      <c r="HK8" s="25">
        <v>13545.632313482376</v>
      </c>
      <c r="HL8" s="25">
        <v>13748.517453876153</v>
      </c>
      <c r="HM8" s="25">
        <v>14303.498556249369</v>
      </c>
      <c r="HN8" s="25">
        <v>15150.165641226589</v>
      </c>
      <c r="HO8" s="25">
        <v>15677.369436034473</v>
      </c>
      <c r="HP8" s="25">
        <v>16602.28167538203</v>
      </c>
      <c r="HQ8" s="25">
        <v>16956.594206651203</v>
      </c>
      <c r="HR8" s="25">
        <v>18977.580126136123</v>
      </c>
      <c r="HS8" s="25">
        <f>+C8</f>
        <v>11627.800316272655</v>
      </c>
      <c r="HT8" s="149"/>
      <c r="HU8" s="149"/>
      <c r="HV8" s="149"/>
      <c r="HW8" s="149"/>
      <c r="HX8" s="149"/>
      <c r="HY8" s="149"/>
    </row>
    <row r="9" spans="1:233" ht="13.8">
      <c r="A9" s="15"/>
      <c r="B9" s="18" t="s">
        <v>18</v>
      </c>
      <c r="C9" s="19">
        <v>3437.4064273799972</v>
      </c>
      <c r="D9" s="19">
        <v>3374.3601973981413</v>
      </c>
      <c r="E9" s="19">
        <v>63.046229981855959</v>
      </c>
      <c r="F9" s="20">
        <v>1.8683906368522497E-2</v>
      </c>
      <c r="G9" s="22"/>
      <c r="H9" s="19">
        <v>3131.1502495900722</v>
      </c>
      <c r="I9" s="19">
        <v>243.20994780806905</v>
      </c>
      <c r="J9" s="20">
        <v>7.7674314044785905E-2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19">
        <v>440.13603482999901</v>
      </c>
      <c r="GW9" s="19">
        <v>409.64868189999896</v>
      </c>
      <c r="GX9" s="19">
        <v>495.37979524999997</v>
      </c>
      <c r="GY9" s="19">
        <v>461.87045140999999</v>
      </c>
      <c r="GZ9" s="19">
        <v>515.58271105000006</v>
      </c>
      <c r="HA9" s="19">
        <v>530.86707254999999</v>
      </c>
      <c r="HB9" s="19">
        <v>583.92168038999898</v>
      </c>
      <c r="HC9" s="37"/>
      <c r="HD9" s="19">
        <v>3203.0999089999996</v>
      </c>
      <c r="HE9" s="19">
        <v>3388.15923954444</v>
      </c>
      <c r="HF9" s="19">
        <v>3419.0892499410606</v>
      </c>
      <c r="HG9" s="19">
        <v>3542.8174388292086</v>
      </c>
      <c r="HH9" s="19">
        <v>3692.5957628929964</v>
      </c>
      <c r="HI9" s="19">
        <v>3789.2694130703007</v>
      </c>
      <c r="HJ9" s="19">
        <v>3964.2544930701938</v>
      </c>
      <c r="HK9" s="19">
        <v>4069.9521991127331</v>
      </c>
      <c r="HL9" s="19">
        <v>4074.2175204788459</v>
      </c>
      <c r="HM9" s="19">
        <v>4230.9031395887951</v>
      </c>
      <c r="HN9" s="19">
        <v>4432.629708849995</v>
      </c>
      <c r="HO9" s="19">
        <v>4640.5165426304629</v>
      </c>
      <c r="HP9" s="19">
        <v>4986.4566563735407</v>
      </c>
      <c r="HQ9" s="19">
        <v>5133.0515069737594</v>
      </c>
      <c r="HR9" s="19">
        <v>5631.5487891300681</v>
      </c>
      <c r="HS9" s="19">
        <f>+C9</f>
        <v>3437.4064273799972</v>
      </c>
      <c r="HT9" s="149"/>
      <c r="HU9" s="149"/>
      <c r="HV9" s="149"/>
      <c r="HW9" s="149"/>
      <c r="HX9" s="149"/>
      <c r="HY9" s="149"/>
    </row>
    <row r="10" spans="1:233" ht="13.8">
      <c r="A10" s="15"/>
      <c r="B10" s="18" t="s">
        <v>19</v>
      </c>
      <c r="C10" s="19">
        <v>4036.2593589642706</v>
      </c>
      <c r="D10" s="19">
        <v>4073.6193704295611</v>
      </c>
      <c r="E10" s="19">
        <v>-37.360011465290427</v>
      </c>
      <c r="F10" s="20">
        <v>-9.1712082224684709E-3</v>
      </c>
      <c r="G10" s="22"/>
      <c r="H10" s="19">
        <v>3800.3953578320775</v>
      </c>
      <c r="I10" s="19">
        <v>273.22401259748358</v>
      </c>
      <c r="J10" s="20">
        <v>7.1893576028716988E-2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19">
        <v>525.57895856980167</v>
      </c>
      <c r="GW10" s="19">
        <v>485.38264892831239</v>
      </c>
      <c r="GX10" s="19">
        <v>579.67605332428002</v>
      </c>
      <c r="GY10" s="19">
        <v>550.84421036681351</v>
      </c>
      <c r="GZ10" s="19">
        <v>616.63016997440309</v>
      </c>
      <c r="HA10" s="19">
        <v>613.28038149384895</v>
      </c>
      <c r="HB10" s="19">
        <v>664.86693630681111</v>
      </c>
      <c r="HC10" s="37"/>
      <c r="HD10" s="19">
        <v>3901.926024538001</v>
      </c>
      <c r="HE10" s="19">
        <v>4129.4870024210768</v>
      </c>
      <c r="HF10" s="19">
        <v>4155.8124988210166</v>
      </c>
      <c r="HG10" s="19">
        <v>4264.6211838304953</v>
      </c>
      <c r="HH10" s="19">
        <v>4380.0592145348865</v>
      </c>
      <c r="HI10" s="19">
        <v>4514.5252196790707</v>
      </c>
      <c r="HJ10" s="19">
        <v>4691.1901336373721</v>
      </c>
      <c r="HK10" s="19">
        <v>4974.860479572736</v>
      </c>
      <c r="HL10" s="19">
        <v>5006.507931388237</v>
      </c>
      <c r="HM10" s="19">
        <v>5053.225517312826</v>
      </c>
      <c r="HN10" s="19">
        <v>5456.3866770179302</v>
      </c>
      <c r="HO10" s="19">
        <v>5548.5148812442912</v>
      </c>
      <c r="HP10" s="19">
        <v>5815.8048014213264</v>
      </c>
      <c r="HQ10" s="19">
        <v>5934.9303430332657</v>
      </c>
      <c r="HR10" s="19">
        <v>6809.1247168973177</v>
      </c>
      <c r="HS10" s="19">
        <f>+C10</f>
        <v>4036.2593589642706</v>
      </c>
      <c r="HT10" s="149"/>
      <c r="HU10" s="149"/>
      <c r="HV10" s="149"/>
      <c r="HW10" s="149"/>
      <c r="HX10" s="149"/>
      <c r="HY10" s="149"/>
    </row>
    <row r="11" spans="1:233" ht="13.8">
      <c r="A11" s="15"/>
      <c r="B11" s="18" t="s">
        <v>20</v>
      </c>
      <c r="C11" s="19">
        <v>4154.1345299283876</v>
      </c>
      <c r="D11" s="19">
        <v>4045.2790315909933</v>
      </c>
      <c r="E11" s="19">
        <v>108.85549833739424</v>
      </c>
      <c r="F11" s="20">
        <v>2.6909268183307931E-2</v>
      </c>
      <c r="G11" s="22"/>
      <c r="H11" s="19">
        <v>3613.4650590186093</v>
      </c>
      <c r="I11" s="19">
        <v>431.81397257238405</v>
      </c>
      <c r="J11" s="20">
        <v>0.11950135549108135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19">
        <v>526.86843146292199</v>
      </c>
      <c r="GW11" s="19">
        <v>483.98782847331893</v>
      </c>
      <c r="GX11" s="19">
        <v>595.27807897954006</v>
      </c>
      <c r="GY11" s="19">
        <v>571.5791245229899</v>
      </c>
      <c r="GZ11" s="19">
        <v>637.0935755590001</v>
      </c>
      <c r="HA11" s="19">
        <v>638.21982735313679</v>
      </c>
      <c r="HB11" s="19">
        <v>701.10766357748014</v>
      </c>
      <c r="HC11" s="37"/>
      <c r="HD11" s="19">
        <v>3120.7420050298401</v>
      </c>
      <c r="HE11" s="19">
        <v>3574.0975667440443</v>
      </c>
      <c r="HF11" s="19">
        <v>3547.8410848901567</v>
      </c>
      <c r="HG11" s="19">
        <v>3740.6978419180205</v>
      </c>
      <c r="HH11" s="19">
        <v>3877.3276483854293</v>
      </c>
      <c r="HI11" s="19">
        <v>4124.198064799024</v>
      </c>
      <c r="HJ11" s="19">
        <v>4422.2537018159055</v>
      </c>
      <c r="HK11" s="19">
        <v>4500.8196347969069</v>
      </c>
      <c r="HL11" s="19">
        <v>4667.7920020090696</v>
      </c>
      <c r="HM11" s="19">
        <v>5019.3698993477483</v>
      </c>
      <c r="HN11" s="19">
        <v>5261.1492553586631</v>
      </c>
      <c r="HO11" s="19">
        <v>5488.3380121597183</v>
      </c>
      <c r="HP11" s="19">
        <v>5800.0202175871618</v>
      </c>
      <c r="HQ11" s="19">
        <v>5888.6123566441784</v>
      </c>
      <c r="HR11" s="19">
        <v>6536.906620108738</v>
      </c>
      <c r="HS11" s="19">
        <f>+C11</f>
        <v>4154.1345299283876</v>
      </c>
      <c r="HT11" s="149"/>
      <c r="HU11" s="149"/>
      <c r="HV11" s="149"/>
      <c r="HW11" s="149"/>
      <c r="HX11" s="149"/>
      <c r="HY11" s="149"/>
    </row>
    <row r="12" spans="1:233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37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149"/>
      <c r="HU12" s="149"/>
      <c r="HV12" s="149"/>
      <c r="HW12" s="149"/>
      <c r="HX12" s="149"/>
      <c r="HY12" s="149"/>
    </row>
    <row r="13" spans="1:233" ht="13.8">
      <c r="A13" s="15"/>
      <c r="B13" s="34" t="s">
        <v>21</v>
      </c>
      <c r="C13" s="31">
        <v>15.091199617922097</v>
      </c>
      <c r="D13" s="31">
        <v>15.154832658083864</v>
      </c>
      <c r="E13" s="31">
        <v>-6.363304016176663E-2</v>
      </c>
      <c r="F13" s="26">
        <v>-4.1988612871831088E-3</v>
      </c>
      <c r="G13" s="27"/>
      <c r="H13" s="31">
        <v>16.147416429287926</v>
      </c>
      <c r="I13" s="31">
        <v>-0.99258377120406216</v>
      </c>
      <c r="J13" s="26">
        <v>-6.147012901727917E-2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1">
        <v>14.989725862020947</v>
      </c>
      <c r="GW13" s="31">
        <v>15.726319442386064</v>
      </c>
      <c r="GX13" s="31">
        <v>15.601248976253135</v>
      </c>
      <c r="GY13" s="31">
        <v>15.686829037190957</v>
      </c>
      <c r="GZ13" s="31">
        <v>14.672480691617151</v>
      </c>
      <c r="HA13" s="31">
        <v>14.575444095325214</v>
      </c>
      <c r="HB13" s="31">
        <v>14.650211429821427</v>
      </c>
      <c r="HC13" s="37"/>
      <c r="HD13" s="31">
        <v>12.816450679601788</v>
      </c>
      <c r="HE13" s="31">
        <v>14.283681131817039</v>
      </c>
      <c r="HF13" s="31">
        <v>17.94627133575618</v>
      </c>
      <c r="HG13" s="31">
        <v>17.697531745495162</v>
      </c>
      <c r="HH13" s="31">
        <v>16.497003313742454</v>
      </c>
      <c r="HI13" s="31">
        <v>16.373913682844368</v>
      </c>
      <c r="HJ13" s="31">
        <v>12.300884171495015</v>
      </c>
      <c r="HK13" s="31">
        <v>10.385400846819378</v>
      </c>
      <c r="HL13" s="31">
        <v>11.581268938830942</v>
      </c>
      <c r="HM13" s="31">
        <v>13.335628821083304</v>
      </c>
      <c r="HN13" s="31">
        <v>12.88526263526688</v>
      </c>
      <c r="HO13" s="31">
        <v>10.940195100867394</v>
      </c>
      <c r="HP13" s="31">
        <v>12.552007935407719</v>
      </c>
      <c r="HQ13" s="31">
        <v>17.091595106541245</v>
      </c>
      <c r="HR13" s="31">
        <v>16.041456207735216</v>
      </c>
      <c r="HS13" s="31">
        <f>+C13</f>
        <v>15.091199617922097</v>
      </c>
      <c r="HT13" s="149"/>
      <c r="HU13" s="149"/>
      <c r="HV13" s="149"/>
      <c r="HW13" s="149"/>
      <c r="HX13" s="149"/>
      <c r="HY13" s="149"/>
    </row>
    <row r="14" spans="1:233" ht="13.8">
      <c r="A14" s="15"/>
      <c r="B14" s="18" t="s">
        <v>18</v>
      </c>
      <c r="C14" s="22">
        <v>15.832343761486472</v>
      </c>
      <c r="D14" s="22">
        <v>15.735293333391374</v>
      </c>
      <c r="E14" s="22">
        <v>9.705042809509834E-2</v>
      </c>
      <c r="F14" s="20">
        <v>6.1676910648466058E-3</v>
      </c>
      <c r="G14" s="22"/>
      <c r="H14" s="22">
        <v>16.702482241578164</v>
      </c>
      <c r="I14" s="22">
        <v>-0.96718890818678993</v>
      </c>
      <c r="J14" s="20">
        <v>-5.7906896364130087E-2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22">
        <v>15.785527496306409</v>
      </c>
      <c r="GW14" s="22">
        <v>16.609605768108679</v>
      </c>
      <c r="GX14" s="22">
        <v>16.214619385282113</v>
      </c>
      <c r="GY14" s="22">
        <v>16.398055786031112</v>
      </c>
      <c r="GZ14" s="22">
        <v>15.569380137051118</v>
      </c>
      <c r="HA14" s="22">
        <v>15.330739660566994</v>
      </c>
      <c r="HB14" s="22">
        <v>15.23878552896516</v>
      </c>
      <c r="HC14" s="37"/>
      <c r="HD14" s="22">
        <v>13.374010791960817</v>
      </c>
      <c r="HE14" s="22">
        <v>15.273750095902841</v>
      </c>
      <c r="HF14" s="22">
        <v>19.933406488383206</v>
      </c>
      <c r="HG14" s="22">
        <v>20.193520086411979</v>
      </c>
      <c r="HH14" s="22">
        <v>18.236614426687048</v>
      </c>
      <c r="HI14" s="22">
        <v>18.108798244181763</v>
      </c>
      <c r="HJ14" s="22">
        <v>13.497026440240456</v>
      </c>
      <c r="HK14" s="22">
        <v>10.98710285157823</v>
      </c>
      <c r="HL14" s="22">
        <v>12.188787697467536</v>
      </c>
      <c r="HM14" s="22">
        <v>13.668423046467018</v>
      </c>
      <c r="HN14" s="22">
        <v>13.296175515174665</v>
      </c>
      <c r="HO14" s="22">
        <v>11.648634082390055</v>
      </c>
      <c r="HP14" s="22">
        <v>12.702146627659683</v>
      </c>
      <c r="HQ14" s="22">
        <v>17.676452640673112</v>
      </c>
      <c r="HR14" s="22">
        <v>16.484874590361471</v>
      </c>
      <c r="HS14" s="22">
        <f>+C14</f>
        <v>15.832343761486472</v>
      </c>
      <c r="HT14" s="149"/>
      <c r="HU14" s="149"/>
      <c r="HV14" s="149"/>
      <c r="HW14" s="149"/>
      <c r="HX14" s="149"/>
      <c r="HY14" s="149"/>
    </row>
    <row r="15" spans="1:233" ht="13.8">
      <c r="A15" s="15"/>
      <c r="B15" s="18" t="s">
        <v>19</v>
      </c>
      <c r="C15" s="22">
        <v>14.976543945988888</v>
      </c>
      <c r="D15" s="22">
        <v>15.37661088415364</v>
      </c>
      <c r="E15" s="22">
        <v>-0.40006693816475192</v>
      </c>
      <c r="F15" s="20">
        <v>-2.6017887893426551E-2</v>
      </c>
      <c r="G15" s="22"/>
      <c r="H15" s="22">
        <v>16.114920746272908</v>
      </c>
      <c r="I15" s="22">
        <v>-0.73830986211926763</v>
      </c>
      <c r="J15" s="20">
        <v>-4.5815295882855982E-2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22">
        <v>14.696525928721297</v>
      </c>
      <c r="GW15" s="22">
        <v>15.431022552661345</v>
      </c>
      <c r="GX15" s="22">
        <v>15.6236893205804</v>
      </c>
      <c r="GY15" s="22">
        <v>15.760534197438689</v>
      </c>
      <c r="GZ15" s="22">
        <v>14.47208982166015</v>
      </c>
      <c r="HA15" s="22">
        <v>14.361703829934422</v>
      </c>
      <c r="HB15" s="22">
        <v>14.687336292703494</v>
      </c>
      <c r="HC15" s="37"/>
      <c r="HD15" s="22">
        <v>13.479947897655089</v>
      </c>
      <c r="HE15" s="22">
        <v>15.213365377401564</v>
      </c>
      <c r="HF15" s="22">
        <v>19.443462336571173</v>
      </c>
      <c r="HG15" s="22">
        <v>19.862842441547542</v>
      </c>
      <c r="HH15" s="22">
        <v>17.967029519686601</v>
      </c>
      <c r="HI15" s="22">
        <v>17.698238512879037</v>
      </c>
      <c r="HJ15" s="22">
        <v>13.002244854834128</v>
      </c>
      <c r="HK15" s="22">
        <v>10.855550885044494</v>
      </c>
      <c r="HL15" s="22">
        <v>11.710473430295162</v>
      </c>
      <c r="HM15" s="22">
        <v>12.888382226297217</v>
      </c>
      <c r="HN15" s="22">
        <v>12.337920037805826</v>
      </c>
      <c r="HO15" s="22">
        <v>11.07081732340691</v>
      </c>
      <c r="HP15" s="22">
        <v>12.773984110735917</v>
      </c>
      <c r="HQ15" s="22">
        <v>16.905597439388039</v>
      </c>
      <c r="HR15" s="22">
        <v>16.209137840240476</v>
      </c>
      <c r="HS15" s="22">
        <f>+C15</f>
        <v>14.976543945988888</v>
      </c>
      <c r="HT15" s="149"/>
      <c r="HU15" s="149"/>
      <c r="HV15" s="149"/>
      <c r="HW15" s="149"/>
      <c r="HX15" s="149"/>
      <c r="HY15" s="149"/>
    </row>
    <row r="16" spans="1:233" ht="13.8">
      <c r="A16" s="15"/>
      <c r="B16" s="18" t="s">
        <v>20</v>
      </c>
      <c r="C16" s="22">
        <v>14.58933007114061</v>
      </c>
      <c r="D16" s="22">
        <v>14.447310765473107</v>
      </c>
      <c r="E16" s="22">
        <v>0.1420193056675032</v>
      </c>
      <c r="F16" s="20">
        <v>9.8301551044993035E-3</v>
      </c>
      <c r="G16" s="22"/>
      <c r="H16" s="22">
        <v>15.700615924110185</v>
      </c>
      <c r="I16" s="22">
        <v>-1.2533051586370778</v>
      </c>
      <c r="J16" s="20">
        <v>-7.9825222443183075E-2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22">
        <v>14.617410406178207</v>
      </c>
      <c r="GW16" s="22">
        <v>15.274851286240626</v>
      </c>
      <c r="GX16" s="22">
        <v>15.068960875849328</v>
      </c>
      <c r="GY16" s="22">
        <v>15.041083479834711</v>
      </c>
      <c r="GZ16" s="22">
        <v>14.140598399261808</v>
      </c>
      <c r="HA16" s="22">
        <v>14.152582218329476</v>
      </c>
      <c r="HB16" s="22">
        <v>14.124808143011485</v>
      </c>
      <c r="HC16" s="37"/>
      <c r="HD16" s="22">
        <v>11.414592467535922</v>
      </c>
      <c r="HE16" s="22">
        <v>12.270968780625195</v>
      </c>
      <c r="HF16" s="22">
        <v>14.277494408776267</v>
      </c>
      <c r="HG16" s="22">
        <v>12.864994703154069</v>
      </c>
      <c r="HH16" s="22">
        <v>13.179645684951316</v>
      </c>
      <c r="HI16" s="22">
        <v>13.330257037238027</v>
      </c>
      <c r="HJ16" s="22">
        <v>10.484609207955788</v>
      </c>
      <c r="HK16" s="22">
        <v>9.3216325489078731</v>
      </c>
      <c r="HL16" s="22">
        <v>10.912424465812519</v>
      </c>
      <c r="HM16" s="22">
        <v>13.505374783101775</v>
      </c>
      <c r="HN16" s="22">
        <v>13.106713911551404</v>
      </c>
      <c r="HO16" s="22">
        <v>10.209139150980109</v>
      </c>
      <c r="HP16" s="22">
        <v>12.200348784039729</v>
      </c>
      <c r="HQ16" s="22">
        <v>16.769240613928432</v>
      </c>
      <c r="HR16" s="22">
        <v>15.484786575492917</v>
      </c>
      <c r="HS16" s="22">
        <f>+C16</f>
        <v>14.58933007114061</v>
      </c>
      <c r="HT16" s="149"/>
      <c r="HU16" s="149"/>
      <c r="HV16" s="149"/>
      <c r="HW16" s="149"/>
      <c r="HX16" s="149"/>
      <c r="HY16" s="149"/>
    </row>
    <row r="17" spans="1:233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37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149"/>
      <c r="HU17" s="149"/>
      <c r="HV17" s="149"/>
      <c r="HW17" s="149"/>
      <c r="HX17" s="149"/>
      <c r="HY17" s="149"/>
    </row>
    <row r="18" spans="1:233" ht="13.8">
      <c r="A18" s="15"/>
      <c r="B18" s="34" t="s">
        <v>22</v>
      </c>
      <c r="C18" s="25">
        <v>1754.7745569020833</v>
      </c>
      <c r="D18" s="25">
        <v>1741.7841077027365</v>
      </c>
      <c r="E18" s="25">
        <v>12.990449199346813</v>
      </c>
      <c r="F18" s="26">
        <v>7.458128215717905E-3</v>
      </c>
      <c r="G18" s="27"/>
      <c r="H18" s="25">
        <v>1702.7467848230192</v>
      </c>
      <c r="I18" s="25">
        <v>39.037322879717294</v>
      </c>
      <c r="J18" s="26">
        <v>2.2926088146321046E-2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25">
        <v>223.73416364888556</v>
      </c>
      <c r="GW18" s="25">
        <v>216.86895816348112</v>
      </c>
      <c r="GX18" s="25">
        <v>260.59295477249913</v>
      </c>
      <c r="GY18" s="25">
        <v>248.5254577036896</v>
      </c>
      <c r="GZ18" s="25">
        <v>259.60114821773544</v>
      </c>
      <c r="HA18" s="25">
        <v>259.78794667338548</v>
      </c>
      <c r="HB18" s="25">
        <v>285.66392772240692</v>
      </c>
      <c r="HC18" s="37"/>
      <c r="HD18" s="25">
        <v>1310.5805044570798</v>
      </c>
      <c r="HE18" s="25">
        <v>1584.3093175941322</v>
      </c>
      <c r="HF18" s="25">
        <v>1996.1176089056053</v>
      </c>
      <c r="HG18" s="25">
        <v>2043.7351168317455</v>
      </c>
      <c r="HH18" s="25">
        <v>1971.3890297720695</v>
      </c>
      <c r="HI18" s="25">
        <v>2034.9487968067756</v>
      </c>
      <c r="HJ18" s="25">
        <v>1608.6725236892119</v>
      </c>
      <c r="HK18" s="25">
        <v>1406.7682129914378</v>
      </c>
      <c r="HL18" s="25">
        <v>1592.2527814355096</v>
      </c>
      <c r="HM18" s="25">
        <v>1907.4614758904252</v>
      </c>
      <c r="HN18" s="25">
        <v>1952.1386325500107</v>
      </c>
      <c r="HO18" s="25">
        <v>1715.1348029859255</v>
      </c>
      <c r="HP18" s="25">
        <v>2083.9197133526941</v>
      </c>
      <c r="HQ18" s="25">
        <v>2898.1524256600533</v>
      </c>
      <c r="HR18" s="25">
        <v>3044.2802052219877</v>
      </c>
      <c r="HS18" s="25">
        <f>+C18</f>
        <v>1754.7745569020833</v>
      </c>
      <c r="HT18" s="149"/>
      <c r="HU18" s="149"/>
      <c r="HV18" s="149"/>
      <c r="HW18" s="149"/>
      <c r="HX18" s="149"/>
      <c r="HY18" s="149"/>
    </row>
    <row r="19" spans="1:233" ht="13.8">
      <c r="A19" s="15"/>
      <c r="B19" s="18" t="s">
        <v>18</v>
      </c>
      <c r="C19" s="19">
        <v>544.22200206223204</v>
      </c>
      <c r="D19" s="19">
        <v>530.96547518580167</v>
      </c>
      <c r="E19" s="19">
        <v>13.256526876430371</v>
      </c>
      <c r="F19" s="20">
        <v>2.4966833995734829E-2</v>
      </c>
      <c r="G19" s="22"/>
      <c r="H19" s="19">
        <v>522.97981439491218</v>
      </c>
      <c r="I19" s="19">
        <v>7.985660790889483</v>
      </c>
      <c r="J19" s="20">
        <v>1.5269539227109358E-2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19">
        <v>69.477794799242247</v>
      </c>
      <c r="GW19" s="19">
        <v>68.041031097843401</v>
      </c>
      <c r="GX19" s="19">
        <v>80.323948311377322</v>
      </c>
      <c r="GY19" s="19">
        <v>75.737774281405521</v>
      </c>
      <c r="GZ19" s="19">
        <v>80.27303220428837</v>
      </c>
      <c r="HA19" s="19">
        <v>81.385848836313812</v>
      </c>
      <c r="HB19" s="19">
        <v>88.982572531761363</v>
      </c>
      <c r="HC19" s="37"/>
      <c r="HD19" s="19">
        <v>428.38292750694706</v>
      </c>
      <c r="HE19" s="19">
        <v>517.49897509925984</v>
      </c>
      <c r="HF19" s="19">
        <v>681.54095839136403</v>
      </c>
      <c r="HG19" s="19">
        <v>715.41955113488268</v>
      </c>
      <c r="HH19" s="19">
        <v>673.40445161497883</v>
      </c>
      <c r="HI19" s="19">
        <v>686.19115294139112</v>
      </c>
      <c r="HJ19" s="19">
        <v>535.05647708810432</v>
      </c>
      <c r="HK19" s="19">
        <v>447.16983412658595</v>
      </c>
      <c r="HL19" s="19">
        <v>496.59772390419243</v>
      </c>
      <c r="HM19" s="19">
        <v>578.29773980525147</v>
      </c>
      <c r="HN19" s="19">
        <v>589.37022602647107</v>
      </c>
      <c r="HO19" s="19">
        <v>540.55679158380076</v>
      </c>
      <c r="HP19" s="19">
        <v>633.38703601726354</v>
      </c>
      <c r="HQ19" s="19">
        <v>907.34141865157403</v>
      </c>
      <c r="HR19" s="19">
        <v>928.35375538311177</v>
      </c>
      <c r="HS19" s="19">
        <f>+C19</f>
        <v>544.22200206223204</v>
      </c>
      <c r="HT19" s="149"/>
      <c r="HU19" s="149"/>
      <c r="HV19" s="149"/>
      <c r="HW19" s="149"/>
      <c r="HX19" s="149"/>
      <c r="HY19" s="149"/>
    </row>
    <row r="20" spans="1:233" ht="13.8">
      <c r="A20" s="15"/>
      <c r="B20" s="18" t="s">
        <v>19</v>
      </c>
      <c r="C20" s="19">
        <v>604.49215666937334</v>
      </c>
      <c r="D20" s="19">
        <v>626.38459949246294</v>
      </c>
      <c r="E20" s="19">
        <v>-21.892442823089596</v>
      </c>
      <c r="F20" s="20">
        <v>-3.4950480648515719E-2</v>
      </c>
      <c r="G20" s="22"/>
      <c r="H20" s="19">
        <v>612.43069995967392</v>
      </c>
      <c r="I20" s="19">
        <v>13.953899532789023</v>
      </c>
      <c r="J20" s="20">
        <v>2.2784454688028918E-2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19">
        <v>77.24184792211426</v>
      </c>
      <c r="GW20" s="19">
        <v>74.899506022832924</v>
      </c>
      <c r="GX20" s="19">
        <v>90.566785637187479</v>
      </c>
      <c r="GY20" s="19">
        <v>86.815990149472754</v>
      </c>
      <c r="GZ20" s="19">
        <v>89.239272066151273</v>
      </c>
      <c r="HA20" s="19">
        <v>88.077512037238535</v>
      </c>
      <c r="HB20" s="19">
        <v>97.651242834376092</v>
      </c>
      <c r="HC20" s="37"/>
      <c r="HD20" s="19">
        <v>525.97759511276706</v>
      </c>
      <c r="HE20" s="19">
        <v>628.23394589062582</v>
      </c>
      <c r="HF20" s="19">
        <v>808.03383798678169</v>
      </c>
      <c r="HG20" s="19">
        <v>847.07498647311093</v>
      </c>
      <c r="HH20" s="19">
        <v>786.96653205523603</v>
      </c>
      <c r="HI20" s="19">
        <v>798.99144110287818</v>
      </c>
      <c r="HJ20" s="19">
        <v>609.96002778135141</v>
      </c>
      <c r="HK20" s="19">
        <v>540.04851081998686</v>
      </c>
      <c r="HL20" s="19">
        <v>586.28578109083946</v>
      </c>
      <c r="HM20" s="19">
        <v>651.27901942806193</v>
      </c>
      <c r="HN20" s="19">
        <v>673.20462516396265</v>
      </c>
      <c r="HO20" s="19">
        <v>614.26594666460335</v>
      </c>
      <c r="HP20" s="19">
        <v>742.90998124497673</v>
      </c>
      <c r="HQ20" s="19">
        <v>1003.3354321012956</v>
      </c>
      <c r="HR20" s="19">
        <v>1103.7004110757703</v>
      </c>
      <c r="HS20" s="19">
        <f>+C20</f>
        <v>604.49215666937334</v>
      </c>
      <c r="HT20" s="149"/>
      <c r="HU20" s="149"/>
      <c r="HV20" s="149"/>
      <c r="HW20" s="149"/>
      <c r="HX20" s="149"/>
      <c r="HY20" s="149"/>
    </row>
    <row r="21" spans="1:233" ht="13.8">
      <c r="A21" s="15"/>
      <c r="B21" s="18" t="s">
        <v>20</v>
      </c>
      <c r="C21" s="19">
        <v>606.06039817047792</v>
      </c>
      <c r="D21" s="19">
        <v>584.43403302447177</v>
      </c>
      <c r="E21" s="19">
        <v>21.626365146006151</v>
      </c>
      <c r="F21" s="20">
        <v>3.7003945567797895E-2</v>
      </c>
      <c r="G21" s="22"/>
      <c r="H21" s="19">
        <v>567.33627046843321</v>
      </c>
      <c r="I21" s="19">
        <v>17.09776255603856</v>
      </c>
      <c r="J21" s="20">
        <v>3.013691076356079E-2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19">
        <v>77.014520927529063</v>
      </c>
      <c r="GW21" s="19">
        <v>73.928421042804828</v>
      </c>
      <c r="GX21" s="19">
        <v>89.70222082393434</v>
      </c>
      <c r="GY21" s="19">
        <v>85.971693272811308</v>
      </c>
      <c r="GZ21" s="19">
        <v>90.088843947295786</v>
      </c>
      <c r="HA21" s="19">
        <v>90.324585799833116</v>
      </c>
      <c r="HB21" s="19">
        <v>99.030112356269484</v>
      </c>
      <c r="HC21" s="37"/>
      <c r="HD21" s="19">
        <v>356.21998183736565</v>
      </c>
      <c r="HE21" s="19">
        <v>438.57639660424644</v>
      </c>
      <c r="HF21" s="19">
        <v>506.54281252745943</v>
      </c>
      <c r="HG21" s="19">
        <v>481.24057922375198</v>
      </c>
      <c r="HH21" s="19">
        <v>511.01804610185457</v>
      </c>
      <c r="HI21" s="19">
        <v>549.7662027625064</v>
      </c>
      <c r="HJ21" s="19">
        <v>463.65601881975618</v>
      </c>
      <c r="HK21" s="19">
        <v>419.54986804486498</v>
      </c>
      <c r="HL21" s="19">
        <v>509.36927644047768</v>
      </c>
      <c r="HM21" s="19">
        <v>677.88471665711177</v>
      </c>
      <c r="HN21" s="19">
        <v>689.56378135957698</v>
      </c>
      <c r="HO21" s="19">
        <v>560.31206473752127</v>
      </c>
      <c r="HP21" s="19">
        <v>707.6226960904537</v>
      </c>
      <c r="HQ21" s="19">
        <v>987.47557490718373</v>
      </c>
      <c r="HR21" s="19">
        <v>1012.2260387631057</v>
      </c>
      <c r="HS21" s="19">
        <f>+C21</f>
        <v>606.06039817047792</v>
      </c>
      <c r="HT21" s="149"/>
      <c r="HU21" s="149"/>
      <c r="HV21" s="149"/>
      <c r="HW21" s="149"/>
      <c r="HX21" s="149"/>
      <c r="HY21" s="149"/>
    </row>
    <row r="22" spans="1:233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37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149"/>
      <c r="HU22" s="149"/>
      <c r="HV22" s="149"/>
      <c r="HW22" s="149"/>
      <c r="HX22" s="149"/>
      <c r="HY22" s="149"/>
    </row>
    <row r="23" spans="1:233" ht="13.8">
      <c r="A23" s="33"/>
      <c r="B23" s="34" t="s">
        <v>23</v>
      </c>
      <c r="C23" s="25">
        <v>9543.9409377054217</v>
      </c>
      <c r="D23" s="25">
        <v>8765.7574890546748</v>
      </c>
      <c r="E23" s="25">
        <v>778.18344865074687</v>
      </c>
      <c r="F23" s="26">
        <v>8.8775379608941066E-2</v>
      </c>
      <c r="G23" s="27"/>
      <c r="H23" s="25">
        <v>7442.6264980007072</v>
      </c>
      <c r="I23" s="25">
        <v>1323.1309910539676</v>
      </c>
      <c r="J23" s="26">
        <v>0.17777742728449381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25">
        <v>1281.9564152138419</v>
      </c>
      <c r="GW23" s="25">
        <v>1050.0407913931576</v>
      </c>
      <c r="GX23" s="25">
        <v>1297.4182108352773</v>
      </c>
      <c r="GY23" s="25">
        <v>1242.1670604278447</v>
      </c>
      <c r="GZ23" s="25">
        <v>1492.8798480266564</v>
      </c>
      <c r="HA23" s="25">
        <v>1528.5699036550609</v>
      </c>
      <c r="HB23" s="25">
        <v>1650.9087081535827</v>
      </c>
      <c r="HC23" s="37"/>
      <c r="HD23" s="25">
        <v>10225.76793856784</v>
      </c>
      <c r="HE23" s="25">
        <v>10236.360127687789</v>
      </c>
      <c r="HF23" s="25">
        <v>9885.4654741125287</v>
      </c>
      <c r="HG23" s="25">
        <v>10190.302829846314</v>
      </c>
      <c r="HH23" s="25">
        <v>10940.576132615335</v>
      </c>
      <c r="HI23" s="25">
        <v>10055.774634001968</v>
      </c>
      <c r="HJ23" s="25">
        <v>9419.7001674219446</v>
      </c>
      <c r="HK23" s="25">
        <v>8962.2019575501163</v>
      </c>
      <c r="HL23" s="25">
        <v>7462.5729950376444</v>
      </c>
      <c r="HM23" s="25">
        <v>7982.3813135656892</v>
      </c>
      <c r="HN23" s="25">
        <v>9226.8143193458127</v>
      </c>
      <c r="HO23" s="25">
        <v>13157.543446698102</v>
      </c>
      <c r="HP23" s="25">
        <v>15388.7957167526</v>
      </c>
      <c r="HQ23" s="25">
        <v>15389.225738045741</v>
      </c>
      <c r="HR23" s="25">
        <v>14039.424199141162</v>
      </c>
      <c r="HS23" s="25">
        <f>+C23</f>
        <v>9543.9409377054217</v>
      </c>
      <c r="HT23" s="149"/>
      <c r="HU23" s="149"/>
      <c r="HV23" s="149"/>
      <c r="HW23" s="149"/>
      <c r="HX23" s="149"/>
      <c r="HY23" s="149"/>
    </row>
    <row r="24" spans="1:233" ht="13.8">
      <c r="A24" s="33"/>
      <c r="B24" s="18" t="s">
        <v>18</v>
      </c>
      <c r="C24" s="19">
        <v>3156.9316691701788</v>
      </c>
      <c r="D24" s="19">
        <v>2904.7494348675232</v>
      </c>
      <c r="E24" s="19">
        <v>252.18223430265562</v>
      </c>
      <c r="F24" s="20">
        <v>8.681720745877583E-2</v>
      </c>
      <c r="G24" s="22"/>
      <c r="H24" s="19">
        <v>2816.2645510068355</v>
      </c>
      <c r="I24" s="19">
        <v>88.48488386068766</v>
      </c>
      <c r="J24" s="20">
        <v>3.1419237169694747E-2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19">
        <v>414.47128954999982</v>
      </c>
      <c r="GW24" s="19">
        <v>349.40395797999969</v>
      </c>
      <c r="GX24" s="19">
        <v>434.13544341999983</v>
      </c>
      <c r="GY24" s="19">
        <v>404.76920394999991</v>
      </c>
      <c r="GZ24" s="19">
        <v>490.67157893999871</v>
      </c>
      <c r="HA24" s="19">
        <v>512.58883559018113</v>
      </c>
      <c r="HB24" s="19">
        <v>550.89135973999987</v>
      </c>
      <c r="HC24" s="37"/>
      <c r="HD24" s="19">
        <v>3203.0999089999996</v>
      </c>
      <c r="HE24" s="19">
        <v>3291.7990120802929</v>
      </c>
      <c r="HF24" s="19">
        <v>3186.1597411203779</v>
      </c>
      <c r="HG24" s="19">
        <v>3271.6096217655131</v>
      </c>
      <c r="HH24" s="19">
        <v>3185.0219025748356</v>
      </c>
      <c r="HI24" s="19">
        <v>2767.1746887172581</v>
      </c>
      <c r="HJ24" s="19">
        <v>2383.9739980018489</v>
      </c>
      <c r="HK24" s="19">
        <v>2079.6845155497463</v>
      </c>
      <c r="HL24" s="19">
        <v>2411.84570492488</v>
      </c>
      <c r="HM24" s="19">
        <v>2842.3411212374299</v>
      </c>
      <c r="HN24" s="19">
        <v>3386.0864685901333</v>
      </c>
      <c r="HO24" s="19">
        <v>4309.1026449918072</v>
      </c>
      <c r="HP24" s="19">
        <v>4945.0540769017198</v>
      </c>
      <c r="HQ24" s="19">
        <v>5818.3191478436047</v>
      </c>
      <c r="HR24" s="19">
        <v>5118.9874946268319</v>
      </c>
      <c r="HS24" s="19">
        <f>+C24</f>
        <v>3156.9316691701788</v>
      </c>
      <c r="HT24" s="149"/>
      <c r="HU24" s="149"/>
      <c r="HV24" s="149"/>
      <c r="HW24" s="149"/>
      <c r="HX24" s="149"/>
      <c r="HY24" s="149"/>
    </row>
    <row r="25" spans="1:233" ht="13.8">
      <c r="A25" s="33"/>
      <c r="B25" s="18" t="s">
        <v>19</v>
      </c>
      <c r="C25" s="19">
        <v>2749.119852361001</v>
      </c>
      <c r="D25" s="19">
        <v>2525.608256286655</v>
      </c>
      <c r="E25" s="19">
        <v>223.51159607434602</v>
      </c>
      <c r="F25" s="20">
        <v>8.8498125359698532E-2</v>
      </c>
      <c r="G25" s="22"/>
      <c r="H25" s="19">
        <v>2298.4623694106149</v>
      </c>
      <c r="I25" s="19">
        <v>227.14588687604009</v>
      </c>
      <c r="J25" s="20">
        <v>9.8825149325497186E-2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19">
        <v>372.51329400518966</v>
      </c>
      <c r="GW25" s="19">
        <v>303.74699481755835</v>
      </c>
      <c r="GX25" s="19">
        <v>385.76366191289804</v>
      </c>
      <c r="GY25" s="19">
        <v>354.23189368188957</v>
      </c>
      <c r="GZ25" s="19">
        <v>430.15425695880316</v>
      </c>
      <c r="HA25" s="19">
        <v>436.06569849857698</v>
      </c>
      <c r="HB25" s="19">
        <v>466.64405248608517</v>
      </c>
      <c r="HC25" s="37"/>
      <c r="HD25" s="19">
        <v>3901.926024538001</v>
      </c>
      <c r="HE25" s="19">
        <v>4040.9540211848398</v>
      </c>
      <c r="HF25" s="19">
        <v>3744.7731151844246</v>
      </c>
      <c r="HG25" s="19">
        <v>3537.654304097342</v>
      </c>
      <c r="HH25" s="19">
        <v>4075.4352037333142</v>
      </c>
      <c r="HI25" s="19">
        <v>3625.30524810818</v>
      </c>
      <c r="HJ25" s="19">
        <v>3286.1237194170994</v>
      </c>
      <c r="HK25" s="19">
        <v>3569.9443053987511</v>
      </c>
      <c r="HL25" s="19">
        <v>2770.6538502927415</v>
      </c>
      <c r="HM25" s="19">
        <v>3440.1676325529011</v>
      </c>
      <c r="HN25" s="19">
        <v>4026.2843794290966</v>
      </c>
      <c r="HO25" s="19">
        <v>4930.3153381982929</v>
      </c>
      <c r="HP25" s="19">
        <v>5631.8089652196968</v>
      </c>
      <c r="HQ25" s="19">
        <v>5363.7992986986383</v>
      </c>
      <c r="HR25" s="19">
        <v>4225.8394319988001</v>
      </c>
      <c r="HS25" s="19">
        <f>+C25</f>
        <v>2749.119852361001</v>
      </c>
      <c r="HT25" s="149"/>
      <c r="HU25" s="149"/>
      <c r="HV25" s="149"/>
      <c r="HW25" s="149"/>
      <c r="HX25" s="149"/>
      <c r="HY25" s="149"/>
    </row>
    <row r="26" spans="1:233" ht="13.8">
      <c r="A26" s="33"/>
      <c r="B26" s="18" t="s">
        <v>20</v>
      </c>
      <c r="C26" s="19">
        <v>3637.889416174241</v>
      </c>
      <c r="D26" s="19">
        <v>3335.3997979004967</v>
      </c>
      <c r="E26" s="19">
        <v>302.48961827374433</v>
      </c>
      <c r="F26" s="20">
        <v>9.0690662769767408E-2</v>
      </c>
      <c r="G26" s="22"/>
      <c r="H26" s="19">
        <v>2327.8995775832564</v>
      </c>
      <c r="I26" s="19">
        <v>1007.5002203172403</v>
      </c>
      <c r="J26" s="20">
        <v>0.43279367805169311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19">
        <v>494.97183165865226</v>
      </c>
      <c r="GW26" s="19">
        <v>396.8898385955996</v>
      </c>
      <c r="GX26" s="19">
        <v>477.51910550237938</v>
      </c>
      <c r="GY26" s="19">
        <v>483.16596279595518</v>
      </c>
      <c r="GZ26" s="19">
        <v>572.05401212785455</v>
      </c>
      <c r="HA26" s="19">
        <v>579.91536956630284</v>
      </c>
      <c r="HB26" s="19">
        <v>633.37329592749757</v>
      </c>
      <c r="HC26" s="37"/>
      <c r="HD26" s="19">
        <v>3120.7420050298401</v>
      </c>
      <c r="HE26" s="19">
        <v>2903.6070944226567</v>
      </c>
      <c r="HF26" s="19">
        <v>2954.5326178077266</v>
      </c>
      <c r="HG26" s="19">
        <v>3381.0389039834586</v>
      </c>
      <c r="HH26" s="19">
        <v>3680.1190263071853</v>
      </c>
      <c r="HI26" s="19">
        <v>3663.29469717653</v>
      </c>
      <c r="HJ26" s="19">
        <v>3749.6024500029962</v>
      </c>
      <c r="HK26" s="19">
        <v>3312.5731366016194</v>
      </c>
      <c r="HL26" s="19">
        <v>2280.0734398200234</v>
      </c>
      <c r="HM26" s="19">
        <v>1699.8725597753578</v>
      </c>
      <c r="HN26" s="19">
        <v>1814.4434713265828</v>
      </c>
      <c r="HO26" s="19">
        <v>3918.1254635080031</v>
      </c>
      <c r="HP26" s="19">
        <v>4811.9326746311835</v>
      </c>
      <c r="HQ26" s="19">
        <v>4207.1072915034993</v>
      </c>
      <c r="HR26" s="19">
        <v>4694.5972725155298</v>
      </c>
      <c r="HS26" s="19">
        <f>+C26</f>
        <v>3637.889416174241</v>
      </c>
      <c r="HT26" s="149"/>
      <c r="HU26" s="149"/>
      <c r="HV26" s="149"/>
      <c r="HW26" s="149"/>
      <c r="HX26" s="149"/>
      <c r="HY26" s="149"/>
    </row>
    <row r="27" spans="1:233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37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149"/>
      <c r="HU27" s="149"/>
      <c r="HV27" s="149"/>
      <c r="HW27" s="149"/>
      <c r="HX27" s="149"/>
      <c r="HY27" s="149"/>
    </row>
    <row r="28" spans="1:233" ht="13.8">
      <c r="A28" s="33"/>
      <c r="B28" s="34" t="s">
        <v>24</v>
      </c>
      <c r="C28" s="31">
        <v>13.680287620641613</v>
      </c>
      <c r="D28" s="31">
        <v>13.597159213360099</v>
      </c>
      <c r="E28" s="31">
        <v>8.3128407281513716E-2</v>
      </c>
      <c r="F28" s="26">
        <v>6.1136599180095369E-3</v>
      </c>
      <c r="G28" s="27"/>
      <c r="H28" s="31">
        <v>14.645461495594143</v>
      </c>
      <c r="I28" s="31">
        <v>-1.0483022822340438</v>
      </c>
      <c r="J28" s="26">
        <v>-7.1578644520652976E-2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1">
        <v>13.567130227430821</v>
      </c>
      <c r="GW28" s="31">
        <v>14.620542425695811</v>
      </c>
      <c r="GX28" s="31">
        <v>14.024695791225994</v>
      </c>
      <c r="GY28" s="31">
        <v>14.244184729373069</v>
      </c>
      <c r="GZ28" s="31">
        <v>13.284001958248595</v>
      </c>
      <c r="HA28" s="31">
        <v>13.256846849782356</v>
      </c>
      <c r="HB28" s="31">
        <v>13.225584584431083</v>
      </c>
      <c r="HC28" s="37"/>
      <c r="HD28" s="31">
        <v>12.816450679601788</v>
      </c>
      <c r="HE28" s="31">
        <v>13.700596600823165</v>
      </c>
      <c r="HF28" s="31">
        <v>16.907737071810509</v>
      </c>
      <c r="HG28" s="31">
        <v>16.73524799104797</v>
      </c>
      <c r="HH28" s="31">
        <v>15.935542537094285</v>
      </c>
      <c r="HI28" s="31">
        <v>15.90997638131951</v>
      </c>
      <c r="HJ28" s="31">
        <v>11.605560160522893</v>
      </c>
      <c r="HK28" s="31">
        <v>9.9945322174102991</v>
      </c>
      <c r="HL28" s="31">
        <v>10.577582974151754</v>
      </c>
      <c r="HM28" s="31">
        <v>11.106642690420813</v>
      </c>
      <c r="HN28" s="31">
        <v>10.599124847354355</v>
      </c>
      <c r="HO28" s="31">
        <v>9.5732726426087265</v>
      </c>
      <c r="HP28" s="31">
        <v>10.847740208067254</v>
      </c>
      <c r="HQ28" s="31">
        <v>15.443975105400751</v>
      </c>
      <c r="HR28" s="31">
        <v>14.420542621306778</v>
      </c>
      <c r="HS28" s="31">
        <f>+C28</f>
        <v>13.680287620641613</v>
      </c>
      <c r="HT28" s="149"/>
      <c r="HU28" s="149"/>
      <c r="HV28" s="149"/>
      <c r="HW28" s="149"/>
      <c r="HX28" s="149"/>
      <c r="HY28" s="149"/>
    </row>
    <row r="29" spans="1:233" ht="13.8">
      <c r="A29" s="33"/>
      <c r="B29" s="18" t="s">
        <v>18</v>
      </c>
      <c r="C29" s="22">
        <v>13.874764277789978</v>
      </c>
      <c r="D29" s="22">
        <v>13.700327463575121</v>
      </c>
      <c r="E29" s="22">
        <v>0.17443681421485735</v>
      </c>
      <c r="F29" s="20">
        <v>1.273230984285815E-2</v>
      </c>
      <c r="G29" s="22"/>
      <c r="H29" s="22">
        <v>14.338110950677555</v>
      </c>
      <c r="I29" s="22">
        <v>-0.63778348710243371</v>
      </c>
      <c r="J29" s="20">
        <v>-4.4481695621995096E-2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22">
        <v>13.722147118394593</v>
      </c>
      <c r="GW29" s="22">
        <v>14.773443218018873</v>
      </c>
      <c r="GX29" s="22">
        <v>14.1705946028857</v>
      </c>
      <c r="GY29" s="22">
        <v>14.432444761696264</v>
      </c>
      <c r="GZ29" s="22">
        <v>13.592926117328483</v>
      </c>
      <c r="HA29" s="22">
        <v>13.4607096179131</v>
      </c>
      <c r="HB29" s="22">
        <v>13.413005190403327</v>
      </c>
      <c r="HC29" s="37"/>
      <c r="HD29" s="22">
        <v>13.374010791960817</v>
      </c>
      <c r="HE29" s="22">
        <v>14.72357236020542</v>
      </c>
      <c r="HF29" s="22">
        <v>19.262222017041015</v>
      </c>
      <c r="HG29" s="22">
        <v>19.599548248796602</v>
      </c>
      <c r="HH29" s="22">
        <v>17.789224559494919</v>
      </c>
      <c r="HI29" s="22">
        <v>17.601568550114287</v>
      </c>
      <c r="HJ29" s="22">
        <v>12.993527007958663</v>
      </c>
      <c r="HK29" s="22">
        <v>10.999568638993805</v>
      </c>
      <c r="HL29" s="22">
        <v>11.013411547260432</v>
      </c>
      <c r="HM29" s="22">
        <v>11.668935451824332</v>
      </c>
      <c r="HN29" s="22">
        <v>11.076389890945345</v>
      </c>
      <c r="HO29" s="22">
        <v>9.8650334508453827</v>
      </c>
      <c r="HP29" s="22">
        <v>10.880918399301628</v>
      </c>
      <c r="HQ29" s="22">
        <v>15.138251735613037</v>
      </c>
      <c r="HR29" s="22">
        <v>14.219977008633251</v>
      </c>
      <c r="HS29" s="22">
        <f>+C29</f>
        <v>13.874764277789978</v>
      </c>
      <c r="HT29" s="149"/>
      <c r="HU29" s="149"/>
      <c r="HV29" s="149"/>
      <c r="HW29" s="149"/>
      <c r="HX29" s="149"/>
      <c r="HY29" s="149"/>
    </row>
    <row r="30" spans="1:233" ht="13.8">
      <c r="A30" s="33"/>
      <c r="B30" s="18" t="s">
        <v>19</v>
      </c>
      <c r="C30" s="22">
        <v>14.067654558873311</v>
      </c>
      <c r="D30" s="22">
        <v>14.339617259685461</v>
      </c>
      <c r="E30" s="22">
        <v>-0.2719627008121499</v>
      </c>
      <c r="F30" s="20">
        <v>-1.8965827043149086E-2</v>
      </c>
      <c r="G30" s="22"/>
      <c r="H30" s="22">
        <v>15.240481009460796</v>
      </c>
      <c r="I30" s="22">
        <v>-0.90086374977533445</v>
      </c>
      <c r="J30" s="20">
        <v>-5.9109928959335832E-2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22">
        <v>14.026983801741865</v>
      </c>
      <c r="GW30" s="22">
        <v>15.128960999576291</v>
      </c>
      <c r="GX30" s="22">
        <v>14.297937190122504</v>
      </c>
      <c r="GY30" s="22">
        <v>14.70208667846668</v>
      </c>
      <c r="GZ30" s="22">
        <v>13.597851165695483</v>
      </c>
      <c r="HA30" s="22">
        <v>13.635585241816658</v>
      </c>
      <c r="HB30" s="22">
        <v>13.574151069009895</v>
      </c>
      <c r="HC30" s="37"/>
      <c r="HD30" s="22">
        <v>13.479947897655089</v>
      </c>
      <c r="HE30" s="22">
        <v>14.913995341559133</v>
      </c>
      <c r="HF30" s="22">
        <v>18.569886517095412</v>
      </c>
      <c r="HG30" s="22">
        <v>19.044913469429702</v>
      </c>
      <c r="HH30" s="22">
        <v>17.560425312320106</v>
      </c>
      <c r="HI30" s="22">
        <v>17.704673357502941</v>
      </c>
      <c r="HJ30" s="22">
        <v>12.541863360348938</v>
      </c>
      <c r="HK30" s="22">
        <v>10.469340667815493</v>
      </c>
      <c r="HL30" s="22">
        <v>11.011647568945437</v>
      </c>
      <c r="HM30" s="22">
        <v>11.374979056393705</v>
      </c>
      <c r="HN30" s="22">
        <v>10.780832206808862</v>
      </c>
      <c r="HO30" s="22">
        <v>9.8537521059587831</v>
      </c>
      <c r="HP30" s="22">
        <v>11.094015633668851</v>
      </c>
      <c r="HQ30" s="22">
        <v>15.574374346592382</v>
      </c>
      <c r="HR30" s="22">
        <v>15.125036960914418</v>
      </c>
      <c r="HS30" s="22">
        <f>+C30</f>
        <v>14.067654558873311</v>
      </c>
      <c r="HT30" s="149"/>
      <c r="HU30" s="149"/>
      <c r="HV30" s="149"/>
      <c r="HW30" s="149"/>
      <c r="HX30" s="149"/>
      <c r="HY30" s="149"/>
    </row>
    <row r="31" spans="1:233" ht="13.8">
      <c r="A31" s="33"/>
      <c r="B31" s="18" t="s">
        <v>20</v>
      </c>
      <c r="C31" s="22">
        <v>13.218792653135802</v>
      </c>
      <c r="D31" s="22">
        <v>12.94511261624058</v>
      </c>
      <c r="E31" s="22">
        <v>0.27368003689522169</v>
      </c>
      <c r="F31" s="20">
        <v>2.1141572499869199E-2</v>
      </c>
      <c r="G31" s="22"/>
      <c r="H31" s="22">
        <v>14.429795183292349</v>
      </c>
      <c r="I31" s="22">
        <v>-1.4846825670517685</v>
      </c>
      <c r="J31" s="20">
        <v>-0.10289006518753778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22">
        <v>13.091241287171099</v>
      </c>
      <c r="GW31" s="22">
        <v>14.096833487525268</v>
      </c>
      <c r="GX31" s="22">
        <v>13.671314228112768</v>
      </c>
      <c r="GY31" s="22">
        <v>13.750761441466924</v>
      </c>
      <c r="GZ31" s="22">
        <v>12.783028498646647</v>
      </c>
      <c r="HA31" s="22">
        <v>12.791860724981666</v>
      </c>
      <c r="HB31" s="22">
        <v>12.805761281014657</v>
      </c>
      <c r="HC31" s="37"/>
      <c r="HD31" s="22">
        <v>11.414592467535922</v>
      </c>
      <c r="HE31" s="22">
        <v>10.852167441560914</v>
      </c>
      <c r="HF31" s="22">
        <v>12.261947204080469</v>
      </c>
      <c r="HG31" s="22">
        <v>11.546999407800124</v>
      </c>
      <c r="HH31" s="22">
        <v>12.531815044502901</v>
      </c>
      <c r="HI31" s="22">
        <v>12.856098294944024</v>
      </c>
      <c r="HJ31" s="22">
        <v>9.9025302758787568</v>
      </c>
      <c r="HK31" s="22">
        <v>8.8518560405778004</v>
      </c>
      <c r="HL31" s="22">
        <v>9.5891086673090413</v>
      </c>
      <c r="HM31" s="22">
        <v>9.6233844871697638</v>
      </c>
      <c r="HN31" s="22">
        <v>9.3052481043566448</v>
      </c>
      <c r="HO31" s="22">
        <v>8.8994607661717176</v>
      </c>
      <c r="HP31" s="22">
        <v>10.525407331753062</v>
      </c>
      <c r="HQ31" s="22">
        <v>15.700531618733422</v>
      </c>
      <c r="HR31" s="22">
        <v>14.005089072559485</v>
      </c>
      <c r="HS31" s="22">
        <f>+C31</f>
        <v>13.218792653135802</v>
      </c>
      <c r="HT31" s="149"/>
      <c r="HU31" s="149"/>
      <c r="HV31" s="149"/>
      <c r="HW31" s="149"/>
      <c r="HX31" s="149"/>
      <c r="HY31" s="149"/>
    </row>
    <row r="32" spans="1:233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37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149"/>
      <c r="HU32" s="149"/>
      <c r="HV32" s="149"/>
      <c r="HW32" s="149"/>
      <c r="HX32" s="149"/>
      <c r="HY32" s="149"/>
    </row>
    <row r="33" spans="1:233" ht="13.8">
      <c r="A33" s="33"/>
      <c r="B33" s="34" t="s">
        <v>25</v>
      </c>
      <c r="C33" s="25">
        <v>1305.6385706222618</v>
      </c>
      <c r="D33" s="25">
        <v>1191.8940020438006</v>
      </c>
      <c r="E33" s="25">
        <v>113.74456857846121</v>
      </c>
      <c r="F33" s="26">
        <v>9.5431782006971833E-2</v>
      </c>
      <c r="G33" s="27"/>
      <c r="H33" s="25">
        <v>1090.0069980255803</v>
      </c>
      <c r="I33" s="25">
        <v>101.8870040182203</v>
      </c>
      <c r="J33" s="26">
        <v>9.3473715492447887E-2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25">
        <v>173.92469631096571</v>
      </c>
      <c r="GW33" s="25">
        <v>153.52165939274866</v>
      </c>
      <c r="GX33" s="25">
        <v>181.95895720961471</v>
      </c>
      <c r="GY33" s="25">
        <v>176.93657073476538</v>
      </c>
      <c r="GZ33" s="25">
        <v>198.31418824615969</v>
      </c>
      <c r="HA33" s="25">
        <v>202.64017111941712</v>
      </c>
      <c r="HB33" s="25">
        <v>218.34232760859055</v>
      </c>
      <c r="HC33" s="37"/>
      <c r="HD33" s="25">
        <v>1310.5805044570798</v>
      </c>
      <c r="HE33" s="25">
        <v>1402.442407702011</v>
      </c>
      <c r="HF33" s="25">
        <v>1671.4085106875525</v>
      </c>
      <c r="HG33" s="25">
        <v>1705.3724496135596</v>
      </c>
      <c r="HH33" s="25">
        <v>1743.4401634161018</v>
      </c>
      <c r="HI33" s="25">
        <v>1599.8713692284314</v>
      </c>
      <c r="HJ33" s="25">
        <v>1093.2089698710295</v>
      </c>
      <c r="HK33" s="25">
        <v>895.73016203672285</v>
      </c>
      <c r="HL33" s="25">
        <v>789.35985055674848</v>
      </c>
      <c r="HM33" s="25">
        <v>886.57457068466056</v>
      </c>
      <c r="HN33" s="25">
        <v>977.96156914103176</v>
      </c>
      <c r="HO33" s="25">
        <v>1259.6075072221067</v>
      </c>
      <c r="HP33" s="25">
        <v>1669.3365805035032</v>
      </c>
      <c r="HQ33" s="25">
        <v>2376.7081918977092</v>
      </c>
      <c r="HR33" s="25">
        <v>2024.561150423209</v>
      </c>
      <c r="HS33" s="25">
        <f>+C33</f>
        <v>1305.6385706222618</v>
      </c>
      <c r="HT33" s="149"/>
      <c r="HU33" s="149"/>
      <c r="HV33" s="149"/>
      <c r="HW33" s="149"/>
      <c r="HX33" s="149"/>
      <c r="HY33" s="149"/>
    </row>
    <row r="34" spans="1:233" ht="13.8">
      <c r="A34" s="33"/>
      <c r="B34" s="18" t="s">
        <v>18</v>
      </c>
      <c r="C34" s="19">
        <v>438.01682750826285</v>
      </c>
      <c r="D34" s="19">
        <v>397.96018457319843</v>
      </c>
      <c r="E34" s="19">
        <v>40.056642935064417</v>
      </c>
      <c r="F34" s="20">
        <v>0.10065490088669068</v>
      </c>
      <c r="G34" s="22"/>
      <c r="H34" s="19">
        <v>403.79913598796117</v>
      </c>
      <c r="I34" s="19">
        <v>-5.8389514147627324</v>
      </c>
      <c r="J34" s="20">
        <v>-1.4460039396757933E-2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19">
        <v>56.874360115558204</v>
      </c>
      <c r="GW34" s="19">
        <v>51.618995333685774</v>
      </c>
      <c r="GX34" s="19">
        <v>61.519573714488395</v>
      </c>
      <c r="GY34" s="19">
        <v>58.418091772441429</v>
      </c>
      <c r="GZ34" s="19">
        <v>66.69662520404313</v>
      </c>
      <c r="HA34" s="19">
        <v>68.998094692636272</v>
      </c>
      <c r="HB34" s="19">
        <v>73.891086675409639</v>
      </c>
      <c r="HC34" s="37"/>
      <c r="HD34" s="19">
        <v>428.38292750694706</v>
      </c>
      <c r="HE34" s="19">
        <v>484.6704094961691</v>
      </c>
      <c r="HF34" s="19">
        <v>613.72516315218638</v>
      </c>
      <c r="HG34" s="19">
        <v>641.22070633020371</v>
      </c>
      <c r="HH34" s="19">
        <v>566.59069851813501</v>
      </c>
      <c r="HI34" s="19">
        <v>487.06614973597988</v>
      </c>
      <c r="HJ34" s="19">
        <v>309.76230529308219</v>
      </c>
      <c r="HK34" s="19">
        <v>228.75632576242012</v>
      </c>
      <c r="HL34" s="19">
        <v>265.62649336830151</v>
      </c>
      <c r="HM34" s="19">
        <v>331.67095075785568</v>
      </c>
      <c r="HN34" s="19">
        <v>375.05613930558576</v>
      </c>
      <c r="HO34" s="19">
        <v>425.09441735970495</v>
      </c>
      <c r="HP34" s="19">
        <v>538.06729890901443</v>
      </c>
      <c r="HQ34" s="19">
        <v>880.79179938194011</v>
      </c>
      <c r="HR34" s="19">
        <v>727.91884481074669</v>
      </c>
      <c r="HS34" s="19">
        <f>+C34</f>
        <v>438.01682750826285</v>
      </c>
      <c r="HT34" s="149"/>
      <c r="HU34" s="149"/>
      <c r="HV34" s="149"/>
      <c r="HW34" s="149"/>
      <c r="HX34" s="149"/>
      <c r="HY34" s="149"/>
    </row>
    <row r="35" spans="1:233" ht="13.8">
      <c r="A35" s="33"/>
      <c r="B35" s="18" t="s">
        <v>19</v>
      </c>
      <c r="C35" s="19">
        <v>386.73668423955354</v>
      </c>
      <c r="D35" s="19">
        <v>362.16255743052216</v>
      </c>
      <c r="E35" s="19">
        <v>24.574126809031384</v>
      </c>
      <c r="F35" s="20">
        <v>6.7853858177334428E-2</v>
      </c>
      <c r="G35" s="22"/>
      <c r="H35" s="19">
        <v>350.29672091962743</v>
      </c>
      <c r="I35" s="19">
        <v>11.865836510894724</v>
      </c>
      <c r="J35" s="20">
        <v>3.3873672810135265E-2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19">
        <v>52.252379409443009</v>
      </c>
      <c r="GW35" s="19">
        <v>45.953764383333422</v>
      </c>
      <c r="GX35" s="19">
        <v>55.156246082622687</v>
      </c>
      <c r="GY35" s="19">
        <v>52.079480051885341</v>
      </c>
      <c r="GZ35" s="19">
        <v>58.491735644161352</v>
      </c>
      <c r="HA35" s="19">
        <v>59.46011002909669</v>
      </c>
      <c r="HB35" s="19">
        <v>63.342968639011026</v>
      </c>
      <c r="HC35" s="37"/>
      <c r="HD35" s="19">
        <v>525.97759511276706</v>
      </c>
      <c r="HE35" s="19">
        <v>602.66769447405352</v>
      </c>
      <c r="HF35" s="19">
        <v>695.4001178124463</v>
      </c>
      <c r="HG35" s="19">
        <v>673.74320106289429</v>
      </c>
      <c r="HH35" s="19">
        <v>715.66375510358932</v>
      </c>
      <c r="HI35" s="19">
        <v>641.84845238996479</v>
      </c>
      <c r="HJ35" s="19">
        <v>412.14114674130894</v>
      </c>
      <c r="HK35" s="19">
        <v>373.74963098347473</v>
      </c>
      <c r="HL35" s="19">
        <v>305.09463734965379</v>
      </c>
      <c r="HM35" s="19">
        <v>391.31834770772764</v>
      </c>
      <c r="HN35" s="19">
        <v>434.06696311520636</v>
      </c>
      <c r="HO35" s="19">
        <v>485.82105146812324</v>
      </c>
      <c r="HP35" s="19">
        <v>624.79376705983714</v>
      </c>
      <c r="HQ35" s="19">
        <v>835.37818197922286</v>
      </c>
      <c r="HR35" s="19">
        <v>639.15977599871439</v>
      </c>
      <c r="HS35" s="19">
        <f>+C35</f>
        <v>386.73668423955354</v>
      </c>
      <c r="HT35" s="149"/>
      <c r="HU35" s="149"/>
      <c r="HV35" s="149"/>
      <c r="HW35" s="149"/>
      <c r="HX35" s="149"/>
      <c r="HY35" s="149"/>
    </row>
    <row r="36" spans="1:233" ht="13.8">
      <c r="A36" s="33"/>
      <c r="B36" s="18" t="s">
        <v>20</v>
      </c>
      <c r="C36" s="19">
        <v>480.88505887444546</v>
      </c>
      <c r="D36" s="19">
        <v>431.77126004007999</v>
      </c>
      <c r="E36" s="19">
        <v>49.113798834365468</v>
      </c>
      <c r="F36" s="20">
        <v>0.11374957849164483</v>
      </c>
      <c r="G36" s="22"/>
      <c r="H36" s="19">
        <v>335.91114111799163</v>
      </c>
      <c r="I36" s="19">
        <v>95.860118922088361</v>
      </c>
      <c r="J36" s="20">
        <v>0.28537344311666246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19">
        <v>64.797956785964516</v>
      </c>
      <c r="GW36" s="19">
        <v>55.948899675729471</v>
      </c>
      <c r="GX36" s="19">
        <v>65.283137412503621</v>
      </c>
      <c r="GY36" s="19">
        <v>66.438998910438627</v>
      </c>
      <c r="GZ36" s="19">
        <v>73.125827397955192</v>
      </c>
      <c r="HA36" s="19">
        <v>74.181966397684178</v>
      </c>
      <c r="HB36" s="19">
        <v>81.108272294169879</v>
      </c>
      <c r="HC36" s="37"/>
      <c r="HD36" s="19">
        <v>356.21998183736565</v>
      </c>
      <c r="HE36" s="19">
        <v>315.10430373178838</v>
      </c>
      <c r="HF36" s="19">
        <v>362.28322972292</v>
      </c>
      <c r="HG36" s="19">
        <v>390.40854222046175</v>
      </c>
      <c r="HH36" s="19">
        <v>461.18570979437749</v>
      </c>
      <c r="HI36" s="19">
        <v>470.95676710248671</v>
      </c>
      <c r="HJ36" s="19">
        <v>371.30551783663833</v>
      </c>
      <c r="HK36" s="19">
        <v>293.22420529082797</v>
      </c>
      <c r="HL36" s="19">
        <v>218.63871983879326</v>
      </c>
      <c r="HM36" s="19">
        <v>163.58527221907735</v>
      </c>
      <c r="HN36" s="19">
        <v>168.83846672023975</v>
      </c>
      <c r="HO36" s="19">
        <v>348.69203839427854</v>
      </c>
      <c r="HP36" s="19">
        <v>506.47551453465178</v>
      </c>
      <c r="HQ36" s="19">
        <v>660.5382105365461</v>
      </c>
      <c r="HR36" s="19">
        <v>657.48252961374806</v>
      </c>
      <c r="HS36" s="19">
        <f>+C36</f>
        <v>480.88505887444546</v>
      </c>
      <c r="HT36" s="149"/>
      <c r="HU36" s="149"/>
      <c r="HV36" s="149"/>
      <c r="HW36" s="149"/>
      <c r="HX36" s="149"/>
      <c r="HY36" s="149"/>
    </row>
    <row r="37" spans="1:233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37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149"/>
      <c r="HU37" s="149"/>
      <c r="HV37" s="149"/>
      <c r="HW37" s="149"/>
      <c r="HX37" s="149"/>
      <c r="HY37" s="149"/>
    </row>
    <row r="38" spans="1:233" ht="13.8">
      <c r="A38" s="33"/>
      <c r="B38" s="34" t="s">
        <v>26</v>
      </c>
      <c r="C38" s="25">
        <v>2083.8593785672347</v>
      </c>
      <c r="D38" s="25">
        <v>2727.50111036402</v>
      </c>
      <c r="E38" s="25">
        <v>-643.64173179678528</v>
      </c>
      <c r="F38" s="26">
        <v>-0.23598220706531006</v>
      </c>
      <c r="G38" s="27"/>
      <c r="H38" s="25">
        <v>3102.3841684400522</v>
      </c>
      <c r="I38" s="25">
        <v>-374.88305807603228</v>
      </c>
      <c r="J38" s="26">
        <v>-0.12083708455246915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25">
        <v>210.62700964888097</v>
      </c>
      <c r="GW38" s="25">
        <v>328.97836790847271</v>
      </c>
      <c r="GX38" s="25">
        <v>372.9157167185428</v>
      </c>
      <c r="GY38" s="25">
        <v>342.12672587195874</v>
      </c>
      <c r="GZ38" s="25">
        <v>276.42660855674683</v>
      </c>
      <c r="HA38" s="25">
        <v>253.79737774192481</v>
      </c>
      <c r="HB38" s="25">
        <v>298.98757212070763</v>
      </c>
      <c r="HC38" s="37"/>
      <c r="HD38" s="25">
        <v>0</v>
      </c>
      <c r="HE38" s="25">
        <v>855.38368102177242</v>
      </c>
      <c r="HF38" s="25">
        <v>1237.2773595397045</v>
      </c>
      <c r="HG38" s="25">
        <v>1357.8336347314105</v>
      </c>
      <c r="HH38" s="25">
        <v>1009.4064931979793</v>
      </c>
      <c r="HI38" s="25">
        <v>2372.2180635464288</v>
      </c>
      <c r="HJ38" s="25">
        <v>3657.9981611015278</v>
      </c>
      <c r="HK38" s="25">
        <v>4583.4303559322598</v>
      </c>
      <c r="HL38" s="25">
        <v>6285.9444588385086</v>
      </c>
      <c r="HM38" s="25">
        <v>6321.117242683682</v>
      </c>
      <c r="HN38" s="25">
        <v>5923.3513218807757</v>
      </c>
      <c r="HO38" s="25">
        <v>2519.825989336372</v>
      </c>
      <c r="HP38" s="25">
        <v>1213.4859586294269</v>
      </c>
      <c r="HQ38" s="25">
        <v>1567.3684686054617</v>
      </c>
      <c r="HR38" s="25">
        <v>4938.155926994963</v>
      </c>
      <c r="HS38" s="25">
        <f>+C38</f>
        <v>2083.8593785672347</v>
      </c>
      <c r="HT38" s="149"/>
      <c r="HU38" s="149"/>
      <c r="HV38" s="149"/>
      <c r="HW38" s="149"/>
      <c r="HX38" s="149"/>
      <c r="HY38" s="149"/>
    </row>
    <row r="39" spans="1:233" ht="13.8">
      <c r="A39" s="33"/>
      <c r="B39" s="18" t="s">
        <v>18</v>
      </c>
      <c r="C39" s="19">
        <v>280.47475820981799</v>
      </c>
      <c r="D39" s="19">
        <v>469.6107625306181</v>
      </c>
      <c r="E39" s="19">
        <v>-189.13600432080011</v>
      </c>
      <c r="F39" s="20">
        <v>-0.40275057433009459</v>
      </c>
      <c r="G39" s="22"/>
      <c r="H39" s="19">
        <v>314.88569858323689</v>
      </c>
      <c r="I39" s="19">
        <v>154.72506394738122</v>
      </c>
      <c r="J39" s="20">
        <v>0.49136897815154723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19">
        <v>25.664745279999195</v>
      </c>
      <c r="GW39" s="19">
        <v>60.244723919999295</v>
      </c>
      <c r="GX39" s="19">
        <v>61.244351830000163</v>
      </c>
      <c r="GY39" s="19">
        <v>57.101247460000096</v>
      </c>
      <c r="GZ39" s="19">
        <v>24.911132110001326</v>
      </c>
      <c r="HA39" s="19">
        <v>18.278236959818841</v>
      </c>
      <c r="HB39" s="19">
        <v>33.03032064999914</v>
      </c>
      <c r="HC39" s="37"/>
      <c r="HD39" s="19">
        <v>0</v>
      </c>
      <c r="HE39" s="19">
        <v>96.360227464147385</v>
      </c>
      <c r="HF39" s="19">
        <v>232.92950882068203</v>
      </c>
      <c r="HG39" s="19">
        <v>271.20781706369536</v>
      </c>
      <c r="HH39" s="19">
        <v>507.57386031816202</v>
      </c>
      <c r="HI39" s="19">
        <v>1022.0947243530427</v>
      </c>
      <c r="HJ39" s="19">
        <v>1580.2804950683449</v>
      </c>
      <c r="HK39" s="19">
        <v>1990.267683562987</v>
      </c>
      <c r="HL39" s="19">
        <v>1662.3718155539664</v>
      </c>
      <c r="HM39" s="19">
        <v>1388.5620183513654</v>
      </c>
      <c r="HN39" s="19">
        <v>1046.5432402598619</v>
      </c>
      <c r="HO39" s="19">
        <v>331.41389763865686</v>
      </c>
      <c r="HP39" s="19">
        <v>41.402579471820786</v>
      </c>
      <c r="HQ39" s="19">
        <v>-685.26764086984474</v>
      </c>
      <c r="HR39" s="19">
        <v>512.5612945032367</v>
      </c>
      <c r="HS39" s="19">
        <f>+C39</f>
        <v>280.47475820981799</v>
      </c>
      <c r="HT39" s="149"/>
      <c r="HU39" s="149"/>
      <c r="HV39" s="149"/>
      <c r="HW39" s="149"/>
      <c r="HX39" s="149"/>
      <c r="HY39" s="149"/>
    </row>
    <row r="40" spans="1:233" ht="13.8">
      <c r="A40" s="33"/>
      <c r="B40" s="18" t="s">
        <v>19</v>
      </c>
      <c r="C40" s="19">
        <v>1287.1395066032699</v>
      </c>
      <c r="D40" s="19">
        <v>1548.0111141429061</v>
      </c>
      <c r="E40" s="19">
        <v>-260.87160753963622</v>
      </c>
      <c r="F40" s="20">
        <v>-0.16852050037384525</v>
      </c>
      <c r="G40" s="22"/>
      <c r="H40" s="19">
        <v>1501.9329884214619</v>
      </c>
      <c r="I40" s="19">
        <v>46.078125721444167</v>
      </c>
      <c r="J40" s="20">
        <v>3.0679215435485227E-2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19">
        <v>153.06566456461204</v>
      </c>
      <c r="GW40" s="19">
        <v>181.63565411075402</v>
      </c>
      <c r="GX40" s="19">
        <v>193.91239141138195</v>
      </c>
      <c r="GY40" s="19">
        <v>196.61231668492394</v>
      </c>
      <c r="GZ40" s="19">
        <v>186.47591301559999</v>
      </c>
      <c r="HA40" s="19">
        <v>177.214682995272</v>
      </c>
      <c r="HB40" s="19">
        <v>198.22288382072594</v>
      </c>
      <c r="HC40" s="37"/>
      <c r="HD40" s="19">
        <v>0</v>
      </c>
      <c r="HE40" s="19">
        <v>88.532981236236751</v>
      </c>
      <c r="HF40" s="19">
        <v>411.03938363659199</v>
      </c>
      <c r="HG40" s="19">
        <v>726.96687973315409</v>
      </c>
      <c r="HH40" s="19">
        <v>304.62401080157269</v>
      </c>
      <c r="HI40" s="19">
        <v>889.21997157089106</v>
      </c>
      <c r="HJ40" s="19">
        <v>1405.0664142202734</v>
      </c>
      <c r="HK40" s="19">
        <v>1404.9161741739854</v>
      </c>
      <c r="HL40" s="19">
        <v>2235.8540810954955</v>
      </c>
      <c r="HM40" s="19">
        <v>1613.0578847599254</v>
      </c>
      <c r="HN40" s="19">
        <v>1430.1022975888336</v>
      </c>
      <c r="HO40" s="19">
        <v>618.19954304599878</v>
      </c>
      <c r="HP40" s="19">
        <v>183.99583620162892</v>
      </c>
      <c r="HQ40" s="19">
        <v>571.1310443346274</v>
      </c>
      <c r="HR40" s="19">
        <v>2583.2852848985167</v>
      </c>
      <c r="HS40" s="19">
        <f>+C40</f>
        <v>1287.1395066032699</v>
      </c>
      <c r="HT40" s="149"/>
      <c r="HU40" s="149"/>
      <c r="HV40" s="149"/>
      <c r="HW40" s="149"/>
      <c r="HX40" s="149"/>
      <c r="HY40" s="149"/>
    </row>
    <row r="41" spans="1:233" ht="13.8">
      <c r="A41" s="33"/>
      <c r="B41" s="18" t="s">
        <v>20</v>
      </c>
      <c r="C41" s="19">
        <v>516.24511375414659</v>
      </c>
      <c r="D41" s="19">
        <v>709.87923369049645</v>
      </c>
      <c r="E41" s="19">
        <v>-193.63411993634986</v>
      </c>
      <c r="F41" s="20">
        <v>-0.2727705090479845</v>
      </c>
      <c r="G41" s="22"/>
      <c r="H41" s="19">
        <v>1285.5654814353529</v>
      </c>
      <c r="I41" s="19">
        <v>-575.68624774485647</v>
      </c>
      <c r="J41" s="20">
        <v>-0.44780779824773626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19">
        <v>31.896599804269734</v>
      </c>
      <c r="GW41" s="19">
        <v>87.097989877719357</v>
      </c>
      <c r="GX41" s="19">
        <v>117.75897347716069</v>
      </c>
      <c r="GY41" s="19">
        <v>88.413161727034705</v>
      </c>
      <c r="GZ41" s="19">
        <v>65.039563431145496</v>
      </c>
      <c r="HA41" s="19">
        <v>58.304457786833986</v>
      </c>
      <c r="HB41" s="19">
        <v>67.734367649982559</v>
      </c>
      <c r="HC41" s="37"/>
      <c r="HD41" s="19">
        <v>0</v>
      </c>
      <c r="HE41" s="19">
        <v>670.49047232138821</v>
      </c>
      <c r="HF41" s="19">
        <v>593.30846708243052</v>
      </c>
      <c r="HG41" s="19">
        <v>359.65893793456092</v>
      </c>
      <c r="HH41" s="19">
        <v>197.20862207824462</v>
      </c>
      <c r="HI41" s="19">
        <v>460.90336762249484</v>
      </c>
      <c r="HJ41" s="19">
        <v>672.65125181290989</v>
      </c>
      <c r="HK41" s="19">
        <v>1188.2464981952876</v>
      </c>
      <c r="HL41" s="19">
        <v>2387.7185621890467</v>
      </c>
      <c r="HM41" s="19">
        <v>3319.4973395723905</v>
      </c>
      <c r="HN41" s="19">
        <v>3446.7057840320804</v>
      </c>
      <c r="HO41" s="19">
        <v>1570.2125486517164</v>
      </c>
      <c r="HP41" s="19">
        <v>988.08754295597714</v>
      </c>
      <c r="HQ41" s="19">
        <v>1681.5050651406789</v>
      </c>
      <c r="HR41" s="19">
        <v>1842.3093475932092</v>
      </c>
      <c r="HS41" s="19">
        <f>+C41</f>
        <v>516.24511375414659</v>
      </c>
      <c r="HT41" s="149"/>
      <c r="HU41" s="149"/>
      <c r="HV41" s="149"/>
      <c r="HW41" s="149"/>
      <c r="HX41" s="149"/>
      <c r="HY41" s="149"/>
    </row>
    <row r="42" spans="1:233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37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149"/>
      <c r="HU42" s="149"/>
      <c r="HV42" s="149"/>
      <c r="HW42" s="149"/>
      <c r="HX42" s="149"/>
      <c r="HY42" s="149"/>
    </row>
    <row r="43" spans="1:233" ht="13.8">
      <c r="A43" s="33"/>
      <c r="B43" s="34" t="s">
        <v>27</v>
      </c>
      <c r="C43" s="31">
        <v>21.553085150526162</v>
      </c>
      <c r="D43" s="31">
        <v>20.160948920220459</v>
      </c>
      <c r="E43" s="31">
        <v>1.3921362303057023</v>
      </c>
      <c r="F43" s="26">
        <v>6.9051126304350521E-2</v>
      </c>
      <c r="G43" s="27"/>
      <c r="H43" s="31">
        <v>19.750609645018208</v>
      </c>
      <c r="I43" s="31">
        <v>0.41033927520225078</v>
      </c>
      <c r="J43" s="26">
        <v>2.0776030845496084E-2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1">
        <v>23.64818615663448</v>
      </c>
      <c r="GW43" s="31">
        <v>19.255764193090279</v>
      </c>
      <c r="GX43" s="31">
        <v>21.086265351007789</v>
      </c>
      <c r="GY43" s="31">
        <v>20.924669590330804</v>
      </c>
      <c r="GZ43" s="31">
        <v>22.171150704905575</v>
      </c>
      <c r="HA43" s="31">
        <v>22.517086686403566</v>
      </c>
      <c r="HB43" s="31">
        <v>22.516521217355894</v>
      </c>
      <c r="HC43" s="37"/>
      <c r="HD43" s="31">
        <v>0</v>
      </c>
      <c r="HE43" s="31">
        <v>21.261442546446251</v>
      </c>
      <c r="HF43" s="31">
        <v>26.243840616210086</v>
      </c>
      <c r="HG43" s="31">
        <v>24.91930222991688</v>
      </c>
      <c r="HH43" s="31">
        <v>22.582464833744538</v>
      </c>
      <c r="HI43" s="31">
        <v>18.340532612246864</v>
      </c>
      <c r="HJ43" s="31">
        <v>14.091410960768815</v>
      </c>
      <c r="HK43" s="31">
        <v>11.149685088882972</v>
      </c>
      <c r="HL43" s="31">
        <v>12.772828906399791</v>
      </c>
      <c r="HM43" s="31">
        <v>16.150418763192224</v>
      </c>
      <c r="HN43" s="31">
        <v>16.446383313621507</v>
      </c>
      <c r="HO43" s="31">
        <v>18.0777282912217</v>
      </c>
      <c r="HP43" s="31">
        <v>34.164641947521346</v>
      </c>
      <c r="HQ43" s="31">
        <v>33.268771460375881</v>
      </c>
      <c r="HR43" s="31">
        <v>20.64979457664295</v>
      </c>
      <c r="HS43" s="31">
        <f>+C43</f>
        <v>21.553085150526162</v>
      </c>
      <c r="HT43" s="149"/>
      <c r="HU43" s="149"/>
      <c r="HV43" s="149"/>
      <c r="HW43" s="149"/>
      <c r="HX43" s="149"/>
      <c r="HY43" s="149"/>
    </row>
    <row r="44" spans="1:233" ht="13.8">
      <c r="A44" s="33"/>
      <c r="B44" s="18" t="s">
        <v>18</v>
      </c>
      <c r="C44" s="22">
        <v>37.866214853644358</v>
      </c>
      <c r="D44" s="22">
        <v>28.322453662660983</v>
      </c>
      <c r="E44" s="22">
        <v>9.5437611909833748</v>
      </c>
      <c r="F44" s="20">
        <v>0.33696802207378768</v>
      </c>
      <c r="G44" s="22"/>
      <c r="H44" s="22">
        <v>37.848869905232199</v>
      </c>
      <c r="I44" s="22">
        <v>-9.5264162425712158</v>
      </c>
      <c r="J44" s="20">
        <v>-0.25169618713646957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22">
        <v>49.107967159549517</v>
      </c>
      <c r="GW44" s="22">
        <v>27.258877949154392</v>
      </c>
      <c r="GX44" s="22">
        <v>30.703851106279036</v>
      </c>
      <c r="GY44" s="22">
        <v>30.33153088484919</v>
      </c>
      <c r="GZ44" s="22">
        <v>54.499357718048415</v>
      </c>
      <c r="HA44" s="22">
        <v>67.77324405471721</v>
      </c>
      <c r="HB44" s="22">
        <v>45.689795192321611</v>
      </c>
      <c r="HC44" s="37"/>
      <c r="HD44" s="22">
        <v>0</v>
      </c>
      <c r="HE44" s="22">
        <v>34.068584588289013</v>
      </c>
      <c r="HF44" s="22">
        <v>29.114299679129523</v>
      </c>
      <c r="HG44" s="22">
        <v>27.358667463206881</v>
      </c>
      <c r="HH44" s="22">
        <v>21.043982255092867</v>
      </c>
      <c r="HI44" s="22">
        <v>19.48204980036969</v>
      </c>
      <c r="HJ44" s="22">
        <v>14.256593845086876</v>
      </c>
      <c r="HK44" s="22">
        <v>10.974077013256879</v>
      </c>
      <c r="HL44" s="22">
        <v>13.894077629012406</v>
      </c>
      <c r="HM44" s="22">
        <v>17.761308878390238</v>
      </c>
      <c r="HN44" s="22">
        <v>20.478283025139994</v>
      </c>
      <c r="HO44" s="22">
        <v>34.839327815390916</v>
      </c>
      <c r="HP44" s="22">
        <v>230.22656637402326</v>
      </c>
      <c r="HQ44" s="22">
        <v>-3.8743430575436411</v>
      </c>
      <c r="HR44" s="22">
        <v>39.104573974244815</v>
      </c>
      <c r="HS44" s="22">
        <f>+C44</f>
        <v>37.866214853644358</v>
      </c>
      <c r="HT44" s="149"/>
      <c r="HU44" s="149"/>
      <c r="HV44" s="149"/>
      <c r="HW44" s="149"/>
      <c r="HX44" s="149"/>
      <c r="HY44" s="149"/>
    </row>
    <row r="45" spans="1:233" ht="13.8">
      <c r="A45" s="33"/>
      <c r="B45" s="18" t="s">
        <v>19</v>
      </c>
      <c r="C45" s="22">
        <v>16.917783294871526</v>
      </c>
      <c r="D45" s="22">
        <v>17.068484822102441</v>
      </c>
      <c r="E45" s="22">
        <v>-0.15070152723091468</v>
      </c>
      <c r="F45" s="20">
        <v>-8.8292270111619518E-3</v>
      </c>
      <c r="G45" s="22"/>
      <c r="H45" s="22">
        <v>17.453107499526354</v>
      </c>
      <c r="I45" s="22">
        <v>-0.38462267742391276</v>
      </c>
      <c r="J45" s="20">
        <v>-2.2037489738394766E-2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22">
        <v>16.325979169628017</v>
      </c>
      <c r="GW45" s="22">
        <v>15.936156247082177</v>
      </c>
      <c r="GX45" s="22">
        <v>18.26110198364885</v>
      </c>
      <c r="GY45" s="22">
        <v>17.667514773885468</v>
      </c>
      <c r="GZ45" s="22">
        <v>16.488744269839117</v>
      </c>
      <c r="HA45" s="22">
        <v>16.148437321587704</v>
      </c>
      <c r="HB45" s="22">
        <v>17.307928092900561</v>
      </c>
      <c r="HC45" s="37"/>
      <c r="HD45" s="22">
        <v>0</v>
      </c>
      <c r="HE45" s="22">
        <v>28.877657862161783</v>
      </c>
      <c r="HF45" s="22">
        <v>27.402172312013061</v>
      </c>
      <c r="HG45" s="22">
        <v>23.843147499902763</v>
      </c>
      <c r="HH45" s="22">
        <v>23.406814441193948</v>
      </c>
      <c r="HI45" s="22">
        <v>17.67200397392169</v>
      </c>
      <c r="HJ45" s="22">
        <v>14.078970149593955</v>
      </c>
      <c r="HK45" s="22">
        <v>11.836925426122789</v>
      </c>
      <c r="HL45" s="22">
        <v>12.576453272094176</v>
      </c>
      <c r="HM45" s="22">
        <v>16.116016305206848</v>
      </c>
      <c r="HN45" s="22">
        <v>16.721717212254301</v>
      </c>
      <c r="HO45" s="22">
        <v>20.777254956159471</v>
      </c>
      <c r="HP45" s="22">
        <v>64.195047357323816</v>
      </c>
      <c r="HQ45" s="22">
        <v>29.407830617532692</v>
      </c>
      <c r="HR45" s="22">
        <v>17.982552596598133</v>
      </c>
      <c r="HS45" s="22">
        <f>+C45</f>
        <v>16.917783294871526</v>
      </c>
      <c r="HT45" s="149"/>
      <c r="HU45" s="149"/>
      <c r="HV45" s="149"/>
      <c r="HW45" s="149"/>
      <c r="HX45" s="149"/>
      <c r="HY45" s="149"/>
    </row>
    <row r="46" spans="1:233" ht="13.8">
      <c r="A46" s="33"/>
      <c r="B46" s="18" t="s">
        <v>20</v>
      </c>
      <c r="C46" s="22">
        <v>24.247268586380301</v>
      </c>
      <c r="D46" s="22">
        <v>21.505456948040823</v>
      </c>
      <c r="E46" s="22">
        <v>2.7418116383394775</v>
      </c>
      <c r="F46" s="20">
        <v>0.12749376332546425</v>
      </c>
      <c r="G46" s="22"/>
      <c r="H46" s="22">
        <v>18.001815752866353</v>
      </c>
      <c r="I46" s="22">
        <v>3.5036411951744704</v>
      </c>
      <c r="J46" s="20">
        <v>0.19462710002554051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22">
        <v>38.300521737521414</v>
      </c>
      <c r="GW46" s="22">
        <v>20.642866032060649</v>
      </c>
      <c r="GX46" s="22">
        <v>20.736494799835185</v>
      </c>
      <c r="GY46" s="22">
        <v>22.092518784338449</v>
      </c>
      <c r="GZ46" s="22">
        <v>26.081073817936346</v>
      </c>
      <c r="HA46" s="22">
        <v>27.686767041325922</v>
      </c>
      <c r="HB46" s="22">
        <v>26.459005500296001</v>
      </c>
      <c r="HC46" s="37"/>
      <c r="HD46" s="22">
        <v>0</v>
      </c>
      <c r="HE46" s="22">
        <v>18.415189770701748</v>
      </c>
      <c r="HF46" s="22">
        <v>24.314431835758207</v>
      </c>
      <c r="HG46" s="22">
        <v>25.255047886455408</v>
      </c>
      <c r="HH46" s="22">
        <v>25.268842600454626</v>
      </c>
      <c r="HI46" s="22">
        <v>17.098906451160666</v>
      </c>
      <c r="HJ46" s="22">
        <v>13.729328643069859</v>
      </c>
      <c r="HK46" s="22">
        <v>10.631267413445004</v>
      </c>
      <c r="HL46" s="22">
        <v>12.176081436295588</v>
      </c>
      <c r="HM46" s="22">
        <v>15.493292864162539</v>
      </c>
      <c r="HN46" s="22">
        <v>15.107913099277484</v>
      </c>
      <c r="HO46" s="22">
        <v>13.477158014369007</v>
      </c>
      <c r="HP46" s="22">
        <v>20.35722269648771</v>
      </c>
      <c r="HQ46" s="22">
        <v>19.443138837246686</v>
      </c>
      <c r="HR46" s="22">
        <v>19.255371504942644</v>
      </c>
      <c r="HS46" s="22">
        <f>+C46</f>
        <v>24.247268586380301</v>
      </c>
      <c r="HT46" s="149"/>
      <c r="HU46" s="149"/>
      <c r="HV46" s="149"/>
      <c r="HW46" s="149"/>
      <c r="HX46" s="149"/>
      <c r="HY46" s="149"/>
    </row>
    <row r="47" spans="1:233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37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149"/>
      <c r="HU47" s="149"/>
      <c r="HV47" s="149"/>
      <c r="HW47" s="149"/>
      <c r="HX47" s="149"/>
      <c r="HY47" s="149"/>
    </row>
    <row r="48" spans="1:233" ht="13.8">
      <c r="A48" s="33"/>
      <c r="B48" s="34" t="s">
        <v>28</v>
      </c>
      <c r="C48" s="25">
        <v>449.1359862798214</v>
      </c>
      <c r="D48" s="25">
        <v>549.89010565893591</v>
      </c>
      <c r="E48" s="25">
        <v>-100.75411937911451</v>
      </c>
      <c r="F48" s="26">
        <v>-0.18322591794660567</v>
      </c>
      <c r="G48" s="27"/>
      <c r="H48" s="25">
        <v>612.73978679743891</v>
      </c>
      <c r="I48" s="25">
        <v>-62.849681138503001</v>
      </c>
      <c r="J48" s="26">
        <v>-0.10257156870291501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25">
        <v>49.809467337919841</v>
      </c>
      <c r="GW48" s="25">
        <v>63.347298770732493</v>
      </c>
      <c r="GX48" s="25">
        <v>78.633997562884446</v>
      </c>
      <c r="GY48" s="25">
        <v>71.588886968924186</v>
      </c>
      <c r="GZ48" s="25">
        <v>61.286959971575754</v>
      </c>
      <c r="HA48" s="25">
        <v>57.147775553968323</v>
      </c>
      <c r="HB48" s="25">
        <v>67.321600113816388</v>
      </c>
      <c r="HC48" s="37"/>
      <c r="HD48" s="25">
        <v>0</v>
      </c>
      <c r="HE48" s="25">
        <v>181.86690989212121</v>
      </c>
      <c r="HF48" s="25">
        <v>324.70909821805265</v>
      </c>
      <c r="HG48" s="25">
        <v>338.36266721818578</v>
      </c>
      <c r="HH48" s="25">
        <v>227.94886635596765</v>
      </c>
      <c r="HI48" s="25">
        <v>435.07742757834382</v>
      </c>
      <c r="HJ48" s="25">
        <v>515.46355381818239</v>
      </c>
      <c r="HK48" s="25">
        <v>511.03805095471495</v>
      </c>
      <c r="HL48" s="25">
        <v>802.89293087876104</v>
      </c>
      <c r="HM48" s="25">
        <v>1020.8869052057645</v>
      </c>
      <c r="HN48" s="25">
        <v>974.17706340897894</v>
      </c>
      <c r="HO48" s="25">
        <v>455.52729576381836</v>
      </c>
      <c r="HP48" s="25">
        <v>414.58313284919075</v>
      </c>
      <c r="HQ48" s="25">
        <v>521.44423376234431</v>
      </c>
      <c r="HR48" s="25">
        <v>1019.7190547987782</v>
      </c>
      <c r="HS48" s="25">
        <f>+C48</f>
        <v>449.1359862798214</v>
      </c>
      <c r="HT48" s="149"/>
      <c r="HU48" s="149"/>
      <c r="HV48" s="149"/>
      <c r="HW48" s="149"/>
      <c r="HX48" s="149"/>
      <c r="HY48" s="149"/>
    </row>
    <row r="49" spans="1:233" ht="13.8">
      <c r="A49" s="33"/>
      <c r="B49" s="18" t="s">
        <v>18</v>
      </c>
      <c r="C49" s="19">
        <v>106.2051745539692</v>
      </c>
      <c r="D49" s="19">
        <v>133.00529061260323</v>
      </c>
      <c r="E49" s="19">
        <v>-26.800116058634032</v>
      </c>
      <c r="F49" s="20">
        <v>-0.20149661667740099</v>
      </c>
      <c r="G49" s="22"/>
      <c r="H49" s="19">
        <v>119.1806784069509</v>
      </c>
      <c r="I49" s="19">
        <v>13.824612205652329</v>
      </c>
      <c r="J49" s="20">
        <v>0.11599709273719024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19">
        <v>12.603434683684039</v>
      </c>
      <c r="GW49" s="19">
        <v>16.422035764157631</v>
      </c>
      <c r="GX49" s="19">
        <v>18.80437459688893</v>
      </c>
      <c r="GY49" s="19">
        <v>17.319682508964092</v>
      </c>
      <c r="GZ49" s="19">
        <v>13.576407000245243</v>
      </c>
      <c r="HA49" s="19">
        <v>12.387754143677546</v>
      </c>
      <c r="HB49" s="19">
        <v>15.091485856351721</v>
      </c>
      <c r="HC49" s="37"/>
      <c r="HD49" s="19">
        <v>0</v>
      </c>
      <c r="HE49" s="19">
        <v>32.828565603090752</v>
      </c>
      <c r="HF49" s="19">
        <v>67.815795239177803</v>
      </c>
      <c r="HG49" s="19">
        <v>74.198844804678856</v>
      </c>
      <c r="HH49" s="19">
        <v>106.81375309684387</v>
      </c>
      <c r="HI49" s="19">
        <v>199.1250032054111</v>
      </c>
      <c r="HJ49" s="19">
        <v>225.29417179502207</v>
      </c>
      <c r="HK49" s="19">
        <v>218.41350836416592</v>
      </c>
      <c r="HL49" s="19">
        <v>230.97123053589098</v>
      </c>
      <c r="HM49" s="19">
        <v>246.62678904739576</v>
      </c>
      <c r="HN49" s="19">
        <v>214.31408672088537</v>
      </c>
      <c r="HO49" s="19">
        <v>115.46237422409577</v>
      </c>
      <c r="HP49" s="19">
        <v>95.319737108249214</v>
      </c>
      <c r="HQ49" s="19">
        <v>26.549619269633919</v>
      </c>
      <c r="HR49" s="19">
        <v>200.43491057236503</v>
      </c>
      <c r="HS49" s="19">
        <f>+C49</f>
        <v>106.2051745539692</v>
      </c>
      <c r="HT49" s="149"/>
      <c r="HU49" s="149"/>
      <c r="HV49" s="149"/>
      <c r="HW49" s="149"/>
      <c r="HX49" s="149"/>
      <c r="HY49" s="149"/>
    </row>
    <row r="50" spans="1:233" ht="13.8">
      <c r="A50" s="33"/>
      <c r="B50" s="18" t="s">
        <v>19</v>
      </c>
      <c r="C50" s="19">
        <v>217.7554724298198</v>
      </c>
      <c r="D50" s="19">
        <v>264.22204206194078</v>
      </c>
      <c r="E50" s="19">
        <v>-46.466569632120979</v>
      </c>
      <c r="F50" s="20">
        <v>-0.1758618216311717</v>
      </c>
      <c r="G50" s="22"/>
      <c r="H50" s="19">
        <v>262.13397904004648</v>
      </c>
      <c r="I50" s="19">
        <v>2.0880630218942997</v>
      </c>
      <c r="J50" s="20">
        <v>7.9656328017486972E-3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19">
        <v>24.989468512671252</v>
      </c>
      <c r="GW50" s="19">
        <v>28.945741639499506</v>
      </c>
      <c r="GX50" s="19">
        <v>35.410539554564792</v>
      </c>
      <c r="GY50" s="19">
        <v>34.73651009758742</v>
      </c>
      <c r="GZ50" s="19">
        <v>30.747536421989921</v>
      </c>
      <c r="HA50" s="19">
        <v>28.617402008141838</v>
      </c>
      <c r="HB50" s="19">
        <v>34.308274195365065</v>
      </c>
      <c r="HC50" s="37"/>
      <c r="HD50" s="19">
        <v>0</v>
      </c>
      <c r="HE50" s="19">
        <v>25.566251416572335</v>
      </c>
      <c r="HF50" s="19">
        <v>112.63372017433535</v>
      </c>
      <c r="HG50" s="19">
        <v>173.33178541021664</v>
      </c>
      <c r="HH50" s="19">
        <v>71.302776951646734</v>
      </c>
      <c r="HI50" s="19">
        <v>157.14298871291319</v>
      </c>
      <c r="HJ50" s="19">
        <v>197.81888104004244</v>
      </c>
      <c r="HK50" s="19">
        <v>166.29887983651201</v>
      </c>
      <c r="HL50" s="19">
        <v>281.19114374118561</v>
      </c>
      <c r="HM50" s="19">
        <v>259.96067172033429</v>
      </c>
      <c r="HN50" s="19">
        <v>239.13766204875623</v>
      </c>
      <c r="HO50" s="19">
        <v>128.44489519647999</v>
      </c>
      <c r="HP50" s="19">
        <v>118.11621418513963</v>
      </c>
      <c r="HQ50" s="19">
        <v>167.95725012207276</v>
      </c>
      <c r="HR50" s="19">
        <v>464.5406350770557</v>
      </c>
      <c r="HS50" s="19">
        <f>+C50</f>
        <v>217.7554724298198</v>
      </c>
      <c r="HT50" s="149"/>
      <c r="HU50" s="149"/>
      <c r="HV50" s="149"/>
      <c r="HW50" s="149"/>
      <c r="HX50" s="149"/>
      <c r="HY50" s="149"/>
    </row>
    <row r="51" spans="1:233" ht="13.8">
      <c r="A51" s="33"/>
      <c r="B51" s="18" t="s">
        <v>20</v>
      </c>
      <c r="C51" s="19">
        <v>125.17533929603243</v>
      </c>
      <c r="D51" s="19">
        <v>152.66277298439184</v>
      </c>
      <c r="E51" s="19">
        <v>-27.487433688359403</v>
      </c>
      <c r="F51" s="20">
        <v>-0.18005328444525048</v>
      </c>
      <c r="G51" s="22"/>
      <c r="H51" s="19">
        <v>231.42512935044155</v>
      </c>
      <c r="I51" s="19">
        <v>-78.762356366049715</v>
      </c>
      <c r="J51" s="20">
        <v>-0.34033623136397501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19">
        <v>12.216564141564543</v>
      </c>
      <c r="GW51" s="19">
        <v>17.979521367075353</v>
      </c>
      <c r="GX51" s="19">
        <v>24.419083411430723</v>
      </c>
      <c r="GY51" s="19">
        <v>19.532694362372673</v>
      </c>
      <c r="GZ51" s="19">
        <v>16.96301654934059</v>
      </c>
      <c r="HA51" s="19">
        <v>16.142619402148938</v>
      </c>
      <c r="HB51" s="19">
        <v>17.921840062099601</v>
      </c>
      <c r="HC51" s="37"/>
      <c r="HD51" s="19">
        <v>0</v>
      </c>
      <c r="HE51" s="19">
        <v>123.47209287245812</v>
      </c>
      <c r="HF51" s="19">
        <v>144.25958280453949</v>
      </c>
      <c r="HG51" s="19">
        <v>90.832037003290296</v>
      </c>
      <c r="HH51" s="19">
        <v>49.83233630747705</v>
      </c>
      <c r="HI51" s="19">
        <v>78.809435660019531</v>
      </c>
      <c r="HJ51" s="19">
        <v>92.350500983117811</v>
      </c>
      <c r="HK51" s="19">
        <v>126.325662754037</v>
      </c>
      <c r="HL51" s="19">
        <v>290.73055660168444</v>
      </c>
      <c r="HM51" s="19">
        <v>514.29944443803447</v>
      </c>
      <c r="HN51" s="19">
        <v>520.7253146393374</v>
      </c>
      <c r="HO51" s="19">
        <v>211.62002634324261</v>
      </c>
      <c r="HP51" s="19">
        <v>201.14718155580192</v>
      </c>
      <c r="HQ51" s="19">
        <v>326.93736437063757</v>
      </c>
      <c r="HR51" s="19">
        <v>354.74350914935752</v>
      </c>
      <c r="HS51" s="19">
        <f>+C51</f>
        <v>125.17533929603243</v>
      </c>
      <c r="HT51" s="149"/>
      <c r="HU51" s="149"/>
      <c r="HV51" s="149"/>
      <c r="HW51" s="149"/>
      <c r="HX51" s="149"/>
      <c r="HY51" s="149"/>
    </row>
    <row r="52" spans="1:233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37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149"/>
      <c r="HU52" s="149"/>
      <c r="HV52" s="149"/>
      <c r="HW52" s="149"/>
      <c r="HX52" s="149"/>
      <c r="HY52" s="149"/>
    </row>
    <row r="53" spans="1:233" ht="13.8">
      <c r="A53" s="9"/>
      <c r="B53" s="34" t="s">
        <v>29</v>
      </c>
      <c r="C53" s="25">
        <v>7076.9497936499993</v>
      </c>
      <c r="D53" s="25">
        <v>7111.3169161500009</v>
      </c>
      <c r="E53" s="25">
        <v>-34.367122500001642</v>
      </c>
      <c r="F53" s="26">
        <v>-4.8327367357166914E-3</v>
      </c>
      <c r="G53" s="27"/>
      <c r="H53" s="25">
        <v>6755.8363626</v>
      </c>
      <c r="I53" s="25">
        <v>355.48055355000088</v>
      </c>
      <c r="J53" s="26">
        <v>5.2618289501197055E-2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25">
        <v>969.81637380000006</v>
      </c>
      <c r="GW53" s="25">
        <v>938.06619564999983</v>
      </c>
      <c r="GX53" s="25">
        <v>952.74676529999988</v>
      </c>
      <c r="GY53" s="25">
        <v>1013.5706720999999</v>
      </c>
      <c r="GZ53" s="25">
        <v>1000.8411161</v>
      </c>
      <c r="HA53" s="25">
        <v>1096.6301550999999</v>
      </c>
      <c r="HB53" s="25">
        <v>1105.2785156</v>
      </c>
      <c r="HC53" s="37"/>
      <c r="HD53" s="25">
        <v>6520.8314140319999</v>
      </c>
      <c r="HE53" s="25">
        <v>7187.3447178600009</v>
      </c>
      <c r="HF53" s="25">
        <v>7464.0384794519996</v>
      </c>
      <c r="HG53" s="25">
        <v>7443.9917538340014</v>
      </c>
      <c r="HH53" s="25">
        <v>7988.9403433000007</v>
      </c>
      <c r="HI53" s="25">
        <v>8442.8357020000003</v>
      </c>
      <c r="HJ53" s="25">
        <v>9006.4057659000009</v>
      </c>
      <c r="HK53" s="25">
        <v>9278.4542139999994</v>
      </c>
      <c r="HL53" s="25">
        <v>9644.2191131999989</v>
      </c>
      <c r="HM53" s="25">
        <v>10239.8587515</v>
      </c>
      <c r="HN53" s="25">
        <v>11059.390734004064</v>
      </c>
      <c r="HO53" s="25">
        <v>10484.15862271</v>
      </c>
      <c r="HP53" s="25">
        <v>11186.093523349999</v>
      </c>
      <c r="HQ53" s="25">
        <v>11463.760774620001</v>
      </c>
      <c r="HR53" s="25">
        <v>12152.380763399999</v>
      </c>
      <c r="HS53" s="25">
        <f>+C53</f>
        <v>7076.9497936499993</v>
      </c>
      <c r="HT53" s="149"/>
      <c r="HU53" s="149"/>
      <c r="HV53" s="149"/>
      <c r="HW53" s="149"/>
      <c r="HX53" s="149"/>
      <c r="HY53" s="149"/>
    </row>
    <row r="54" spans="1:233" ht="13.8">
      <c r="A54" s="9"/>
      <c r="B54" s="18" t="s">
        <v>18</v>
      </c>
      <c r="C54" s="19">
        <v>2528.0161309999999</v>
      </c>
      <c r="D54" s="19">
        <v>2479.6811790000002</v>
      </c>
      <c r="E54" s="19">
        <v>48.334951999999703</v>
      </c>
      <c r="F54" s="20">
        <v>1.9492405882393361E-2</v>
      </c>
      <c r="G54" s="22"/>
      <c r="H54" s="19">
        <v>2336.368371</v>
      </c>
      <c r="I54" s="19">
        <v>143.31280800000013</v>
      </c>
      <c r="J54" s="20">
        <v>6.1339988068174429E-2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19">
        <v>346.85467200000005</v>
      </c>
      <c r="GW54" s="19">
        <v>340.38599199999993</v>
      </c>
      <c r="GX54" s="19">
        <v>336.49167799999998</v>
      </c>
      <c r="GY54" s="19">
        <v>366.23589600000003</v>
      </c>
      <c r="GZ54" s="19">
        <v>354.68412600000005</v>
      </c>
      <c r="HA54" s="19">
        <v>389.48949899999997</v>
      </c>
      <c r="HB54" s="19">
        <v>393.87426799999997</v>
      </c>
      <c r="HC54" s="37"/>
      <c r="HD54" s="19">
        <v>2207.9786030320001</v>
      </c>
      <c r="HE54" s="19">
        <v>2294.0000968600002</v>
      </c>
      <c r="HF54" s="19">
        <v>2293.1176294520001</v>
      </c>
      <c r="HG54" s="19">
        <v>2181.4891698340002</v>
      </c>
      <c r="HH54" s="19">
        <v>2402.4180310000002</v>
      </c>
      <c r="HI54" s="19">
        <v>2586.6914760000004</v>
      </c>
      <c r="HJ54" s="19">
        <v>2750.3419290000002</v>
      </c>
      <c r="HK54" s="19">
        <v>2900.6510060000001</v>
      </c>
      <c r="HL54" s="19">
        <v>3036.1533399999998</v>
      </c>
      <c r="HM54" s="19">
        <v>3255.5976020000003</v>
      </c>
      <c r="HN54" s="19">
        <v>3524.5989410000002</v>
      </c>
      <c r="HO54" s="19">
        <v>3589.1794920000002</v>
      </c>
      <c r="HP54" s="19">
        <v>3894.7803309999999</v>
      </c>
      <c r="HQ54" s="19">
        <v>4016.2274070000003</v>
      </c>
      <c r="HR54" s="19">
        <v>4211.7550470000006</v>
      </c>
      <c r="HS54" s="19">
        <f>+C54</f>
        <v>2528.0161309999999</v>
      </c>
      <c r="HT54" s="149"/>
      <c r="HU54" s="149"/>
      <c r="HV54" s="149"/>
      <c r="HW54" s="149"/>
      <c r="HX54" s="149"/>
      <c r="HY54" s="149"/>
    </row>
    <row r="55" spans="1:233" ht="13.8">
      <c r="A55" s="9"/>
      <c r="B55" s="18" t="s">
        <v>19</v>
      </c>
      <c r="C55" s="19">
        <v>2716.5218009999999</v>
      </c>
      <c r="D55" s="19">
        <v>2800.3617489999997</v>
      </c>
      <c r="E55" s="19">
        <v>-83.839947999999822</v>
      </c>
      <c r="F55" s="20">
        <v>-2.9938970574047728E-2</v>
      </c>
      <c r="G55" s="22"/>
      <c r="H55" s="19">
        <v>2711.1539309999998</v>
      </c>
      <c r="I55" s="19">
        <v>89.207817999999861</v>
      </c>
      <c r="J55" s="20">
        <v>3.2904003339676052E-2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19">
        <v>374.69183699999996</v>
      </c>
      <c r="GW55" s="19">
        <v>363.115498</v>
      </c>
      <c r="GX55" s="19">
        <v>366.034807</v>
      </c>
      <c r="GY55" s="19">
        <v>392.71296099999995</v>
      </c>
      <c r="GZ55" s="19">
        <v>380.81585200000001</v>
      </c>
      <c r="HA55" s="19">
        <v>421.01811399999997</v>
      </c>
      <c r="HB55" s="19">
        <v>418.13273200000003</v>
      </c>
      <c r="HC55" s="37"/>
      <c r="HD55" s="19">
        <v>2575.5784929999995</v>
      </c>
      <c r="HE55" s="19">
        <v>2744.3833850000001</v>
      </c>
      <c r="HF55" s="19">
        <v>2900.7897099999996</v>
      </c>
      <c r="HG55" s="19">
        <v>2977.7967950000007</v>
      </c>
      <c r="HH55" s="19">
        <v>3117.3791200000001</v>
      </c>
      <c r="HI55" s="19">
        <v>3217.902787</v>
      </c>
      <c r="HJ55" s="19">
        <v>3373.8663179999999</v>
      </c>
      <c r="HK55" s="19">
        <v>3550.5212270000002</v>
      </c>
      <c r="HL55" s="19">
        <v>3678.688866</v>
      </c>
      <c r="HM55" s="19">
        <v>3847.182456</v>
      </c>
      <c r="HN55" s="19">
        <v>4289.7039089999989</v>
      </c>
      <c r="HO55" s="19">
        <v>4156.0043420000002</v>
      </c>
      <c r="HP55" s="19">
        <v>4297.616814</v>
      </c>
      <c r="HQ55" s="19">
        <v>4364.725101</v>
      </c>
      <c r="HR55" s="19">
        <v>4902.3739579999992</v>
      </c>
      <c r="HS55" s="19">
        <f>+C55</f>
        <v>2716.5218009999999</v>
      </c>
      <c r="HT55" s="149"/>
      <c r="HU55" s="149"/>
      <c r="HV55" s="149"/>
      <c r="HW55" s="149"/>
      <c r="HX55" s="149"/>
      <c r="HY55" s="149"/>
    </row>
    <row r="56" spans="1:233" ht="13.8">
      <c r="A56" s="9"/>
      <c r="B56" s="18" t="s">
        <v>20</v>
      </c>
      <c r="C56" s="19">
        <v>1832.41186165</v>
      </c>
      <c r="D56" s="19">
        <v>1831.2739881500002</v>
      </c>
      <c r="E56" s="19">
        <v>1.1378734999998414</v>
      </c>
      <c r="F56" s="20">
        <v>6.2135622924964411E-4</v>
      </c>
      <c r="G56" s="22"/>
      <c r="H56" s="19">
        <v>1708.3140606000002</v>
      </c>
      <c r="I56" s="19">
        <v>122.95992754999997</v>
      </c>
      <c r="J56" s="20">
        <v>7.1977354975825428E-2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19">
        <v>248.26986480000002</v>
      </c>
      <c r="GW56" s="19">
        <v>234.56470565000001</v>
      </c>
      <c r="GX56" s="19">
        <v>250.22028029999996</v>
      </c>
      <c r="GY56" s="19">
        <v>254.62181509999999</v>
      </c>
      <c r="GZ56" s="19">
        <v>265.34113809999997</v>
      </c>
      <c r="HA56" s="19">
        <v>286.12254209999998</v>
      </c>
      <c r="HB56" s="19">
        <v>293.27151560000004</v>
      </c>
      <c r="HC56" s="37"/>
      <c r="HD56" s="19">
        <v>1737.274318</v>
      </c>
      <c r="HE56" s="19">
        <v>2148.9612360000001</v>
      </c>
      <c r="HF56" s="19">
        <v>2270.13114</v>
      </c>
      <c r="HG56" s="19">
        <v>2284.7057890000001</v>
      </c>
      <c r="HH56" s="19">
        <v>2469.1431923</v>
      </c>
      <c r="HI56" s="19">
        <v>2638.2414389999999</v>
      </c>
      <c r="HJ56" s="19">
        <v>2882.1975189</v>
      </c>
      <c r="HK56" s="19">
        <v>2827.2819809999996</v>
      </c>
      <c r="HL56" s="19">
        <v>2929.3769072</v>
      </c>
      <c r="HM56" s="19">
        <v>3137.0786935000001</v>
      </c>
      <c r="HN56" s="19">
        <v>3245.0878840040641</v>
      </c>
      <c r="HO56" s="19">
        <v>2738.9747887099998</v>
      </c>
      <c r="HP56" s="19">
        <v>2993.6963783499996</v>
      </c>
      <c r="HQ56" s="19">
        <v>3082.8082666200007</v>
      </c>
      <c r="HR56" s="19">
        <v>3038.2517584000002</v>
      </c>
      <c r="HS56" s="19">
        <f>+C56</f>
        <v>1832.41186165</v>
      </c>
      <c r="HT56" s="149"/>
      <c r="HU56" s="149"/>
      <c r="HV56" s="149"/>
      <c r="HW56" s="149"/>
      <c r="HX56" s="149"/>
      <c r="HY56" s="149"/>
    </row>
    <row r="57" spans="1:233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37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149"/>
      <c r="HU57" s="149"/>
      <c r="HV57" s="149"/>
      <c r="HW57" s="149"/>
      <c r="HX57" s="149"/>
      <c r="HY57" s="149"/>
    </row>
    <row r="58" spans="1:233" ht="13.8">
      <c r="A58" s="9"/>
      <c r="B58" s="34" t="s">
        <v>87</v>
      </c>
      <c r="C58" s="31">
        <v>16.603551089440494</v>
      </c>
      <c r="D58" s="31">
        <v>16.887400639714535</v>
      </c>
      <c r="E58" s="31">
        <v>-0.28384955027404146</v>
      </c>
      <c r="F58" s="26">
        <v>-1.6808362419406642E-2</v>
      </c>
      <c r="G58" s="27"/>
      <c r="H58" s="31">
        <v>17.815693049667022</v>
      </c>
      <c r="I58" s="31">
        <v>-0.92829240995248696</v>
      </c>
      <c r="J58" s="26">
        <v>-5.2105321267299047E-2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1">
        <v>16.359097612450824</v>
      </c>
      <c r="GW58" s="31">
        <v>16.218751238879214</v>
      </c>
      <c r="GX58" s="31">
        <v>16.048670091029887</v>
      </c>
      <c r="GY58" s="31">
        <v>16.659156812634937</v>
      </c>
      <c r="GZ58" s="31">
        <v>17.011527852469612</v>
      </c>
      <c r="HA58" s="31">
        <v>17.115965736037055</v>
      </c>
      <c r="HB58" s="31">
        <v>16.694111241485963</v>
      </c>
      <c r="HC58" s="37"/>
      <c r="HD58" s="31">
        <v>18.340304591921374</v>
      </c>
      <c r="HE58" s="31">
        <v>18.675417319436445</v>
      </c>
      <c r="HF58" s="31">
        <v>20.485831345997365</v>
      </c>
      <c r="HG58" s="31">
        <v>20.729394045992937</v>
      </c>
      <c r="HH58" s="31">
        <v>19.332977528817981</v>
      </c>
      <c r="HI58" s="31">
        <v>18.50895607722827</v>
      </c>
      <c r="HJ58" s="31">
        <v>17.54395866279134</v>
      </c>
      <c r="HK58" s="31">
        <v>16.902914673615406</v>
      </c>
      <c r="HL58" s="31">
        <v>16.577116914306874</v>
      </c>
      <c r="HM58" s="31">
        <v>16.070246499035509</v>
      </c>
      <c r="HN58" s="31">
        <v>15.451582341060172</v>
      </c>
      <c r="HO58" s="31">
        <v>14.235516372011306</v>
      </c>
      <c r="HP58" s="31">
        <v>14.073132761692248</v>
      </c>
      <c r="HQ58" s="31">
        <v>17.684177912624719</v>
      </c>
      <c r="HR58" s="31">
        <v>17.659360168010313</v>
      </c>
      <c r="HS58" s="31">
        <f>+C58</f>
        <v>16.603551089440494</v>
      </c>
      <c r="HT58" s="149"/>
      <c r="HU58" s="149"/>
      <c r="HV58" s="149"/>
      <c r="HW58" s="149"/>
      <c r="HX58" s="149"/>
      <c r="HY58" s="149"/>
    </row>
    <row r="59" spans="1:233" ht="13.8">
      <c r="A59" s="9"/>
      <c r="B59" s="18" t="s">
        <v>18</v>
      </c>
      <c r="C59" s="22">
        <v>16.508068284069065</v>
      </c>
      <c r="D59" s="22">
        <v>16.924564090484964</v>
      </c>
      <c r="E59" s="22">
        <v>-0.41649580641589878</v>
      </c>
      <c r="F59" s="20">
        <v>-2.4608953246249565E-2</v>
      </c>
      <c r="G59" s="22"/>
      <c r="H59" s="22">
        <v>17.974521619571728</v>
      </c>
      <c r="I59" s="22">
        <v>-1.0499575290867647</v>
      </c>
      <c r="J59" s="20">
        <v>-5.8413656358092356E-2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22">
        <v>16.394783174207344</v>
      </c>
      <c r="GW59" s="22">
        <v>16.096485659584971</v>
      </c>
      <c r="GX59" s="22">
        <v>15.917555359557568</v>
      </c>
      <c r="GY59" s="22">
        <v>16.48764363655058</v>
      </c>
      <c r="GZ59" s="22">
        <v>16.660987695398891</v>
      </c>
      <c r="HA59" s="22">
        <v>17.045222745275961</v>
      </c>
      <c r="HB59" s="22">
        <v>16.818114544175309</v>
      </c>
      <c r="HC59" s="37"/>
      <c r="HD59" s="22">
        <v>16.953090248398837</v>
      </c>
      <c r="HE59" s="22">
        <v>17.828337232224424</v>
      </c>
      <c r="HF59" s="22">
        <v>19.83451145638168</v>
      </c>
      <c r="HG59" s="22">
        <v>20.108316852937016</v>
      </c>
      <c r="HH59" s="22">
        <v>18.579924621403404</v>
      </c>
      <c r="HI59" s="22">
        <v>17.855301122833236</v>
      </c>
      <c r="HJ59" s="22">
        <v>17.000962754238124</v>
      </c>
      <c r="HK59" s="22">
        <v>16.364459611277606</v>
      </c>
      <c r="HL59" s="22">
        <v>16.080626779832162</v>
      </c>
      <c r="HM59" s="22">
        <v>15.628410185915198</v>
      </c>
      <c r="HN59" s="22">
        <v>15.104024069416045</v>
      </c>
      <c r="HO59" s="22">
        <v>13.517006857617739</v>
      </c>
      <c r="HP59" s="22">
        <v>13.460155344791538</v>
      </c>
      <c r="HQ59" s="22">
        <v>17.557282388035382</v>
      </c>
      <c r="HR59" s="22">
        <v>17.883886941687571</v>
      </c>
      <c r="HS59" s="22">
        <f>+C59</f>
        <v>16.508068284069065</v>
      </c>
      <c r="HT59" s="149"/>
      <c r="HU59" s="149"/>
      <c r="HV59" s="149"/>
      <c r="HW59" s="149"/>
      <c r="HX59" s="149"/>
      <c r="HY59" s="149"/>
    </row>
    <row r="60" spans="1:233" ht="13.8">
      <c r="A60" s="9"/>
      <c r="B60" s="18" t="s">
        <v>19</v>
      </c>
      <c r="C60" s="22">
        <v>16.830920772847563</v>
      </c>
      <c r="D60" s="22">
        <v>16.636528654023589</v>
      </c>
      <c r="E60" s="22">
        <v>0.19439211882397345</v>
      </c>
      <c r="F60" s="20">
        <v>1.1684656268539482E-2</v>
      </c>
      <c r="G60" s="22"/>
      <c r="H60" s="22">
        <v>17.52204129919679</v>
      </c>
      <c r="I60" s="22">
        <v>-0.8855126451732005</v>
      </c>
      <c r="J60" s="20">
        <v>-5.0537070998331247E-2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22">
        <v>16.41709090222826</v>
      </c>
      <c r="GW60" s="22">
        <v>16.395439550594187</v>
      </c>
      <c r="GX60" s="22">
        <v>16.281526060037539</v>
      </c>
      <c r="GY60" s="22">
        <v>16.930005108698406</v>
      </c>
      <c r="GZ60" s="22">
        <v>17.39238311126098</v>
      </c>
      <c r="HA60" s="22">
        <v>17.295475070071532</v>
      </c>
      <c r="HB60" s="22">
        <v>16.988705615266657</v>
      </c>
      <c r="HC60" s="37"/>
      <c r="HD60" s="22">
        <v>20.14857447366699</v>
      </c>
      <c r="HE60" s="22">
        <v>20.355040159319778</v>
      </c>
      <c r="HF60" s="22">
        <v>21.806007076998569</v>
      </c>
      <c r="HG60" s="22">
        <v>21.826100076073619</v>
      </c>
      <c r="HH60" s="22">
        <v>20.323557400470964</v>
      </c>
      <c r="HI60" s="22">
        <v>19.461453420872648</v>
      </c>
      <c r="HJ60" s="22">
        <v>18.292732253772531</v>
      </c>
      <c r="HK60" s="22">
        <v>17.484519134110361</v>
      </c>
      <c r="HL60" s="22">
        <v>17.58924355985528</v>
      </c>
      <c r="HM60" s="22">
        <v>17.058245663696511</v>
      </c>
      <c r="HN60" s="22">
        <v>16.145901827452295</v>
      </c>
      <c r="HO60" s="22">
        <v>15.028163639880768</v>
      </c>
      <c r="HP60" s="22">
        <v>14.589619317553346</v>
      </c>
      <c r="HQ60" s="22">
        <v>17.792913046260903</v>
      </c>
      <c r="HR60" s="22">
        <v>17.308861504345955</v>
      </c>
      <c r="HS60" s="22">
        <f>+C60</f>
        <v>16.830920772847563</v>
      </c>
      <c r="HT60" s="149"/>
      <c r="HU60" s="149"/>
      <c r="HV60" s="149"/>
      <c r="HW60" s="149"/>
      <c r="HX60" s="149"/>
      <c r="HY60" s="149"/>
    </row>
    <row r="61" spans="1:233" ht="13.8">
      <c r="A61" s="9"/>
      <c r="B61" s="18" t="s">
        <v>20</v>
      </c>
      <c r="C61" s="22">
        <v>16.398208263668305</v>
      </c>
      <c r="D61" s="22">
        <v>17.220708930637773</v>
      </c>
      <c r="E61" s="22">
        <v>-0.82250066696946789</v>
      </c>
      <c r="F61" s="20">
        <v>-4.7762300047133215E-2</v>
      </c>
      <c r="G61" s="22"/>
      <c r="H61" s="22">
        <v>18.064507398444675</v>
      </c>
      <c r="I61" s="22">
        <v>-0.84379846780690215</v>
      </c>
      <c r="J61" s="20">
        <v>-4.6710294900128402E-2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22">
        <v>16.221717604103652</v>
      </c>
      <c r="GW61" s="22">
        <v>16.122655051939347</v>
      </c>
      <c r="GX61" s="22">
        <v>15.884357375763237</v>
      </c>
      <c r="GY61" s="22">
        <v>16.48811351615727</v>
      </c>
      <c r="GZ61" s="22">
        <v>16.9334973941131</v>
      </c>
      <c r="HA61" s="22">
        <v>16.948124960966243</v>
      </c>
      <c r="HB61" s="22">
        <v>16.107551513497505</v>
      </c>
      <c r="HC61" s="37"/>
      <c r="HD61" s="22">
        <v>17.422544275011642</v>
      </c>
      <c r="HE61" s="22">
        <v>17.434665663211707</v>
      </c>
      <c r="HF61" s="22">
        <v>19.456816319759916</v>
      </c>
      <c r="HG61" s="22">
        <v>19.893008660903416</v>
      </c>
      <c r="HH61" s="22">
        <v>18.815038703114535</v>
      </c>
      <c r="HI61" s="22">
        <v>17.988063585119804</v>
      </c>
      <c r="HJ61" s="22">
        <v>17.185607933156348</v>
      </c>
      <c r="HK61" s="22">
        <v>16.724959744524345</v>
      </c>
      <c r="HL61" s="22">
        <v>15.820683409129677</v>
      </c>
      <c r="HM61" s="22">
        <v>15.317134434537197</v>
      </c>
      <c r="HN61" s="22">
        <v>14.911251366561279</v>
      </c>
      <c r="HO61" s="22">
        <v>13.974328910184171</v>
      </c>
      <c r="HP61" s="22">
        <v>14.129167529022565</v>
      </c>
      <c r="HQ61" s="22">
        <v>17.695544923968988</v>
      </c>
      <c r="HR61" s="22">
        <v>17.913658958985746</v>
      </c>
      <c r="HS61" s="22">
        <f>+C61</f>
        <v>16.398208263668305</v>
      </c>
      <c r="HT61" s="149"/>
      <c r="HU61" s="149"/>
      <c r="HV61" s="149"/>
      <c r="HW61" s="149"/>
      <c r="HX61" s="149"/>
      <c r="HY61" s="149"/>
    </row>
    <row r="62" spans="1:233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37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149"/>
      <c r="HU62" s="149"/>
      <c r="HV62" s="149"/>
      <c r="HW62" s="149"/>
      <c r="HX62" s="149"/>
      <c r="HY62" s="149"/>
    </row>
    <row r="63" spans="1:233" ht="13.8">
      <c r="A63" s="9"/>
      <c r="B63" s="34" t="s">
        <v>30</v>
      </c>
      <c r="C63" s="31">
        <v>10.120280490115494</v>
      </c>
      <c r="D63" s="31">
        <v>9.9755328369318477</v>
      </c>
      <c r="E63" s="31">
        <v>0.14474765318364646</v>
      </c>
      <c r="F63" s="26">
        <v>1.4510267827273894E-2</v>
      </c>
      <c r="G63" s="27"/>
      <c r="H63" s="31">
        <v>9.8919823253735064</v>
      </c>
      <c r="I63" s="31">
        <v>8.3550511558341256E-2</v>
      </c>
      <c r="J63" s="26">
        <v>8.4462859728357351E-3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1">
        <v>10.088230161060499</v>
      </c>
      <c r="GW63" s="31">
        <v>10.10324402174246</v>
      </c>
      <c r="GX63" s="31">
        <v>10.124688695008389</v>
      </c>
      <c r="GY63" s="31">
        <v>10.128645730237308</v>
      </c>
      <c r="GZ63" s="31">
        <v>10.062658955292827</v>
      </c>
      <c r="HA63" s="31">
        <v>10.195518657882399</v>
      </c>
      <c r="HB63" s="31">
        <v>10.128918278214227</v>
      </c>
      <c r="HC63" s="37"/>
      <c r="HD63" s="31">
        <v>6.6030504112883301</v>
      </c>
      <c r="HE63" s="31">
        <v>6.8824961229840715</v>
      </c>
      <c r="HF63" s="31">
        <v>7.8100382178040197</v>
      </c>
      <c r="HG63" s="31">
        <v>8.1514790768512633</v>
      </c>
      <c r="HH63" s="31">
        <v>8.0871055255452493</v>
      </c>
      <c r="HI63" s="31">
        <v>8.063090247187052</v>
      </c>
      <c r="HJ63" s="31">
        <v>7.9046705274030504</v>
      </c>
      <c r="HK63" s="31">
        <v>7.7868790197946254</v>
      </c>
      <c r="HL63" s="31">
        <v>7.8825057984997251</v>
      </c>
      <c r="HM63" s="31">
        <v>7.9602428948746606</v>
      </c>
      <c r="HN63" s="31">
        <v>7.927088136151637</v>
      </c>
      <c r="HO63" s="31">
        <v>8.0518421193107859</v>
      </c>
      <c r="HP63" s="31">
        <v>8.046617510949865</v>
      </c>
      <c r="HQ63" s="31">
        <v>9.7321718517829225</v>
      </c>
      <c r="HR63" s="31">
        <v>9.9202531310638449</v>
      </c>
      <c r="HS63" s="31">
        <f>+C63</f>
        <v>10.120280490115494</v>
      </c>
      <c r="HT63" s="149"/>
      <c r="HU63" s="149"/>
      <c r="HV63" s="149"/>
      <c r="HW63" s="149"/>
      <c r="HX63" s="149"/>
      <c r="HY63" s="149"/>
    </row>
    <row r="64" spans="1:233" ht="13.8">
      <c r="A64" s="9"/>
      <c r="B64" s="18" t="s">
        <v>18</v>
      </c>
      <c r="C64" s="22">
        <v>10.063026506547514</v>
      </c>
      <c r="D64" s="22">
        <v>9.9974500764330898</v>
      </c>
      <c r="E64" s="22">
        <v>6.5576430114424156E-2</v>
      </c>
      <c r="F64" s="20">
        <v>6.5593155867821693E-3</v>
      </c>
      <c r="G64" s="22"/>
      <c r="H64" s="22">
        <v>9.9811518966992683</v>
      </c>
      <c r="I64" s="22">
        <v>1.6298179733821527E-2</v>
      </c>
      <c r="J64" s="20">
        <v>1.6328956720126941E-3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22">
        <v>10.11023651917114</v>
      </c>
      <c r="GW64" s="22">
        <v>10.027080390839222</v>
      </c>
      <c r="GX64" s="22">
        <v>10.04197181990552</v>
      </c>
      <c r="GY64" s="22">
        <v>10.024366971224207</v>
      </c>
      <c r="GZ64" s="22">
        <v>9.8553074415823509</v>
      </c>
      <c r="HA64" s="22">
        <v>10.153378968346768</v>
      </c>
      <c r="HB64" s="22">
        <v>10.20415554607475</v>
      </c>
      <c r="HC64" s="37"/>
      <c r="HD64" s="22">
        <v>6.1039493176667676</v>
      </c>
      <c r="HE64" s="22">
        <v>6.5706783385719749</v>
      </c>
      <c r="HF64" s="22">
        <v>7.5620695833619003</v>
      </c>
      <c r="HG64" s="22">
        <v>7.9056477649960106</v>
      </c>
      <c r="HH64" s="22">
        <v>7.7727493927815958</v>
      </c>
      <c r="HI64" s="22">
        <v>7.7782344933463303</v>
      </c>
      <c r="HJ64" s="22">
        <v>7.6601456294646137</v>
      </c>
      <c r="HK64" s="22">
        <v>7.5393937577617125</v>
      </c>
      <c r="HL64" s="22">
        <v>7.6463038077486845</v>
      </c>
      <c r="HM64" s="22">
        <v>7.7419355498370388</v>
      </c>
      <c r="HN64" s="22">
        <v>7.7512795906724534</v>
      </c>
      <c r="HO64" s="22">
        <v>7.6490140335650043</v>
      </c>
      <c r="HP64" s="22">
        <v>7.6961406200371876</v>
      </c>
      <c r="HQ64" s="22">
        <v>9.6562125387189113</v>
      </c>
      <c r="HR64" s="22">
        <v>10.047706468250571</v>
      </c>
      <c r="HS64" s="22">
        <f t="shared" ref="HS64:HS127" si="0">+C64</f>
        <v>10.063026506547514</v>
      </c>
      <c r="HT64" s="149"/>
      <c r="HU64" s="149"/>
      <c r="HV64" s="149"/>
      <c r="HW64" s="149"/>
      <c r="HX64" s="149"/>
      <c r="HY64" s="149"/>
    </row>
    <row r="65" spans="1:233" ht="13.8">
      <c r="A65" s="9"/>
      <c r="B65" s="18" t="s">
        <v>19</v>
      </c>
      <c r="C65" s="22">
        <v>10.259209725348443</v>
      </c>
      <c r="D65" s="22">
        <v>9.8269532344265755</v>
      </c>
      <c r="E65" s="22">
        <v>0.43225649092186735</v>
      </c>
      <c r="F65" s="20">
        <v>4.3986826904553848E-2</v>
      </c>
      <c r="G65" s="22"/>
      <c r="H65" s="22">
        <v>9.7285305291689834</v>
      </c>
      <c r="I65" s="22">
        <v>9.8422705257592114E-2</v>
      </c>
      <c r="J65" s="20">
        <v>1.0116913850708698E-2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22">
        <v>10.12399311504071</v>
      </c>
      <c r="GW65" s="22">
        <v>10.213309531888941</v>
      </c>
      <c r="GX65" s="22">
        <v>10.271591471600125</v>
      </c>
      <c r="GY65" s="22">
        <v>10.293319517051337</v>
      </c>
      <c r="GZ65" s="22">
        <v>10.287942457973097</v>
      </c>
      <c r="HA65" s="22">
        <v>10.30244752141472</v>
      </c>
      <c r="HB65" s="22">
        <v>10.307659290184429</v>
      </c>
      <c r="HC65" s="37"/>
      <c r="HD65" s="22">
        <v>7.2537914921935185</v>
      </c>
      <c r="HE65" s="22">
        <v>7.5006605433518887</v>
      </c>
      <c r="HF65" s="22">
        <v>8.3134001755956337</v>
      </c>
      <c r="HG65" s="22">
        <v>8.5833443780169123</v>
      </c>
      <c r="HH65" s="22">
        <v>8.5019874182996347</v>
      </c>
      <c r="HI65" s="22">
        <v>8.4783647659896566</v>
      </c>
      <c r="HJ65" s="22">
        <v>8.2421004401396107</v>
      </c>
      <c r="HK65" s="22">
        <v>8.0555746359856926</v>
      </c>
      <c r="HL65" s="22">
        <v>8.3640058735970264</v>
      </c>
      <c r="HM65" s="22">
        <v>8.4504049265710126</v>
      </c>
      <c r="HN65" s="22">
        <v>8.2863483111929455</v>
      </c>
      <c r="HO65" s="22">
        <v>8.5019301406855963</v>
      </c>
      <c r="HP65" s="22">
        <v>8.3430060940072437</v>
      </c>
      <c r="HQ65" s="22">
        <v>9.7907814568732565</v>
      </c>
      <c r="HR65" s="22">
        <v>9.7235017638815542</v>
      </c>
      <c r="HS65" s="22">
        <f t="shared" si="0"/>
        <v>10.259209725348443</v>
      </c>
      <c r="HT65" s="149"/>
      <c r="HU65" s="149"/>
      <c r="HV65" s="149"/>
      <c r="HW65" s="149"/>
      <c r="HX65" s="149"/>
      <c r="HY65" s="149"/>
    </row>
    <row r="66" spans="1:233" ht="13.8">
      <c r="A66" s="9"/>
      <c r="B66" s="18" t="s">
        <v>20</v>
      </c>
      <c r="C66" s="22">
        <v>9.9933083245493961</v>
      </c>
      <c r="D66" s="22">
        <v>10.173061372580387</v>
      </c>
      <c r="E66" s="22">
        <v>-0.17975304803099057</v>
      </c>
      <c r="F66" s="20">
        <v>-1.7669513772469888E-2</v>
      </c>
      <c r="G66" s="22"/>
      <c r="H66" s="22">
        <v>10.029433640165868</v>
      </c>
      <c r="I66" s="22">
        <v>0.14362773241451876</v>
      </c>
      <c r="J66" s="20">
        <v>1.4320622436676637E-2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22">
        <v>10.003511481793016</v>
      </c>
      <c r="GW66" s="22">
        <v>10.04338224743489</v>
      </c>
      <c r="GX66" s="22">
        <v>10.021028075077258</v>
      </c>
      <c r="GY66" s="22">
        <v>10.024652654594954</v>
      </c>
      <c r="GZ66" s="22">
        <v>10.016502378565781</v>
      </c>
      <c r="HA66" s="22">
        <v>10.095540439873647</v>
      </c>
      <c r="HB66" s="22">
        <v>9.7730313750934208</v>
      </c>
      <c r="HC66" s="37"/>
      <c r="HD66" s="22">
        <v>6.2726304015770626</v>
      </c>
      <c r="HE66" s="22">
        <v>6.4259173255750088</v>
      </c>
      <c r="HF66" s="22">
        <v>7.4173182005908256</v>
      </c>
      <c r="HG66" s="22">
        <v>7.82332795609247</v>
      </c>
      <c r="HH66" s="22">
        <v>7.8691638079851183</v>
      </c>
      <c r="HI66" s="22">
        <v>7.8358634770310696</v>
      </c>
      <c r="HJ66" s="22">
        <v>7.7430173670183819</v>
      </c>
      <c r="HK66" s="22">
        <v>7.7033567124375173</v>
      </c>
      <c r="HL66" s="22">
        <v>7.5226533331122019</v>
      </c>
      <c r="HM66" s="22">
        <v>7.5856836266067997</v>
      </c>
      <c r="HN66" s="22">
        <v>7.6431312151233373</v>
      </c>
      <c r="HO66" s="22">
        <v>7.8967675020830814</v>
      </c>
      <c r="HP66" s="22">
        <v>8.0771035494912873</v>
      </c>
      <c r="HQ66" s="22">
        <v>9.7481491867928263</v>
      </c>
      <c r="HR66" s="22">
        <v>10.061040194327957</v>
      </c>
      <c r="HS66" s="22">
        <f t="shared" si="0"/>
        <v>9.9933083245493961</v>
      </c>
      <c r="HT66" s="149"/>
      <c r="HU66" s="149"/>
      <c r="HV66" s="149"/>
      <c r="HW66" s="149"/>
      <c r="HX66" s="149"/>
      <c r="HY66" s="149"/>
    </row>
    <row r="67" spans="1:233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37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149"/>
      <c r="HU67" s="149"/>
      <c r="HV67" s="149"/>
      <c r="HW67" s="149"/>
      <c r="HX67" s="149"/>
      <c r="HY67" s="149"/>
    </row>
    <row r="68" spans="1:233" ht="13.8">
      <c r="A68" s="9"/>
      <c r="B68" s="34" t="s">
        <v>31</v>
      </c>
      <c r="C68" s="25">
        <v>1175.0249745627311</v>
      </c>
      <c r="D68" s="25">
        <v>1200.916578390043</v>
      </c>
      <c r="E68" s="25">
        <v>-25.891603827311883</v>
      </c>
      <c r="F68" s="26">
        <v>-2.1559868764591747E-2</v>
      </c>
      <c r="G68" s="27"/>
      <c r="H68" s="25">
        <v>1203.5990692986056</v>
      </c>
      <c r="I68" s="25">
        <v>-2.6824909085626132</v>
      </c>
      <c r="J68" s="26">
        <v>-2.2287246450978298E-3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25">
        <v>158.65320725147296</v>
      </c>
      <c r="GW68" s="25">
        <v>152.14262272849146</v>
      </c>
      <c r="GX68" s="25">
        <v>152.90318516595579</v>
      </c>
      <c r="GY68" s="25">
        <v>168.85232767201686</v>
      </c>
      <c r="GZ68" s="25">
        <v>170.25836522431925</v>
      </c>
      <c r="HA68" s="25">
        <v>187.69884159796598</v>
      </c>
      <c r="HB68" s="25">
        <v>184.51642492250878</v>
      </c>
      <c r="HC68" s="37"/>
      <c r="HD68" s="25">
        <v>1195.9403432591623</v>
      </c>
      <c r="HE68" s="25">
        <v>1342.2666202468272</v>
      </c>
      <c r="HF68" s="25">
        <v>1529.0703345008828</v>
      </c>
      <c r="HG68" s="25">
        <v>1543.0943834034708</v>
      </c>
      <c r="HH68" s="25">
        <v>1544.5000413608634</v>
      </c>
      <c r="HI68" s="25">
        <v>1562.6807517557272</v>
      </c>
      <c r="HJ68" s="25">
        <v>1580.0801045727519</v>
      </c>
      <c r="HK68" s="25">
        <v>1568.329198822893</v>
      </c>
      <c r="HL68" s="25">
        <v>1598.7334778670934</v>
      </c>
      <c r="HM68" s="25">
        <v>1645.5705425191099</v>
      </c>
      <c r="HN68" s="25">
        <v>1708.8508656842168</v>
      </c>
      <c r="HO68" s="25">
        <v>1492.4741172035169</v>
      </c>
      <c r="HP68" s="25">
        <v>1574.2337923881034</v>
      </c>
      <c r="HQ68" s="25">
        <v>2027.2718508614864</v>
      </c>
      <c r="HR68" s="25">
        <v>2146.032687996807</v>
      </c>
      <c r="HS68" s="25">
        <f t="shared" si="0"/>
        <v>1175.0249745627311</v>
      </c>
      <c r="HT68" s="149"/>
      <c r="HU68" s="149"/>
      <c r="HV68" s="149"/>
      <c r="HW68" s="149"/>
      <c r="HX68" s="149"/>
      <c r="HY68" s="149"/>
    </row>
    <row r="69" spans="1:233" ht="13.8">
      <c r="A69" s="9"/>
      <c r="B69" s="18" t="s">
        <v>18</v>
      </c>
      <c r="C69" s="19">
        <v>417.32662913776085</v>
      </c>
      <c r="D69" s="19">
        <v>419.67523037954822</v>
      </c>
      <c r="E69" s="19">
        <v>-2.3486012417873781</v>
      </c>
      <c r="F69" s="20">
        <v>-5.5962350688729878E-3</v>
      </c>
      <c r="G69" s="22"/>
      <c r="H69" s="19">
        <v>419.95103795823081</v>
      </c>
      <c r="I69" s="19">
        <v>-0.27580757868258843</v>
      </c>
      <c r="J69" s="20">
        <v>-6.5676127394170369E-4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19">
        <v>56.866071404008082</v>
      </c>
      <c r="GW69" s="19">
        <v>54.790182389516033</v>
      </c>
      <c r="GX69" s="19">
        <v>53.561249125954184</v>
      </c>
      <c r="GY69" s="19">
        <v>60.38366940160801</v>
      </c>
      <c r="GZ69" s="19">
        <v>59.093878590393103</v>
      </c>
      <c r="HA69" s="19">
        <v>66.389352674009388</v>
      </c>
      <c r="HB69" s="19">
        <v>66.242225552272032</v>
      </c>
      <c r="HC69" s="37"/>
      <c r="HD69" s="19">
        <v>374.32060523735089</v>
      </c>
      <c r="HE69" s="19">
        <v>408.98207337575576</v>
      </c>
      <c r="HF69" s="19">
        <v>454.82867892196498</v>
      </c>
      <c r="HG69" s="19">
        <v>438.66075438272611</v>
      </c>
      <c r="HH69" s="19">
        <v>446.3674592508039</v>
      </c>
      <c r="HI69" s="19">
        <v>461.86155215845969</v>
      </c>
      <c r="HJ69" s="19">
        <v>467.58460696348442</v>
      </c>
      <c r="HK69" s="19">
        <v>474.67586234098763</v>
      </c>
      <c r="HL69" s="19">
        <v>488.23248706880855</v>
      </c>
      <c r="HM69" s="19">
        <v>508.79814724337899</v>
      </c>
      <c r="HN69" s="19">
        <v>532.35627239902306</v>
      </c>
      <c r="HO69" s="19">
        <v>485.1496380658495</v>
      </c>
      <c r="HP69" s="19">
        <v>524.24348289098612</v>
      </c>
      <c r="HQ69" s="19">
        <v>705.14038719266114</v>
      </c>
      <c r="HR69" s="19">
        <v>753.22551086630028</v>
      </c>
      <c r="HS69" s="19">
        <f t="shared" si="0"/>
        <v>417.32662913776085</v>
      </c>
      <c r="HT69" s="149"/>
      <c r="HU69" s="149"/>
      <c r="HV69" s="149"/>
      <c r="HW69" s="149"/>
      <c r="HX69" s="149"/>
      <c r="HY69" s="149"/>
    </row>
    <row r="70" spans="1:233" ht="13.8">
      <c r="A70" s="9"/>
      <c r="B70" s="18" t="s">
        <v>19</v>
      </c>
      <c r="C70" s="19">
        <v>457.21563210344175</v>
      </c>
      <c r="D70" s="19">
        <v>465.88298478870104</v>
      </c>
      <c r="E70" s="19">
        <v>-8.6673526852592886</v>
      </c>
      <c r="F70" s="20">
        <v>-1.860414088569971E-2</v>
      </c>
      <c r="G70" s="22"/>
      <c r="H70" s="19">
        <v>475.04951147461719</v>
      </c>
      <c r="I70" s="19">
        <v>-9.1665266859161534</v>
      </c>
      <c r="J70" s="20">
        <v>-1.9295939611561813E-2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19">
        <v>61.513499483518935</v>
      </c>
      <c r="GW70" s="19">
        <v>59.534381973429049</v>
      </c>
      <c r="GX70" s="19">
        <v>59.596052490513117</v>
      </c>
      <c r="GY70" s="19">
        <v>66.48632435982077</v>
      </c>
      <c r="GZ70" s="19">
        <v>66.232951928252618</v>
      </c>
      <c r="HA70" s="19">
        <v>72.817082947355331</v>
      </c>
      <c r="HB70" s="19">
        <v>71.035338920551879</v>
      </c>
      <c r="HC70" s="37"/>
      <c r="HD70" s="19">
        <v>518.94235078985491</v>
      </c>
      <c r="HE70" s="19">
        <v>558.62034014244955</v>
      </c>
      <c r="HF70" s="19">
        <v>632.54640945144615</v>
      </c>
      <c r="HG70" s="19">
        <v>649.93690853881287</v>
      </c>
      <c r="HH70" s="19">
        <v>633.56233484349661</v>
      </c>
      <c r="HI70" s="19">
        <v>626.25065202096778</v>
      </c>
      <c r="HJ70" s="19">
        <v>617.1723321519537</v>
      </c>
      <c r="HK70" s="19">
        <v>620.79156329546493</v>
      </c>
      <c r="HL70" s="19">
        <v>647.05354445001819</v>
      </c>
      <c r="HM70" s="19">
        <v>656.26183447511289</v>
      </c>
      <c r="HN70" s="19">
        <v>692.6113818355235</v>
      </c>
      <c r="HO70" s="19">
        <v>624.57113339630996</v>
      </c>
      <c r="HP70" s="19">
        <v>627.00593288976461</v>
      </c>
      <c r="HQ70" s="19">
        <v>776.6117419292533</v>
      </c>
      <c r="HR70" s="19">
        <v>848.5451188153429</v>
      </c>
      <c r="HS70" s="19">
        <f t="shared" si="0"/>
        <v>457.21563210344175</v>
      </c>
      <c r="HT70" s="149"/>
      <c r="HU70" s="149"/>
      <c r="HV70" s="149"/>
      <c r="HW70" s="149"/>
      <c r="HX70" s="149"/>
      <c r="HY70" s="149"/>
    </row>
    <row r="71" spans="1:233" ht="13.8">
      <c r="A71" s="9"/>
      <c r="B71" s="18" t="s">
        <v>20</v>
      </c>
      <c r="C71" s="19">
        <v>300.48271332152854</v>
      </c>
      <c r="D71" s="19">
        <v>315.35836322179358</v>
      </c>
      <c r="E71" s="19">
        <v>-14.875649900265046</v>
      </c>
      <c r="F71" s="20">
        <v>-4.7170621220541102E-2</v>
      </c>
      <c r="G71" s="22"/>
      <c r="H71" s="19">
        <v>308.59851986575768</v>
      </c>
      <c r="I71" s="19">
        <v>6.7598433560359013</v>
      </c>
      <c r="J71" s="20">
        <v>2.1904976598644984E-2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19">
        <v>40.27363636394594</v>
      </c>
      <c r="GW71" s="19">
        <v>37.818058365546385</v>
      </c>
      <c r="GX71" s="19">
        <v>39.745883549488489</v>
      </c>
      <c r="GY71" s="19">
        <v>41.982333910588075</v>
      </c>
      <c r="GZ71" s="19">
        <v>44.931534705673535</v>
      </c>
      <c r="HA71" s="19">
        <v>48.492405976601248</v>
      </c>
      <c r="HB71" s="19">
        <v>47.238860449684871</v>
      </c>
      <c r="HC71" s="37"/>
      <c r="HD71" s="19">
        <v>302.67738723195657</v>
      </c>
      <c r="HE71" s="19">
        <v>374.66420672862193</v>
      </c>
      <c r="HF71" s="19">
        <v>441.69524612747176</v>
      </c>
      <c r="HG71" s="19">
        <v>454.49672048193173</v>
      </c>
      <c r="HH71" s="19">
        <v>464.57024726656277</v>
      </c>
      <c r="HI71" s="19">
        <v>474.56854757629969</v>
      </c>
      <c r="HJ71" s="19">
        <v>495.32316545731379</v>
      </c>
      <c r="HK71" s="19">
        <v>472.86177318644042</v>
      </c>
      <c r="HL71" s="19">
        <v>463.44744634826645</v>
      </c>
      <c r="HM71" s="19">
        <v>480.51056080061812</v>
      </c>
      <c r="HN71" s="19">
        <v>483.88321144967051</v>
      </c>
      <c r="HO71" s="19">
        <v>382.75334574135735</v>
      </c>
      <c r="HP71" s="19">
        <v>422.98437660735266</v>
      </c>
      <c r="HQ71" s="19">
        <v>545.51972173957188</v>
      </c>
      <c r="HR71" s="19">
        <v>544.26205831516359</v>
      </c>
      <c r="HS71" s="19">
        <f t="shared" si="0"/>
        <v>300.48271332152854</v>
      </c>
      <c r="HT71" s="149"/>
      <c r="HU71" s="149"/>
      <c r="HV71" s="149"/>
      <c r="HW71" s="149"/>
      <c r="HX71" s="149"/>
      <c r="HY71" s="149"/>
    </row>
    <row r="72" spans="1:233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37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149"/>
      <c r="HU72" s="149"/>
      <c r="HV72" s="149"/>
      <c r="HW72" s="149"/>
      <c r="HX72" s="149"/>
      <c r="HY72" s="149"/>
    </row>
    <row r="73" spans="1:233" ht="13.8">
      <c r="A73" s="9"/>
      <c r="B73" s="34" t="s">
        <v>32</v>
      </c>
      <c r="C73" s="25">
        <v>71620.716926202964</v>
      </c>
      <c r="D73" s="25">
        <v>70939.175410883254</v>
      </c>
      <c r="E73" s="25">
        <v>681.54151531971002</v>
      </c>
      <c r="F73" s="26">
        <v>9.6074067871833504E-3</v>
      </c>
      <c r="G73" s="27"/>
      <c r="H73" s="25">
        <v>66828.613891954839</v>
      </c>
      <c r="I73" s="25">
        <v>4110.5615189284144</v>
      </c>
      <c r="J73" s="26">
        <v>6.1509004594561316E-2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25">
        <v>9783.7307928594837</v>
      </c>
      <c r="GW73" s="25">
        <v>9477.5116831995547</v>
      </c>
      <c r="GX73" s="25">
        <v>9646.2644038387207</v>
      </c>
      <c r="GY73" s="25">
        <v>10266.098260259423</v>
      </c>
      <c r="GZ73" s="25">
        <v>10071.122819748933</v>
      </c>
      <c r="HA73" s="25">
        <v>11180.713207118519</v>
      </c>
      <c r="HB73" s="25">
        <v>11195.275759178328</v>
      </c>
      <c r="HC73" s="37"/>
      <c r="HD73" s="25">
        <v>43057.378550365858</v>
      </c>
      <c r="HE73" s="25">
        <v>49466.872155221499</v>
      </c>
      <c r="HF73" s="25">
        <v>58294.425783679922</v>
      </c>
      <c r="HG73" s="25">
        <v>60679.543029631204</v>
      </c>
      <c r="HH73" s="25">
        <v>64607.403593552794</v>
      </c>
      <c r="HI73" s="25">
        <v>68075.346207398848</v>
      </c>
      <c r="HJ73" s="25">
        <v>71192.670215542632</v>
      </c>
      <c r="HK73" s="25">
        <v>72250.200455121623</v>
      </c>
      <c r="HL73" s="25">
        <v>76020.613081800868</v>
      </c>
      <c r="HM73" s="25">
        <v>81511.762871147992</v>
      </c>
      <c r="HN73" s="25">
        <v>87668.765080588957</v>
      </c>
      <c r="HO73" s="25">
        <v>84416.789983871728</v>
      </c>
      <c r="HP73" s="25">
        <v>90010.216024110967</v>
      </c>
      <c r="HQ73" s="25">
        <v>111567.28992632996</v>
      </c>
      <c r="HR73" s="25">
        <v>120554.69331799887</v>
      </c>
      <c r="HS73" s="25">
        <f t="shared" si="0"/>
        <v>71620.716926202964</v>
      </c>
      <c r="HT73" s="149"/>
      <c r="HU73" s="149"/>
      <c r="HV73" s="149"/>
      <c r="HW73" s="149"/>
      <c r="HX73" s="149"/>
      <c r="HY73" s="149"/>
    </row>
    <row r="74" spans="1:233" ht="13.8">
      <c r="A74" s="9"/>
      <c r="B74" s="18" t="s">
        <v>18</v>
      </c>
      <c r="C74" s="19">
        <v>25439.493335232692</v>
      </c>
      <c r="D74" s="19">
        <v>24790.488792523247</v>
      </c>
      <c r="E74" s="19">
        <v>649.00454270944465</v>
      </c>
      <c r="F74" s="20">
        <v>2.6179578310903773E-2</v>
      </c>
      <c r="G74" s="22"/>
      <c r="H74" s="19">
        <v>23319.647597594831</v>
      </c>
      <c r="I74" s="19">
        <v>1470.8411949284164</v>
      </c>
      <c r="J74" s="20">
        <v>6.3073045541224976E-2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19">
        <v>3506.782771699528</v>
      </c>
      <c r="GW74" s="19">
        <v>3413.0777056995557</v>
      </c>
      <c r="GX74" s="19">
        <v>3379.039948108722</v>
      </c>
      <c r="GY74" s="19">
        <v>3671.2830195391039</v>
      </c>
      <c r="GZ74" s="19">
        <v>3495.5211063789329</v>
      </c>
      <c r="HA74" s="19">
        <v>3954.6344875385194</v>
      </c>
      <c r="HB74" s="19">
        <v>4019.154296268332</v>
      </c>
      <c r="HC74" s="37"/>
      <c r="HD74" s="19">
        <v>13477.3894874</v>
      </c>
      <c r="HE74" s="19">
        <v>15073.136745120015</v>
      </c>
      <c r="HF74" s="19">
        <v>17340.715076749915</v>
      </c>
      <c r="HG74" s="19">
        <v>17246.084979861167</v>
      </c>
      <c r="HH74" s="19">
        <v>18673.393291662807</v>
      </c>
      <c r="HI74" s="19">
        <v>20119.892862268134</v>
      </c>
      <c r="HJ74" s="19">
        <v>21068.019706962627</v>
      </c>
      <c r="HK74" s="19">
        <v>21869.150088081631</v>
      </c>
      <c r="HL74" s="19">
        <v>23215.350844550885</v>
      </c>
      <c r="HM74" s="19">
        <v>25204.626810888018</v>
      </c>
      <c r="HN74" s="19">
        <v>27320.151836679044</v>
      </c>
      <c r="HO74" s="19">
        <v>27453.684303291713</v>
      </c>
      <c r="HP74" s="19">
        <v>29974.777111530981</v>
      </c>
      <c r="HQ74" s="19">
        <v>38781.545445819946</v>
      </c>
      <c r="HR74" s="19">
        <v>42318.478428428891</v>
      </c>
      <c r="HS74" s="19">
        <f t="shared" si="0"/>
        <v>25439.493335232692</v>
      </c>
      <c r="HT74" s="149"/>
      <c r="HU74" s="149"/>
      <c r="HV74" s="149"/>
      <c r="HW74" s="149"/>
      <c r="HX74" s="149"/>
      <c r="HY74" s="149"/>
    </row>
    <row r="75" spans="1:233" ht="13.8">
      <c r="A75" s="9"/>
      <c r="B75" s="18" t="s">
        <v>19</v>
      </c>
      <c r="C75" s="19">
        <v>27869.366879940266</v>
      </c>
      <c r="D75" s="19">
        <v>27519.023946900008</v>
      </c>
      <c r="E75" s="19">
        <v>350.34293304025778</v>
      </c>
      <c r="F75" s="20">
        <v>1.2730936014164978E-2</v>
      </c>
      <c r="G75" s="22"/>
      <c r="H75" s="19">
        <v>26375.54378701</v>
      </c>
      <c r="I75" s="19">
        <v>1143.4801598900085</v>
      </c>
      <c r="J75" s="20">
        <v>4.3353804157515587E-2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19">
        <v>3793.3775780499554</v>
      </c>
      <c r="GW75" s="19">
        <v>3708.6109768999995</v>
      </c>
      <c r="GX75" s="19">
        <v>3759.7600018899975</v>
      </c>
      <c r="GY75" s="19">
        <v>4042.3199860603199</v>
      </c>
      <c r="GZ75" s="19">
        <v>3917.8115724599993</v>
      </c>
      <c r="HA75" s="19">
        <v>4337.5170250499996</v>
      </c>
      <c r="HB75" s="19">
        <v>4309.9697395299963</v>
      </c>
      <c r="HC75" s="37"/>
      <c r="HD75" s="19">
        <v>18682.709360000001</v>
      </c>
      <c r="HE75" s="19">
        <v>20584.688171699996</v>
      </c>
      <c r="HF75" s="19">
        <v>24115.425684480004</v>
      </c>
      <c r="HG75" s="19">
        <v>25559.455379240037</v>
      </c>
      <c r="HH75" s="19">
        <v>26503.918056309987</v>
      </c>
      <c r="HI75" s="19">
        <v>27282.553609680719</v>
      </c>
      <c r="HJ75" s="19">
        <v>27807.745064560004</v>
      </c>
      <c r="HK75" s="19">
        <v>28601.488740749999</v>
      </c>
      <c r="HL75" s="19">
        <v>30768.575282359987</v>
      </c>
      <c r="HM75" s="19">
        <v>32510.249579599968</v>
      </c>
      <c r="HN75" s="19">
        <v>35545.980741859916</v>
      </c>
      <c r="HO75" s="19">
        <v>35334.058580070014</v>
      </c>
      <c r="HP75" s="19">
        <v>35855.043268909998</v>
      </c>
      <c r="HQ75" s="19">
        <v>42734.069583220051</v>
      </c>
      <c r="HR75" s="19">
        <v>47668.241827819991</v>
      </c>
      <c r="HS75" s="19">
        <f t="shared" si="0"/>
        <v>27869.366879940266</v>
      </c>
      <c r="HT75" s="149"/>
      <c r="HU75" s="149"/>
      <c r="HV75" s="149"/>
      <c r="HW75" s="149"/>
      <c r="HX75" s="149"/>
      <c r="HY75" s="149"/>
    </row>
    <row r="76" spans="1:233" ht="13.8">
      <c r="A76" s="9"/>
      <c r="B76" s="18" t="s">
        <v>20</v>
      </c>
      <c r="C76" s="19">
        <v>18311.856711030003</v>
      </c>
      <c r="D76" s="19">
        <v>18629.662671459999</v>
      </c>
      <c r="E76" s="19">
        <v>-317.80596042999605</v>
      </c>
      <c r="F76" s="20">
        <v>-1.7059136605670475E-2</v>
      </c>
      <c r="G76" s="22"/>
      <c r="H76" s="19">
        <v>17133.422507349995</v>
      </c>
      <c r="I76" s="19">
        <v>1496.2401641100041</v>
      </c>
      <c r="J76" s="20">
        <v>8.7328737937101497E-2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19">
        <v>2483.5704431099998</v>
      </c>
      <c r="GW76" s="19">
        <v>2355.8230006000003</v>
      </c>
      <c r="GX76" s="19">
        <v>2507.4644538400003</v>
      </c>
      <c r="GY76" s="19">
        <v>2552.4952546600002</v>
      </c>
      <c r="GZ76" s="19">
        <v>2657.7901409100009</v>
      </c>
      <c r="HA76" s="19">
        <v>2888.5616945299998</v>
      </c>
      <c r="HB76" s="19">
        <v>2866.15172338</v>
      </c>
      <c r="HC76" s="37"/>
      <c r="HD76" s="19">
        <v>10897.279702965858</v>
      </c>
      <c r="HE76" s="19">
        <v>13809.047238401487</v>
      </c>
      <c r="HF76" s="19">
        <v>16838.28502245</v>
      </c>
      <c r="HG76" s="19">
        <v>17874.002670530004</v>
      </c>
      <c r="HH76" s="19">
        <v>19430.092245579999</v>
      </c>
      <c r="HI76" s="19">
        <v>20672.899735449992</v>
      </c>
      <c r="HJ76" s="19">
        <v>22316.905444019991</v>
      </c>
      <c r="HK76" s="19">
        <v>21779.561626289989</v>
      </c>
      <c r="HL76" s="19">
        <v>22036.686954889992</v>
      </c>
      <c r="HM76" s="19">
        <v>23796.886480660003</v>
      </c>
      <c r="HN76" s="19">
        <v>24802.632502050001</v>
      </c>
      <c r="HO76" s="19">
        <v>21629.047100510001</v>
      </c>
      <c r="HP76" s="19">
        <v>24180.395643669995</v>
      </c>
      <c r="HQ76" s="19">
        <v>30051.674897289962</v>
      </c>
      <c r="HR76" s="19">
        <v>30567.973061749995</v>
      </c>
      <c r="HS76" s="19">
        <f t="shared" si="0"/>
        <v>18311.856711030003</v>
      </c>
      <c r="HT76" s="149"/>
      <c r="HU76" s="149"/>
      <c r="HV76" s="149"/>
      <c r="HW76" s="149"/>
      <c r="HX76" s="149"/>
      <c r="HY76" s="149"/>
    </row>
    <row r="77" spans="1:233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37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149"/>
      <c r="HU77" s="149"/>
      <c r="HV77" s="149"/>
      <c r="HW77" s="149"/>
      <c r="HX77" s="149"/>
      <c r="HY77" s="149"/>
    </row>
    <row r="78" spans="1:233" ht="13.8">
      <c r="A78" s="9"/>
      <c r="B78" s="34" t="s">
        <v>33</v>
      </c>
      <c r="C78" s="25">
        <v>6779.0329119425933</v>
      </c>
      <c r="D78" s="25">
        <v>6699.0069958732174</v>
      </c>
      <c r="E78" s="25">
        <v>80.025916069375853</v>
      </c>
      <c r="F78" s="26">
        <v>1.1945937079730493E-2</v>
      </c>
      <c r="G78" s="27"/>
      <c r="H78" s="25">
        <v>6304.5889452440842</v>
      </c>
      <c r="I78" s="25">
        <v>394.41805062913318</v>
      </c>
      <c r="J78" s="26">
        <v>6.2560470485021155E-2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25">
        <v>974.23369050045801</v>
      </c>
      <c r="GW78" s="25">
        <v>873.62577838244476</v>
      </c>
      <c r="GX78" s="25">
        <v>956.70621329990195</v>
      </c>
      <c r="GY78" s="25">
        <v>929.30075334216031</v>
      </c>
      <c r="GZ78" s="25">
        <v>976.92801550384922</v>
      </c>
      <c r="HA78" s="25">
        <v>985.77265878565015</v>
      </c>
      <c r="HB78" s="25">
        <v>1082.4658021281289</v>
      </c>
      <c r="HC78" s="37"/>
      <c r="HD78" s="25">
        <v>6155.3771597710293</v>
      </c>
      <c r="HE78" s="25">
        <v>6494.4272658093423</v>
      </c>
      <c r="HF78" s="25">
        <v>6574.1833367169411</v>
      </c>
      <c r="HG78" s="25">
        <v>7041.0159474308266</v>
      </c>
      <c r="HH78" s="25">
        <v>7663.1340519061396</v>
      </c>
      <c r="HI78" s="25">
        <v>8131.4358118788332</v>
      </c>
      <c r="HJ78" s="25">
        <v>8736.4337677044205</v>
      </c>
      <c r="HK78" s="25">
        <v>9000.3263717112222</v>
      </c>
      <c r="HL78" s="25">
        <v>9355.3321516507513</v>
      </c>
      <c r="HM78" s="25">
        <v>9853.9979584123794</v>
      </c>
      <c r="HN78" s="25">
        <v>10665.574469064686</v>
      </c>
      <c r="HO78" s="25">
        <v>10018.511787522486</v>
      </c>
      <c r="HP78" s="25">
        <v>10704.25067582574</v>
      </c>
      <c r="HQ78" s="25">
        <v>10713.85966174438</v>
      </c>
      <c r="HR78" s="25">
        <v>11579.799065921514</v>
      </c>
      <c r="HS78" s="25">
        <f t="shared" si="0"/>
        <v>6779.0329119425933</v>
      </c>
      <c r="HT78" s="149"/>
      <c r="HU78" s="149"/>
      <c r="HV78" s="149"/>
      <c r="HW78" s="149"/>
      <c r="HX78" s="149"/>
      <c r="HY78" s="149"/>
    </row>
    <row r="79" spans="1:233" ht="13.8">
      <c r="A79" s="9"/>
      <c r="B79" s="18" t="s">
        <v>18</v>
      </c>
      <c r="C79" s="19">
        <v>2432.7311229999996</v>
      </c>
      <c r="D79" s="19">
        <v>2358.4207082901826</v>
      </c>
      <c r="E79" s="19">
        <v>74.310414709816996</v>
      </c>
      <c r="F79" s="20">
        <v>3.1508549110260679E-2</v>
      </c>
      <c r="G79" s="22"/>
      <c r="H79" s="19">
        <v>2177.5870020715065</v>
      </c>
      <c r="I79" s="19">
        <v>180.83370621867607</v>
      </c>
      <c r="J79" s="20">
        <v>8.3043160179892522E-2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19">
        <v>346.46979399999998</v>
      </c>
      <c r="GW79" s="19">
        <v>319.45518600000003</v>
      </c>
      <c r="GX79" s="19">
        <v>341.01674800000001</v>
      </c>
      <c r="GY79" s="19">
        <v>339.22686099999999</v>
      </c>
      <c r="GZ79" s="19">
        <v>349.05847999999997</v>
      </c>
      <c r="HA79" s="19">
        <v>350.97353399999997</v>
      </c>
      <c r="HB79" s="19">
        <v>386.53052000000002</v>
      </c>
      <c r="HC79" s="37"/>
      <c r="HD79" s="19">
        <v>2000.9800000000005</v>
      </c>
      <c r="HE79" s="19">
        <v>1964.96</v>
      </c>
      <c r="HF79" s="19">
        <v>1929.62</v>
      </c>
      <c r="HG79" s="19">
        <v>2018.69</v>
      </c>
      <c r="HH79" s="19">
        <v>2306.2782574394842</v>
      </c>
      <c r="HI79" s="19">
        <v>2487.5294282154368</v>
      </c>
      <c r="HJ79" s="19">
        <v>2701.6187806623257</v>
      </c>
      <c r="HK79" s="19">
        <v>2886.5309402287917</v>
      </c>
      <c r="HL79" s="19">
        <v>2984.4452767177991</v>
      </c>
      <c r="HM79" s="19">
        <v>3173.1149517605263</v>
      </c>
      <c r="HN79" s="19">
        <v>3431.2693325959399</v>
      </c>
      <c r="HO79" s="19">
        <v>3490.3789559142197</v>
      </c>
      <c r="HP79" s="19">
        <v>3786.1305530020527</v>
      </c>
      <c r="HQ79" s="19">
        <v>3819.7792902325109</v>
      </c>
      <c r="HR79" s="19">
        <v>4012.1017828025292</v>
      </c>
      <c r="HS79" s="19">
        <f t="shared" si="0"/>
        <v>2432.7311229999996</v>
      </c>
      <c r="HT79" s="149"/>
      <c r="HU79" s="149"/>
      <c r="HV79" s="149"/>
      <c r="HW79" s="149"/>
      <c r="HX79" s="149"/>
      <c r="HY79" s="149"/>
    </row>
    <row r="80" spans="1:233" ht="13.8">
      <c r="A80" s="9"/>
      <c r="B80" s="18" t="s">
        <v>19</v>
      </c>
      <c r="C80" s="19">
        <v>2636.4733699999997</v>
      </c>
      <c r="D80" s="19">
        <v>2698.5318670000001</v>
      </c>
      <c r="E80" s="19">
        <v>-62.058497000000443</v>
      </c>
      <c r="F80" s="20">
        <v>-2.2997133277878182E-2</v>
      </c>
      <c r="G80" s="22"/>
      <c r="H80" s="19">
        <v>2598.7324319999998</v>
      </c>
      <c r="I80" s="19">
        <v>99.799435000000358</v>
      </c>
      <c r="J80" s="20">
        <v>3.8403120602606297E-2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19">
        <v>383.08463399999999</v>
      </c>
      <c r="GW80" s="19">
        <v>330.35056300000002</v>
      </c>
      <c r="GX80" s="19">
        <v>385.22364599999997</v>
      </c>
      <c r="GY80" s="19">
        <v>365.57632000000001</v>
      </c>
      <c r="GZ80" s="19">
        <v>371.57111800000001</v>
      </c>
      <c r="HA80" s="19">
        <v>385.815583</v>
      </c>
      <c r="HB80" s="19">
        <v>414.85150599999997</v>
      </c>
      <c r="HC80" s="37"/>
      <c r="HD80" s="19">
        <v>2443.663</v>
      </c>
      <c r="HE80" s="19">
        <v>2567.0860000000002</v>
      </c>
      <c r="HF80" s="19">
        <v>2636.7179999999998</v>
      </c>
      <c r="HG80" s="19">
        <v>2878.02</v>
      </c>
      <c r="HH80" s="19">
        <v>2979.7055660000001</v>
      </c>
      <c r="HI80" s="19">
        <v>3159.6641019999997</v>
      </c>
      <c r="HJ80" s="19">
        <v>3241.4290780000001</v>
      </c>
      <c r="HK80" s="19">
        <v>3386.3999859999999</v>
      </c>
      <c r="HL80" s="19">
        <v>3544.0609490000002</v>
      </c>
      <c r="HM80" s="19">
        <v>3699.2912919999994</v>
      </c>
      <c r="HN80" s="19">
        <v>4067.8249289999999</v>
      </c>
      <c r="HO80" s="19">
        <v>3972.8265000000006</v>
      </c>
      <c r="HP80" s="19">
        <v>4211.1122500000001</v>
      </c>
      <c r="HQ80" s="19">
        <v>4251.0323159999998</v>
      </c>
      <c r="HR80" s="19">
        <v>4776.3203269999995</v>
      </c>
      <c r="HS80" s="19">
        <f t="shared" si="0"/>
        <v>2636.4733699999997</v>
      </c>
      <c r="HT80" s="149"/>
      <c r="HU80" s="149"/>
      <c r="HV80" s="149"/>
      <c r="HW80" s="149"/>
      <c r="HX80" s="149"/>
      <c r="HY80" s="149"/>
    </row>
    <row r="81" spans="1:233" ht="13.8">
      <c r="A81" s="9"/>
      <c r="B81" s="18" t="s">
        <v>20</v>
      </c>
      <c r="C81" s="19">
        <v>1709.8284189425935</v>
      </c>
      <c r="D81" s="19">
        <v>1642.0544205830347</v>
      </c>
      <c r="E81" s="19">
        <v>67.773998359558846</v>
      </c>
      <c r="F81" s="20">
        <v>4.1273905121545683E-2</v>
      </c>
      <c r="G81" s="22"/>
      <c r="H81" s="19">
        <v>1528.2695111725779</v>
      </c>
      <c r="I81" s="19">
        <v>113.78490941045675</v>
      </c>
      <c r="J81" s="20">
        <v>7.4453431530642974E-2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19">
        <v>244.67926250045812</v>
      </c>
      <c r="GW81" s="19">
        <v>223.82002938244469</v>
      </c>
      <c r="GX81" s="19">
        <v>230.46581929990208</v>
      </c>
      <c r="GY81" s="19">
        <v>224.49757234216037</v>
      </c>
      <c r="GZ81" s="19">
        <v>256.29841750384924</v>
      </c>
      <c r="HA81" s="19">
        <v>248.98354178565009</v>
      </c>
      <c r="HB81" s="19">
        <v>281.08377612812893</v>
      </c>
      <c r="HC81" s="37"/>
      <c r="HD81" s="19">
        <v>1710.7341597710295</v>
      </c>
      <c r="HE81" s="19">
        <v>1962.381265809342</v>
      </c>
      <c r="HF81" s="19">
        <v>2007.8453367169416</v>
      </c>
      <c r="HG81" s="19">
        <v>2144.3059474308266</v>
      </c>
      <c r="HH81" s="19">
        <v>2377.1502284666544</v>
      </c>
      <c r="HI81" s="19">
        <v>2484.2422816633975</v>
      </c>
      <c r="HJ81" s="19">
        <v>2793.3859090420938</v>
      </c>
      <c r="HK81" s="19">
        <v>2727.3954454824307</v>
      </c>
      <c r="HL81" s="19">
        <v>2826.8259259329511</v>
      </c>
      <c r="HM81" s="19">
        <v>2981.5917146518532</v>
      </c>
      <c r="HN81" s="19">
        <v>3166.4802074687477</v>
      </c>
      <c r="HO81" s="19">
        <v>2555.3063316082671</v>
      </c>
      <c r="HP81" s="19">
        <v>2707.0078728236876</v>
      </c>
      <c r="HQ81" s="19">
        <v>2643.0480555118688</v>
      </c>
      <c r="HR81" s="19">
        <v>2791.3769561189852</v>
      </c>
      <c r="HS81" s="19">
        <f t="shared" si="0"/>
        <v>1709.8284189425935</v>
      </c>
      <c r="HT81" s="149"/>
      <c r="HU81" s="149"/>
      <c r="HV81" s="149"/>
      <c r="HW81" s="149"/>
      <c r="HX81" s="149"/>
      <c r="HY81" s="149"/>
    </row>
    <row r="82" spans="1:233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37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149"/>
      <c r="HU82" s="149"/>
      <c r="HV82" s="149"/>
      <c r="HW82" s="149"/>
      <c r="HX82" s="149"/>
      <c r="HY82" s="149"/>
    </row>
    <row r="83" spans="1:233" ht="13.8">
      <c r="A83" s="9"/>
      <c r="B83" s="34" t="s">
        <v>34</v>
      </c>
      <c r="C83" s="25">
        <v>1124.5135695548229</v>
      </c>
      <c r="D83" s="25">
        <v>1128.5313549476948</v>
      </c>
      <c r="E83" s="25">
        <v>-4.0177853928719287</v>
      </c>
      <c r="F83" s="26">
        <v>-3.5601894225244144E-3</v>
      </c>
      <c r="G83" s="27"/>
      <c r="H83" s="25">
        <v>1119.325192249371</v>
      </c>
      <c r="I83" s="25">
        <v>9.2061626983238511</v>
      </c>
      <c r="J83" s="26">
        <v>8.2247435884323771E-3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25">
        <v>157.65825838060155</v>
      </c>
      <c r="GW83" s="25">
        <v>143.21033979237188</v>
      </c>
      <c r="GX83" s="25">
        <v>151.50731822281708</v>
      </c>
      <c r="GY83" s="25">
        <v>154.70651317557204</v>
      </c>
      <c r="GZ83" s="25">
        <v>168.86945110088766</v>
      </c>
      <c r="HA83" s="25">
        <v>166.98317183084811</v>
      </c>
      <c r="HB83" s="25">
        <v>181.57851705172467</v>
      </c>
      <c r="HC83" s="37"/>
      <c r="HD83" s="25">
        <v>1095.8884688221433</v>
      </c>
      <c r="HE83" s="25">
        <v>1216.1970546141833</v>
      </c>
      <c r="HF83" s="25">
        <v>1365.0636999610501</v>
      </c>
      <c r="HG83" s="25">
        <v>1466.0875168173238</v>
      </c>
      <c r="HH83" s="25">
        <v>1473.9908453477676</v>
      </c>
      <c r="HI83" s="25">
        <v>1494.884319092153</v>
      </c>
      <c r="HJ83" s="25">
        <v>1523.7371134225809</v>
      </c>
      <c r="HK83" s="25">
        <v>1512.3970183109104</v>
      </c>
      <c r="HL83" s="25">
        <v>1536.8172901942589</v>
      </c>
      <c r="HM83" s="25">
        <v>1574.3126168621695</v>
      </c>
      <c r="HN83" s="25">
        <v>1648.6731588352714</v>
      </c>
      <c r="HO83" s="25">
        <v>1409.2156953654701</v>
      </c>
      <c r="HP83" s="25">
        <v>1497.7413569557946</v>
      </c>
      <c r="HQ83" s="25">
        <v>1889.4318970140603</v>
      </c>
      <c r="HR83" s="25">
        <v>2040.0184211075007</v>
      </c>
      <c r="HS83" s="25">
        <f t="shared" si="0"/>
        <v>1124.5135695548229</v>
      </c>
      <c r="HT83" s="149"/>
      <c r="HU83" s="149"/>
      <c r="HV83" s="149"/>
      <c r="HW83" s="149"/>
      <c r="HX83" s="149"/>
      <c r="HY83" s="149"/>
    </row>
    <row r="84" spans="1:233" ht="13.8">
      <c r="A84" s="9"/>
      <c r="B84" s="18" t="s">
        <v>18</v>
      </c>
      <c r="C84" s="19">
        <v>400.657932835265</v>
      </c>
      <c r="D84" s="19">
        <v>399.16554723384729</v>
      </c>
      <c r="E84" s="19">
        <v>1.492385601417709</v>
      </c>
      <c r="F84" s="20">
        <v>3.7387635575256931E-3</v>
      </c>
      <c r="G84" s="22"/>
      <c r="H84" s="19">
        <v>392.24724226141916</v>
      </c>
      <c r="I84" s="19">
        <v>6.9183049724281318</v>
      </c>
      <c r="J84" s="20">
        <v>1.7637612778466195E-2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19">
        <v>55.837760715547994</v>
      </c>
      <c r="GW84" s="19">
        <v>51.787430796101859</v>
      </c>
      <c r="GX84" s="19">
        <v>54.021467261924457</v>
      </c>
      <c r="GY84" s="19">
        <v>56.098597951092053</v>
      </c>
      <c r="GZ84" s="19">
        <v>59.795695616881765</v>
      </c>
      <c r="HA84" s="19">
        <v>58.125325647792486</v>
      </c>
      <c r="HB84" s="19">
        <v>64.991654845924387</v>
      </c>
      <c r="HC84" s="37"/>
      <c r="HD84" s="19">
        <v>334.9428833306971</v>
      </c>
      <c r="HE84" s="19">
        <v>364.98795570034252</v>
      </c>
      <c r="HF84" s="19">
        <v>395.23410362094472</v>
      </c>
      <c r="HG84" s="19">
        <v>418.731872704875</v>
      </c>
      <c r="HH84" s="19">
        <v>429.60476280680211</v>
      </c>
      <c r="HI84" s="19">
        <v>444.67145623172127</v>
      </c>
      <c r="HJ84" s="19">
        <v>459.00154887984331</v>
      </c>
      <c r="HK84" s="19">
        <v>469.95013817005218</v>
      </c>
      <c r="HL84" s="19">
        <v>478.86842735700981</v>
      </c>
      <c r="HM84" s="19">
        <v>494.65142089930782</v>
      </c>
      <c r="HN84" s="19">
        <v>518.29111196077531</v>
      </c>
      <c r="HO84" s="19">
        <v>468.36374326704464</v>
      </c>
      <c r="HP84" s="19">
        <v>504.93798029753344</v>
      </c>
      <c r="HQ84" s="19">
        <v>670.35049890880748</v>
      </c>
      <c r="HR84" s="19">
        <v>718.24239961559567</v>
      </c>
      <c r="HS84" s="19">
        <f t="shared" si="0"/>
        <v>400.657932835265</v>
      </c>
      <c r="HT84" s="149"/>
      <c r="HU84" s="149"/>
      <c r="HV84" s="149"/>
      <c r="HW84" s="149"/>
      <c r="HX84" s="149"/>
      <c r="HY84" s="149"/>
    </row>
    <row r="85" spans="1:233" ht="13.8">
      <c r="A85" s="9"/>
      <c r="B85" s="18" t="s">
        <v>19</v>
      </c>
      <c r="C85" s="19">
        <v>443.58125583191531</v>
      </c>
      <c r="D85" s="19">
        <v>446.74181324258103</v>
      </c>
      <c r="E85" s="19">
        <v>-3.1605574106657173</v>
      </c>
      <c r="F85" s="20">
        <v>-7.0746845649514636E-3</v>
      </c>
      <c r="G85" s="22"/>
      <c r="H85" s="19">
        <v>451.01522471036873</v>
      </c>
      <c r="I85" s="19">
        <v>-4.273411467787696</v>
      </c>
      <c r="J85" s="20">
        <v>-9.475093596966664E-3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19">
        <v>62.129318666425448</v>
      </c>
      <c r="GW85" s="19">
        <v>55.337177721789168</v>
      </c>
      <c r="GX85" s="19">
        <v>60.877836594315475</v>
      </c>
      <c r="GY85" s="19">
        <v>61.592500655686642</v>
      </c>
      <c r="GZ85" s="19">
        <v>65.673469634837645</v>
      </c>
      <c r="HA85" s="19">
        <v>66.659804388984043</v>
      </c>
      <c r="HB85" s="19">
        <v>71.31114816987693</v>
      </c>
      <c r="HC85" s="37"/>
      <c r="HD85" s="19">
        <v>474.07473405180315</v>
      </c>
      <c r="HE85" s="19">
        <v>509.06323756847081</v>
      </c>
      <c r="HF85" s="19">
        <v>577.2827848802192</v>
      </c>
      <c r="HG85" s="19">
        <v>620.84368373034238</v>
      </c>
      <c r="HH85" s="19">
        <v>604.43133690888635</v>
      </c>
      <c r="HI85" s="19">
        <v>604.49305097314254</v>
      </c>
      <c r="HJ85" s="19">
        <v>592.9968155520852</v>
      </c>
      <c r="HK85" s="19">
        <v>595.38658080274695</v>
      </c>
      <c r="HL85" s="19">
        <v>621.0931446297717</v>
      </c>
      <c r="HM85" s="19">
        <v>628.76083517636209</v>
      </c>
      <c r="HN85" s="19">
        <v>657.28054578389401</v>
      </c>
      <c r="HO85" s="19">
        <v>586.52731449598559</v>
      </c>
      <c r="HP85" s="19">
        <v>610.52073225609695</v>
      </c>
      <c r="HQ85" s="19">
        <v>748.29291147997026</v>
      </c>
      <c r="HR85" s="19">
        <v>821.97916890883027</v>
      </c>
      <c r="HS85" s="19">
        <f t="shared" si="0"/>
        <v>443.58125583191531</v>
      </c>
      <c r="HT85" s="149"/>
      <c r="HU85" s="149"/>
      <c r="HV85" s="149"/>
      <c r="HW85" s="149"/>
      <c r="HX85" s="149"/>
      <c r="HY85" s="149"/>
    </row>
    <row r="86" spans="1:233" ht="13.8">
      <c r="A86" s="9"/>
      <c r="B86" s="18" t="s">
        <v>20</v>
      </c>
      <c r="C86" s="19">
        <v>280.27438088764268</v>
      </c>
      <c r="D86" s="19">
        <v>282.62399447126654</v>
      </c>
      <c r="E86" s="19">
        <v>-2.3496135836238636</v>
      </c>
      <c r="F86" s="20">
        <v>-8.3135672468982146E-3</v>
      </c>
      <c r="G86" s="22"/>
      <c r="H86" s="19">
        <v>276.06272527758307</v>
      </c>
      <c r="I86" s="19">
        <v>6.5612691936834722</v>
      </c>
      <c r="J86" s="20">
        <v>2.3767312979635583E-2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19">
        <v>39.691178998628125</v>
      </c>
      <c r="GW86" s="19">
        <v>36.085731274480857</v>
      </c>
      <c r="GX86" s="19">
        <v>36.608014366577159</v>
      </c>
      <c r="GY86" s="19">
        <v>37.015414568793346</v>
      </c>
      <c r="GZ86" s="19">
        <v>43.400285849168242</v>
      </c>
      <c r="HA86" s="19">
        <v>42.198041794071585</v>
      </c>
      <c r="HB86" s="19">
        <v>45.275714035923365</v>
      </c>
      <c r="HC86" s="37"/>
      <c r="HD86" s="19">
        <v>286.87085143964316</v>
      </c>
      <c r="HE86" s="19">
        <v>342.14586134537012</v>
      </c>
      <c r="HF86" s="19">
        <v>392.54681145988604</v>
      </c>
      <c r="HG86" s="19">
        <v>426.51196038210645</v>
      </c>
      <c r="HH86" s="19">
        <v>439.95474563207898</v>
      </c>
      <c r="HI86" s="19">
        <v>445.7198118872891</v>
      </c>
      <c r="HJ86" s="19">
        <v>471.73874899065231</v>
      </c>
      <c r="HK86" s="19">
        <v>447.06029933811118</v>
      </c>
      <c r="HL86" s="19">
        <v>436.85571820747737</v>
      </c>
      <c r="HM86" s="19">
        <v>450.90036078649956</v>
      </c>
      <c r="HN86" s="19">
        <v>473.10150109060214</v>
      </c>
      <c r="HO86" s="19">
        <v>354.32463760243996</v>
      </c>
      <c r="HP86" s="19">
        <v>382.28264440216412</v>
      </c>
      <c r="HQ86" s="19">
        <v>470.78848662528264</v>
      </c>
      <c r="HR86" s="19">
        <v>499.79685258307461</v>
      </c>
      <c r="HS86" s="19">
        <f t="shared" si="0"/>
        <v>280.27438088764268</v>
      </c>
      <c r="HT86" s="149"/>
      <c r="HU86" s="149"/>
      <c r="HV86" s="149"/>
      <c r="HW86" s="149"/>
      <c r="HX86" s="149"/>
      <c r="HY86" s="149"/>
    </row>
    <row r="87" spans="1:233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37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149"/>
      <c r="HU87" s="149"/>
      <c r="HV87" s="149"/>
      <c r="HW87" s="149"/>
      <c r="HX87" s="149"/>
      <c r="HY87" s="149"/>
    </row>
    <row r="88" spans="1:233" ht="13.8">
      <c r="A88" s="9"/>
      <c r="B88" s="34" t="s">
        <v>35</v>
      </c>
      <c r="C88" s="25">
        <v>68560.43313382924</v>
      </c>
      <c r="D88" s="25">
        <v>66658.138173619256</v>
      </c>
      <c r="E88" s="25">
        <v>1902.2949602099834</v>
      </c>
      <c r="F88" s="26">
        <v>2.853807520478931E-2</v>
      </c>
      <c r="G88" s="27"/>
      <c r="H88" s="25">
        <v>62146.870281281022</v>
      </c>
      <c r="I88" s="25">
        <v>4511.2678923382337</v>
      </c>
      <c r="J88" s="26">
        <v>7.2590427674312868E-2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25">
        <v>9722.3748828599091</v>
      </c>
      <c r="GW88" s="25">
        <v>8921.0876228900961</v>
      </c>
      <c r="GX88" s="25">
        <v>9558.2027876501525</v>
      </c>
      <c r="GY88" s="25">
        <v>9406.043065320162</v>
      </c>
      <c r="GZ88" s="25">
        <v>9988.9657715197063</v>
      </c>
      <c r="HA88" s="25">
        <v>9946.7366913996793</v>
      </c>
      <c r="HB88" s="25">
        <v>11017.022312189523</v>
      </c>
      <c r="HC88" s="37"/>
      <c r="HD88" s="25">
        <v>39455.470150076653</v>
      </c>
      <c r="HE88" s="25">
        <v>44817.683198382292</v>
      </c>
      <c r="HF88" s="25">
        <v>52051.291558866578</v>
      </c>
      <c r="HG88" s="25">
        <v>57669.908787354914</v>
      </c>
      <c r="HH88" s="25">
        <v>61648.14056198184</v>
      </c>
      <c r="HI88" s="25">
        <v>65115.392070996917</v>
      </c>
      <c r="HJ88" s="25">
        <v>68655.326268303936</v>
      </c>
      <c r="HK88" s="25">
        <v>69684.51339149967</v>
      </c>
      <c r="HL88" s="25">
        <v>73088.351973067605</v>
      </c>
      <c r="HM88" s="25">
        <v>77995.983860706416</v>
      </c>
      <c r="HN88" s="25">
        <v>84605.412962176008</v>
      </c>
      <c r="HO88" s="25">
        <v>79833.144306555565</v>
      </c>
      <c r="HP88" s="25">
        <v>85630.071929437618</v>
      </c>
      <c r="HQ88" s="25">
        <v>103936.52971157823</v>
      </c>
      <c r="HR88" s="25">
        <v>114643.55879481899</v>
      </c>
      <c r="HS88" s="25">
        <f t="shared" si="0"/>
        <v>68560.43313382924</v>
      </c>
      <c r="HT88" s="149"/>
      <c r="HU88" s="149"/>
      <c r="HV88" s="149"/>
      <c r="HW88" s="149"/>
      <c r="HX88" s="149"/>
      <c r="HY88" s="149"/>
    </row>
    <row r="89" spans="1:233" ht="13.8">
      <c r="A89" s="9"/>
      <c r="B89" s="18" t="s">
        <v>18</v>
      </c>
      <c r="C89" s="19">
        <v>24430.904108429077</v>
      </c>
      <c r="D89" s="19">
        <v>23577.538507728837</v>
      </c>
      <c r="E89" s="19">
        <v>853.36560070023916</v>
      </c>
      <c r="F89" s="20">
        <v>3.6194007293021767E-2</v>
      </c>
      <c r="G89" s="22"/>
      <c r="H89" s="19">
        <v>21783.744549549534</v>
      </c>
      <c r="I89" s="19">
        <v>1793.7939581793034</v>
      </c>
      <c r="J89" s="20">
        <v>8.2345528524681369E-2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19">
        <v>3443.3695251499844</v>
      </c>
      <c r="GW89" s="19">
        <v>3226.0254990400508</v>
      </c>
      <c r="GX89" s="19">
        <v>3408.0739137399332</v>
      </c>
      <c r="GY89" s="19">
        <v>3410.7538034498925</v>
      </c>
      <c r="GZ89" s="19">
        <v>3537.0349871297904</v>
      </c>
      <c r="HA89" s="19">
        <v>3462.3687104597498</v>
      </c>
      <c r="HB89" s="19">
        <v>3943.2776694596782</v>
      </c>
      <c r="HC89" s="37"/>
      <c r="HD89" s="19">
        <v>12059.298185819998</v>
      </c>
      <c r="HE89" s="19">
        <v>13448.668668157487</v>
      </c>
      <c r="HF89" s="19">
        <v>15069.441646599998</v>
      </c>
      <c r="HG89" s="19">
        <v>16471.174026165034</v>
      </c>
      <c r="HH89" s="19">
        <v>17971.844881231988</v>
      </c>
      <c r="HI89" s="19">
        <v>19372.085087491665</v>
      </c>
      <c r="HJ89" s="19">
        <v>20684.713782883744</v>
      </c>
      <c r="HK89" s="19">
        <v>21655.536429629155</v>
      </c>
      <c r="HL89" s="19">
        <v>22774.447088626988</v>
      </c>
      <c r="HM89" s="19">
        <v>24508.302816465213</v>
      </c>
      <c r="HN89" s="19">
        <v>26610.50900929411</v>
      </c>
      <c r="HO89" s="19">
        <v>26562.900738163964</v>
      </c>
      <c r="HP89" s="19">
        <v>28866.930489074864</v>
      </c>
      <c r="HQ89" s="19">
        <v>36862.966548576893</v>
      </c>
      <c r="HR89" s="19">
        <v>40371.2255488476</v>
      </c>
      <c r="HS89" s="19">
        <f t="shared" si="0"/>
        <v>24430.904108429077</v>
      </c>
      <c r="HT89" s="149"/>
      <c r="HU89" s="149"/>
      <c r="HV89" s="149"/>
      <c r="HW89" s="149"/>
      <c r="HX89" s="149"/>
      <c r="HY89" s="149"/>
    </row>
    <row r="90" spans="1:233" ht="13.8">
      <c r="A90" s="9"/>
      <c r="B90" s="18" t="s">
        <v>19</v>
      </c>
      <c r="C90" s="19">
        <v>27046.074787180147</v>
      </c>
      <c r="D90" s="19">
        <v>26387.26397151042</v>
      </c>
      <c r="E90" s="19">
        <v>658.81081566972716</v>
      </c>
      <c r="F90" s="20">
        <v>2.4966999851937149E-2</v>
      </c>
      <c r="G90" s="22"/>
      <c r="H90" s="19">
        <v>25037.12919171148</v>
      </c>
      <c r="I90" s="19">
        <v>1350.1347797989401</v>
      </c>
      <c r="J90" s="20">
        <v>5.392530307531828E-2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19">
        <v>3831.3535459299246</v>
      </c>
      <c r="GW90" s="19">
        <v>3447.1520141300457</v>
      </c>
      <c r="GX90" s="19">
        <v>3840.6244283602182</v>
      </c>
      <c r="GY90" s="19">
        <v>3744.7790773402694</v>
      </c>
      <c r="GZ90" s="19">
        <v>3884.7170758399161</v>
      </c>
      <c r="HA90" s="19">
        <v>3970.7445659799296</v>
      </c>
      <c r="HB90" s="19">
        <v>4326.7040795998446</v>
      </c>
      <c r="HC90" s="37"/>
      <c r="HD90" s="19">
        <v>17068.412880000003</v>
      </c>
      <c r="HE90" s="19">
        <v>18761.427143443427</v>
      </c>
      <c r="HF90" s="19">
        <v>22013.89323153994</v>
      </c>
      <c r="HG90" s="19">
        <v>24420.985091349976</v>
      </c>
      <c r="HH90" s="19">
        <v>25280.67135313007</v>
      </c>
      <c r="HI90" s="19">
        <v>26329.170566285549</v>
      </c>
      <c r="HJ90" s="19">
        <v>26718.558441010664</v>
      </c>
      <c r="HK90" s="19">
        <v>27438.139740600967</v>
      </c>
      <c r="HL90" s="19">
        <v>29538.398706320673</v>
      </c>
      <c r="HM90" s="19">
        <v>31151.894055961231</v>
      </c>
      <c r="HN90" s="19">
        <v>33736.6752029419</v>
      </c>
      <c r="HO90" s="19">
        <v>33206.932360121602</v>
      </c>
      <c r="HP90" s="19">
        <v>34906.185239752784</v>
      </c>
      <c r="HQ90" s="19">
        <v>41168.635841161326</v>
      </c>
      <c r="HR90" s="19">
        <v>46189.513044451371</v>
      </c>
      <c r="HS90" s="19">
        <f t="shared" si="0"/>
        <v>27046.074787180147</v>
      </c>
      <c r="HT90" s="149"/>
      <c r="HU90" s="149"/>
      <c r="HV90" s="149"/>
      <c r="HW90" s="149"/>
      <c r="HX90" s="149"/>
      <c r="HY90" s="149"/>
    </row>
    <row r="91" spans="1:233" ht="13.8">
      <c r="A91" s="9"/>
      <c r="B91" s="18" t="s">
        <v>20</v>
      </c>
      <c r="C91" s="19">
        <v>17083.454238220002</v>
      </c>
      <c r="D91" s="19">
        <v>16693.335694379999</v>
      </c>
      <c r="E91" s="19">
        <v>390.11854384000253</v>
      </c>
      <c r="F91" s="20">
        <v>2.3369717771346343E-2</v>
      </c>
      <c r="G91" s="22"/>
      <c r="H91" s="19">
        <v>15325.996540020011</v>
      </c>
      <c r="I91" s="19">
        <v>1367.3391543599882</v>
      </c>
      <c r="J91" s="20">
        <v>8.9216981798835956E-2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19">
        <v>2447.6518117800001</v>
      </c>
      <c r="GW91" s="19">
        <v>2247.9101097200005</v>
      </c>
      <c r="GX91" s="19">
        <v>2309.5044455500001</v>
      </c>
      <c r="GY91" s="19">
        <v>2250.5101845300001</v>
      </c>
      <c r="GZ91" s="19">
        <v>2567.2137085499999</v>
      </c>
      <c r="HA91" s="19">
        <v>2513.6234149600004</v>
      </c>
      <c r="HB91" s="19">
        <v>2747.04056313</v>
      </c>
      <c r="HC91" s="37"/>
      <c r="HD91" s="19">
        <v>10327.759084256646</v>
      </c>
      <c r="HE91" s="19">
        <v>12607.587386781375</v>
      </c>
      <c r="HF91" s="19">
        <v>14967.956680726642</v>
      </c>
      <c r="HG91" s="19">
        <v>16777.749669839901</v>
      </c>
      <c r="HH91" s="19">
        <v>18395.624327619778</v>
      </c>
      <c r="HI91" s="19">
        <v>19414.136417219699</v>
      </c>
      <c r="HJ91" s="19">
        <v>21252.054044409531</v>
      </c>
      <c r="HK91" s="19">
        <v>20590.837221269554</v>
      </c>
      <c r="HL91" s="19">
        <v>20775.506178119947</v>
      </c>
      <c r="HM91" s="19">
        <v>22335.786988279971</v>
      </c>
      <c r="HN91" s="19">
        <v>24258.228749940001</v>
      </c>
      <c r="HO91" s="19">
        <v>20063.311208269999</v>
      </c>
      <c r="HP91" s="19">
        <v>21856.956200609977</v>
      </c>
      <c r="HQ91" s="19">
        <v>25904.927321840009</v>
      </c>
      <c r="HR91" s="19">
        <v>28082.820201520015</v>
      </c>
      <c r="HS91" s="19">
        <f t="shared" si="0"/>
        <v>17083.454238220002</v>
      </c>
      <c r="HT91" s="149"/>
      <c r="HU91" s="149"/>
      <c r="HV91" s="149"/>
      <c r="HW91" s="149"/>
      <c r="HX91" s="149"/>
      <c r="HY91" s="149"/>
    </row>
    <row r="92" spans="1:233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37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149"/>
      <c r="HU92" s="149"/>
      <c r="HV92" s="149"/>
      <c r="HW92" s="149"/>
      <c r="HX92" s="149"/>
      <c r="HY92" s="149"/>
    </row>
    <row r="93" spans="1:233" ht="13.8">
      <c r="A93" s="9"/>
      <c r="B93" s="34" t="s">
        <v>36</v>
      </c>
      <c r="C93" s="25">
        <v>480.81116576141096</v>
      </c>
      <c r="D93" s="25">
        <v>478.22378155533119</v>
      </c>
      <c r="E93" s="25">
        <v>2.5873842060797756</v>
      </c>
      <c r="F93" s="26">
        <v>5.4104047223766339E-3</v>
      </c>
      <c r="G93" s="27"/>
      <c r="H93" s="25">
        <v>519.35814804838549</v>
      </c>
      <c r="I93" s="25">
        <v>-41.134366493054301</v>
      </c>
      <c r="J93" s="26">
        <v>-7.9202312792485657E-2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25">
        <v>68.059672429005261</v>
      </c>
      <c r="GW93" s="25">
        <v>66.493003854188274</v>
      </c>
      <c r="GX93" s="25">
        <v>65.287976279180668</v>
      </c>
      <c r="GY93" s="25">
        <v>67.246657434758262</v>
      </c>
      <c r="GZ93" s="25">
        <v>67.240805858048503</v>
      </c>
      <c r="HA93" s="25">
        <v>70.132722443017371</v>
      </c>
      <c r="HB93" s="25">
        <v>76.350327463212665</v>
      </c>
      <c r="HC93" s="37"/>
      <c r="HD93" s="25">
        <v>150.11038759556502</v>
      </c>
      <c r="HE93" s="25">
        <v>272.95101569599512</v>
      </c>
      <c r="HF93" s="25">
        <v>434.85485733833224</v>
      </c>
      <c r="HG93" s="25">
        <v>451.2691981822644</v>
      </c>
      <c r="HH93" s="25">
        <v>464.37242684581611</v>
      </c>
      <c r="HI93" s="25">
        <v>348.31665874468962</v>
      </c>
      <c r="HJ93" s="25">
        <v>71.679754092928505</v>
      </c>
      <c r="HK93" s="25">
        <v>-57.389839176380562</v>
      </c>
      <c r="HL93" s="25">
        <v>188.69779288819711</v>
      </c>
      <c r="HM93" s="25">
        <v>414.58314113119002</v>
      </c>
      <c r="HN93" s="25">
        <v>472.68554514121388</v>
      </c>
      <c r="HO93" s="25">
        <v>341.59950525422499</v>
      </c>
      <c r="HP93" s="25">
        <v>542.42593298199824</v>
      </c>
      <c r="HQ93" s="25">
        <v>736.60968700220633</v>
      </c>
      <c r="HR93" s="25">
        <v>840.65655309054318</v>
      </c>
      <c r="HS93" s="25">
        <f t="shared" si="0"/>
        <v>480.81116576141096</v>
      </c>
      <c r="HT93" s="149"/>
      <c r="HU93" s="149"/>
      <c r="HV93" s="149"/>
      <c r="HW93" s="149"/>
      <c r="HX93" s="149"/>
      <c r="HY93" s="149"/>
    </row>
    <row r="94" spans="1:233" ht="13.8">
      <c r="A94" s="9"/>
      <c r="B94" s="18" t="s">
        <v>18</v>
      </c>
      <c r="C94" s="19">
        <v>206.62211310234144</v>
      </c>
      <c r="D94" s="19">
        <v>210.53337384503317</v>
      </c>
      <c r="E94" s="19">
        <v>-3.9112607426917236</v>
      </c>
      <c r="F94" s="20">
        <v>-1.8577865690646636E-2</v>
      </c>
      <c r="G94" s="22"/>
      <c r="H94" s="19">
        <v>227.60748259894848</v>
      </c>
      <c r="I94" s="19">
        <v>-17.074108753915311</v>
      </c>
      <c r="J94" s="20">
        <v>-7.5015586302144666E-2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19">
        <v>29.15139474990027</v>
      </c>
      <c r="GW94" s="19">
        <v>28.52759121498838</v>
      </c>
      <c r="GX94" s="19">
        <v>27.688987040042861</v>
      </c>
      <c r="GY94" s="19">
        <v>28.048496125571184</v>
      </c>
      <c r="GZ94" s="19">
        <v>29.059571801766705</v>
      </c>
      <c r="HA94" s="19">
        <v>31.114477119706795</v>
      </c>
      <c r="HB94" s="19">
        <v>33.031595050365233</v>
      </c>
      <c r="HC94" s="37"/>
      <c r="HD94" s="19">
        <v>75.051325387593621</v>
      </c>
      <c r="HE94" s="19">
        <v>112.61285828141033</v>
      </c>
      <c r="HF94" s="19">
        <v>166.98266416691018</v>
      </c>
      <c r="HG94" s="19">
        <v>151.50641150395944</v>
      </c>
      <c r="HH94" s="19">
        <v>177.03946117294595</v>
      </c>
      <c r="HI94" s="19">
        <v>140.07878816432012</v>
      </c>
      <c r="HJ94" s="19">
        <v>34.580534816633367</v>
      </c>
      <c r="HK94" s="19">
        <v>-3.0095412929537098</v>
      </c>
      <c r="HL94" s="19">
        <v>84.994982590028158</v>
      </c>
      <c r="HM94" s="19">
        <v>174.6883701867323</v>
      </c>
      <c r="HN94" s="19">
        <v>204.86929012423252</v>
      </c>
      <c r="HO94" s="19">
        <v>182.52349953037879</v>
      </c>
      <c r="HP94" s="19">
        <v>257.84984937517368</v>
      </c>
      <c r="HQ94" s="19">
        <v>324.14062237172453</v>
      </c>
      <c r="HR94" s="19">
        <v>370.47801982564829</v>
      </c>
      <c r="HS94" s="19">
        <f t="shared" si="0"/>
        <v>206.62211310234144</v>
      </c>
      <c r="HT94" s="149"/>
      <c r="HU94" s="149"/>
      <c r="HV94" s="149"/>
      <c r="HW94" s="149"/>
      <c r="HX94" s="149"/>
      <c r="HY94" s="149"/>
    </row>
    <row r="95" spans="1:233" ht="13.8">
      <c r="A95" s="9"/>
      <c r="B95" s="18" t="s">
        <v>19</v>
      </c>
      <c r="C95" s="19">
        <v>156.97695551225914</v>
      </c>
      <c r="D95" s="19">
        <v>159.40059259620026</v>
      </c>
      <c r="E95" s="19">
        <v>-2.4236370839411165</v>
      </c>
      <c r="F95" s="20">
        <v>-1.5204693059584589E-2</v>
      </c>
      <c r="G95" s="22"/>
      <c r="H95" s="19">
        <v>167.92966522148427</v>
      </c>
      <c r="I95" s="19">
        <v>-8.5290726252840159</v>
      </c>
      <c r="J95" s="20">
        <v>-5.078955295977592E-2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19">
        <v>23.044384063530604</v>
      </c>
      <c r="GW95" s="19">
        <v>22.794715157211854</v>
      </c>
      <c r="GX95" s="19">
        <v>22.428740063655784</v>
      </c>
      <c r="GY95" s="19">
        <v>23.333739663916671</v>
      </c>
      <c r="GZ95" s="19">
        <v>21.553703128458807</v>
      </c>
      <c r="HA95" s="19">
        <v>21.867124542454828</v>
      </c>
      <c r="HB95" s="19">
        <v>21.954548893030601</v>
      </c>
      <c r="HC95" s="37"/>
      <c r="HD95" s="19">
        <v>33.703338140565009</v>
      </c>
      <c r="HE95" s="19">
        <v>82.985230065532804</v>
      </c>
      <c r="HF95" s="19">
        <v>147.63932678542744</v>
      </c>
      <c r="HG95" s="19">
        <v>160.39871545673617</v>
      </c>
      <c r="HH95" s="19">
        <v>154.49038368839655</v>
      </c>
      <c r="HI95" s="19">
        <v>112.20755362343857</v>
      </c>
      <c r="HJ95" s="19">
        <v>1.6269246915632531</v>
      </c>
      <c r="HK95" s="19">
        <v>-41.526801515407215</v>
      </c>
      <c r="HL95" s="19">
        <v>46.86664579154813</v>
      </c>
      <c r="HM95" s="19">
        <v>130.92717835633576</v>
      </c>
      <c r="HN95" s="19">
        <v>148.0511189826486</v>
      </c>
      <c r="HO95" s="19">
        <v>79.793212642692069</v>
      </c>
      <c r="HP95" s="19">
        <v>145.30277224404847</v>
      </c>
      <c r="HQ95" s="19">
        <v>225.59133271261086</v>
      </c>
      <c r="HR95" s="19">
        <v>275.84036443568641</v>
      </c>
      <c r="HS95" s="19">
        <f t="shared" si="0"/>
        <v>156.97695551225914</v>
      </c>
      <c r="HT95" s="149"/>
      <c r="HU95" s="149"/>
      <c r="HV95" s="149"/>
      <c r="HW95" s="149"/>
      <c r="HX95" s="149"/>
      <c r="HY95" s="149"/>
    </row>
    <row r="96" spans="1:233" ht="13.8">
      <c r="A96" s="9"/>
      <c r="B96" s="18" t="s">
        <v>20</v>
      </c>
      <c r="C96" s="19">
        <v>117.21209714681044</v>
      </c>
      <c r="D96" s="19">
        <v>108.28981511409785</v>
      </c>
      <c r="E96" s="19">
        <v>8.9222820327125874</v>
      </c>
      <c r="F96" s="20">
        <v>8.2392624119930077E-2</v>
      </c>
      <c r="G96" s="22"/>
      <c r="H96" s="19">
        <v>123.82100022795267</v>
      </c>
      <c r="I96" s="19">
        <v>-15.531185113854818</v>
      </c>
      <c r="J96" s="20">
        <v>-0.12543256059361604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19">
        <v>15.863893615574387</v>
      </c>
      <c r="GW96" s="19">
        <v>15.170697481988039</v>
      </c>
      <c r="GX96" s="19">
        <v>15.170249175482029</v>
      </c>
      <c r="GY96" s="19">
        <v>15.864421645270411</v>
      </c>
      <c r="GZ96" s="19">
        <v>16.627530927822988</v>
      </c>
      <c r="HA96" s="19">
        <v>17.151120780855742</v>
      </c>
      <c r="HB96" s="19">
        <v>21.364183519816834</v>
      </c>
      <c r="HC96" s="37"/>
      <c r="HD96" s="19">
        <v>41.355724067406392</v>
      </c>
      <c r="HE96" s="19">
        <v>77.352927349051953</v>
      </c>
      <c r="HF96" s="19">
        <v>120.23286638599461</v>
      </c>
      <c r="HG96" s="19">
        <v>139.36407122156876</v>
      </c>
      <c r="HH96" s="19">
        <v>132.84258198447358</v>
      </c>
      <c r="HI96" s="19">
        <v>96.030316956930918</v>
      </c>
      <c r="HJ96" s="19">
        <v>35.472294584731891</v>
      </c>
      <c r="HK96" s="19">
        <v>-12.853496368019638</v>
      </c>
      <c r="HL96" s="19">
        <v>56.836164506620847</v>
      </c>
      <c r="HM96" s="19">
        <v>108.96759258812196</v>
      </c>
      <c r="HN96" s="19">
        <v>119.7651360343327</v>
      </c>
      <c r="HO96" s="19">
        <v>79.282793081154111</v>
      </c>
      <c r="HP96" s="19">
        <v>139.2733113627761</v>
      </c>
      <c r="HQ96" s="19">
        <v>186.87773191787093</v>
      </c>
      <c r="HR96" s="19">
        <v>194.33816882920843</v>
      </c>
      <c r="HS96" s="19">
        <f t="shared" si="0"/>
        <v>117.21209714681044</v>
      </c>
      <c r="HT96" s="149"/>
      <c r="HU96" s="149"/>
      <c r="HV96" s="149"/>
      <c r="HW96" s="149"/>
      <c r="HX96" s="149"/>
      <c r="HY96" s="149"/>
    </row>
    <row r="97" spans="1:233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37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149"/>
      <c r="HU97" s="149"/>
      <c r="HV97" s="149"/>
      <c r="HW97" s="149"/>
      <c r="HX97" s="149"/>
      <c r="HY97" s="149"/>
    </row>
    <row r="98" spans="1:233" ht="13.8">
      <c r="A98" s="9"/>
      <c r="B98" s="34" t="s">
        <v>37</v>
      </c>
      <c r="C98" s="25">
        <v>17.200571695092115</v>
      </c>
      <c r="D98" s="25">
        <v>16.658952627918179</v>
      </c>
      <c r="E98" s="25">
        <v>0.54161906717393649</v>
      </c>
      <c r="F98" s="26">
        <v>3.2512192048992042E-2</v>
      </c>
      <c r="G98" s="27"/>
      <c r="H98" s="25">
        <v>17.66760380658954</v>
      </c>
      <c r="I98" s="25">
        <v>-1.0086511786713608</v>
      </c>
      <c r="J98" s="26">
        <v>-5.7090434544109545E-2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25">
        <v>2.4021222436814438</v>
      </c>
      <c r="GW98" s="25">
        <v>2.2668935723734061</v>
      </c>
      <c r="GX98" s="25">
        <v>2.5146037135783206</v>
      </c>
      <c r="GY98" s="25">
        <v>2.4781096884880509</v>
      </c>
      <c r="GZ98" s="25">
        <v>2.4806754591560796</v>
      </c>
      <c r="HA98" s="25">
        <v>2.5414166158278011</v>
      </c>
      <c r="HB98" s="25">
        <v>2.5167504019870113</v>
      </c>
      <c r="HC98" s="37"/>
      <c r="HD98" s="25">
        <v>16.431974956920151</v>
      </c>
      <c r="HE98" s="25">
        <v>21.864161602712493</v>
      </c>
      <c r="HF98" s="25">
        <v>18.149778896363436</v>
      </c>
      <c r="HG98" s="25">
        <v>21.211172037506138</v>
      </c>
      <c r="HH98" s="25">
        <v>23.200775399522815</v>
      </c>
      <c r="HI98" s="25">
        <v>20.608152353439657</v>
      </c>
      <c r="HJ98" s="25">
        <v>20.86538368691679</v>
      </c>
      <c r="HK98" s="25">
        <v>20.922876757330073</v>
      </c>
      <c r="HL98" s="25">
        <v>21.216584098245718</v>
      </c>
      <c r="HM98" s="25">
        <v>21.124627102828015</v>
      </c>
      <c r="HN98" s="25">
        <v>21.869927433275205</v>
      </c>
      <c r="HO98" s="25">
        <v>14.868119902645379</v>
      </c>
      <c r="HP98" s="25">
        <v>24.0165355298872</v>
      </c>
      <c r="HQ98" s="25">
        <v>27.205142294234395</v>
      </c>
      <c r="HR98" s="25">
        <v>29.194981148439059</v>
      </c>
      <c r="HS98" s="25">
        <f t="shared" si="0"/>
        <v>17.200571695092115</v>
      </c>
      <c r="HT98" s="149"/>
      <c r="HU98" s="149"/>
      <c r="HV98" s="149"/>
      <c r="HW98" s="149"/>
      <c r="HX98" s="149"/>
      <c r="HY98" s="149"/>
    </row>
    <row r="99" spans="1:233" ht="13.8">
      <c r="A99" s="9"/>
      <c r="B99" s="18" t="s">
        <v>18</v>
      </c>
      <c r="C99" s="19">
        <v>7.4727197098903826</v>
      </c>
      <c r="D99" s="19">
        <v>6.9138033385425297</v>
      </c>
      <c r="E99" s="19">
        <v>0.55891637134785288</v>
      </c>
      <c r="F99" s="20">
        <v>8.0840652240142502E-2</v>
      </c>
      <c r="G99" s="22"/>
      <c r="H99" s="19">
        <v>7.0451794651526889</v>
      </c>
      <c r="I99" s="19">
        <v>-0.13137612661015918</v>
      </c>
      <c r="J99" s="20">
        <v>-1.8647662172408819E-2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19">
        <v>1.035959589831926</v>
      </c>
      <c r="GW99" s="19">
        <v>0.98989714818215735</v>
      </c>
      <c r="GX99" s="19">
        <v>1.0994961852921654</v>
      </c>
      <c r="GY99" s="19">
        <v>1.0522697247845398</v>
      </c>
      <c r="GZ99" s="19">
        <v>1.151227239146615</v>
      </c>
      <c r="HA99" s="19">
        <v>1.1358163262393886</v>
      </c>
      <c r="HB99" s="19">
        <v>1.008053496413591</v>
      </c>
      <c r="HC99" s="37"/>
      <c r="HD99" s="19">
        <v>4.5737835705427203</v>
      </c>
      <c r="HE99" s="19">
        <v>4.4657617358230377</v>
      </c>
      <c r="HF99" s="19">
        <v>4.7707210511328126</v>
      </c>
      <c r="HG99" s="19">
        <v>8.0084277849839438</v>
      </c>
      <c r="HH99" s="19">
        <v>9.6321614982320991</v>
      </c>
      <c r="HI99" s="19">
        <v>7.6944559476034442</v>
      </c>
      <c r="HJ99" s="19">
        <v>7.5632723172375336</v>
      </c>
      <c r="HK99" s="19">
        <v>7.3932710478192432</v>
      </c>
      <c r="HL99" s="19">
        <v>8.0895520088964066</v>
      </c>
      <c r="HM99" s="19">
        <v>7.7844409198170395</v>
      </c>
      <c r="HN99" s="19">
        <v>8.2840356981500101</v>
      </c>
      <c r="HO99" s="19">
        <v>5.9774717557063521</v>
      </c>
      <c r="HP99" s="19">
        <v>8.9565191612379689</v>
      </c>
      <c r="HQ99" s="19">
        <v>11.35100923864398</v>
      </c>
      <c r="HR99" s="19">
        <v>11.942852437615446</v>
      </c>
      <c r="HS99" s="19">
        <f t="shared" si="0"/>
        <v>7.4727197098903826</v>
      </c>
      <c r="HT99" s="149"/>
      <c r="HU99" s="149"/>
      <c r="HV99" s="149"/>
      <c r="HW99" s="149"/>
      <c r="HX99" s="149"/>
      <c r="HY99" s="149"/>
    </row>
    <row r="100" spans="1:233" ht="13.8">
      <c r="A100" s="9"/>
      <c r="B100" s="18" t="s">
        <v>19</v>
      </c>
      <c r="C100" s="19">
        <v>4.8321769065710845</v>
      </c>
      <c r="D100" s="19">
        <v>4.1817195084930061</v>
      </c>
      <c r="E100" s="19">
        <v>0.65045739807807834</v>
      </c>
      <c r="F100" s="20">
        <v>0.15554783068472422</v>
      </c>
      <c r="G100" s="22"/>
      <c r="H100" s="19">
        <v>4.7479616107011058</v>
      </c>
      <c r="I100" s="19">
        <v>-0.56624210220809967</v>
      </c>
      <c r="J100" s="20">
        <v>-0.11926004223199391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19">
        <v>0.66047479932670661</v>
      </c>
      <c r="GW100" s="19">
        <v>0.6154327173256956</v>
      </c>
      <c r="GX100" s="19">
        <v>0.69511267448016545</v>
      </c>
      <c r="GY100" s="19">
        <v>0.71078798314519176</v>
      </c>
      <c r="GZ100" s="19">
        <v>0.61053830064917247</v>
      </c>
      <c r="HA100" s="19">
        <v>0.74268415204314886</v>
      </c>
      <c r="HB100" s="19">
        <v>0.79714627960100404</v>
      </c>
      <c r="HC100" s="37"/>
      <c r="HD100" s="19">
        <v>6.4459054802839848</v>
      </c>
      <c r="HE100" s="19">
        <v>12.118908788074931</v>
      </c>
      <c r="HF100" s="19">
        <v>7.4736743427029122</v>
      </c>
      <c r="HG100" s="19">
        <v>6.3156135788047791</v>
      </c>
      <c r="HH100" s="19">
        <v>6.6752464843962098</v>
      </c>
      <c r="HI100" s="19">
        <v>7.0041067210670258</v>
      </c>
      <c r="HJ100" s="19">
        <v>7.0336723797449983</v>
      </c>
      <c r="HK100" s="19">
        <v>6.7848968632441711</v>
      </c>
      <c r="HL100" s="19">
        <v>6.5748734825635209</v>
      </c>
      <c r="HM100" s="19">
        <v>6.5502585062792065</v>
      </c>
      <c r="HN100" s="19">
        <v>6.2801154512189488</v>
      </c>
      <c r="HO100" s="19">
        <v>4.7781688594735776</v>
      </c>
      <c r="HP100" s="19">
        <v>6.9924996382430642</v>
      </c>
      <c r="HQ100" s="19">
        <v>7.3333828546051629</v>
      </c>
      <c r="HR100" s="19">
        <v>7.7814522210276404</v>
      </c>
      <c r="HS100" s="19">
        <f t="shared" si="0"/>
        <v>4.8321769065710845</v>
      </c>
      <c r="HT100" s="149"/>
      <c r="HU100" s="149"/>
      <c r="HV100" s="149"/>
      <c r="HW100" s="149"/>
      <c r="HX100" s="149"/>
      <c r="HY100" s="149"/>
    </row>
    <row r="101" spans="1:233" ht="13.8">
      <c r="A101" s="9"/>
      <c r="B101" s="18" t="s">
        <v>20</v>
      </c>
      <c r="C101" s="19">
        <v>4.8956750786306449</v>
      </c>
      <c r="D101" s="19">
        <v>5.5634297808826476</v>
      </c>
      <c r="E101" s="19">
        <v>-0.66775470225200273</v>
      </c>
      <c r="F101" s="20">
        <v>-0.12002572667432181</v>
      </c>
      <c r="G101" s="22"/>
      <c r="H101" s="19">
        <v>5.8744627307357487</v>
      </c>
      <c r="I101" s="19">
        <v>-0.31103294985310104</v>
      </c>
      <c r="J101" s="20">
        <v>-5.2946620671495116E-2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19">
        <v>0.70568785452281102</v>
      </c>
      <c r="GW101" s="19">
        <v>0.66156370686555288</v>
      </c>
      <c r="GX101" s="19">
        <v>0.71999485380598982</v>
      </c>
      <c r="GY101" s="19">
        <v>0.7150519805583192</v>
      </c>
      <c r="GZ101" s="19">
        <v>0.71890991936029214</v>
      </c>
      <c r="HA101" s="19">
        <v>0.66291613754526391</v>
      </c>
      <c r="HB101" s="19">
        <v>0.71155062597241636</v>
      </c>
      <c r="HC101" s="37"/>
      <c r="HD101" s="19">
        <v>5.4122859060934436</v>
      </c>
      <c r="HE101" s="19">
        <v>5.2794910788145231</v>
      </c>
      <c r="HF101" s="19">
        <v>5.9053835025277106</v>
      </c>
      <c r="HG101" s="19">
        <v>6.8871306737174152</v>
      </c>
      <c r="HH101" s="19">
        <v>6.8933674168945061</v>
      </c>
      <c r="HI101" s="19">
        <v>5.9095896847691884</v>
      </c>
      <c r="HJ101" s="19">
        <v>6.2684389899342579</v>
      </c>
      <c r="HK101" s="19">
        <v>6.7447088462666578</v>
      </c>
      <c r="HL101" s="19">
        <v>6.5521586067857935</v>
      </c>
      <c r="HM101" s="19">
        <v>6.7899276767317698</v>
      </c>
      <c r="HN101" s="19">
        <v>7.305776283906245</v>
      </c>
      <c r="HO101" s="19">
        <v>4.1124792874654492</v>
      </c>
      <c r="HP101" s="19">
        <v>8.0675167304061652</v>
      </c>
      <c r="HQ101" s="19">
        <v>8.5207502009852512</v>
      </c>
      <c r="HR101" s="19">
        <v>9.4706764897959737</v>
      </c>
      <c r="HS101" s="19">
        <f t="shared" si="0"/>
        <v>4.8956750786306449</v>
      </c>
      <c r="HT101" s="149"/>
      <c r="HU101" s="149"/>
      <c r="HV101" s="149"/>
      <c r="HW101" s="149"/>
      <c r="HX101" s="149"/>
      <c r="HY101" s="149"/>
    </row>
    <row r="102" spans="1:233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37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149"/>
      <c r="HU102" s="149"/>
      <c r="HV102" s="149"/>
      <c r="HW102" s="149"/>
      <c r="HX102" s="149"/>
      <c r="HY102" s="149"/>
    </row>
    <row r="103" spans="1:233" ht="13.8">
      <c r="A103" s="9"/>
      <c r="B103" s="34" t="s">
        <v>38</v>
      </c>
      <c r="C103" s="25">
        <v>11.081211304211427</v>
      </c>
      <c r="D103" s="25">
        <v>11.397856171558917</v>
      </c>
      <c r="E103" s="25">
        <v>-0.31664486734748998</v>
      </c>
      <c r="F103" s="26">
        <v>-2.778108993317658E-2</v>
      </c>
      <c r="G103" s="27"/>
      <c r="H103" s="25">
        <v>8.7940450365135732</v>
      </c>
      <c r="I103" s="25">
        <v>2.6038111350453441</v>
      </c>
      <c r="J103" s="26">
        <v>0.29608799184381174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1.1509688791365764</v>
      </c>
      <c r="GK103" s="25">
        <v>0.30443601579256874</v>
      </c>
      <c r="GL103" s="25">
        <v>0.33040924834686053</v>
      </c>
      <c r="GM103" s="25">
        <v>5.859141600811399</v>
      </c>
      <c r="GN103" s="25">
        <v>0.46461862314650282</v>
      </c>
      <c r="GO103" s="25">
        <v>2.482274812549671</v>
      </c>
      <c r="GP103" s="25">
        <v>0.80600699177533963</v>
      </c>
      <c r="GQ103" s="25">
        <v>0.74170710002258877</v>
      </c>
      <c r="GR103" s="25">
        <v>0.50973184521585768</v>
      </c>
      <c r="GS103" s="25">
        <v>0.83374509860473034</v>
      </c>
      <c r="GT103" s="25">
        <v>0.74816937948524609</v>
      </c>
      <c r="GU103" s="25">
        <v>9.4328900124731074</v>
      </c>
      <c r="GV103" s="25">
        <v>0.53326742770551017</v>
      </c>
      <c r="GW103" s="25">
        <v>0.40536071346013436</v>
      </c>
      <c r="GX103" s="25">
        <v>2.3413317480194151</v>
      </c>
      <c r="GY103" s="25">
        <v>2.0000017542819037</v>
      </c>
      <c r="GZ103" s="25">
        <v>4.5548843075100436</v>
      </c>
      <c r="HA103" s="25">
        <v>0.50340390080700814</v>
      </c>
      <c r="HB103" s="25">
        <v>0.74296145242741141</v>
      </c>
      <c r="HC103" s="37"/>
      <c r="HD103" s="25">
        <v>3.7681872122407114</v>
      </c>
      <c r="HE103" s="25">
        <v>6.4950965819607749</v>
      </c>
      <c r="HF103" s="25">
        <v>7.3620294646951026</v>
      </c>
      <c r="HG103" s="25">
        <v>5.2810109624276382</v>
      </c>
      <c r="HH103" s="25">
        <v>6.3096840686094007</v>
      </c>
      <c r="HI103" s="25">
        <v>3.4192922549594269</v>
      </c>
      <c r="HJ103" s="25">
        <v>6.1203405903946901</v>
      </c>
      <c r="HK103" s="25">
        <v>9.031621131731276</v>
      </c>
      <c r="HL103" s="25">
        <v>5.5436319335127529</v>
      </c>
      <c r="HM103" s="25">
        <v>5.3780997445718963</v>
      </c>
      <c r="HN103" s="25">
        <v>7.9618728299705825</v>
      </c>
      <c r="HO103" s="25">
        <v>7.9046333023197093</v>
      </c>
      <c r="HP103" s="25">
        <v>11.12912893931292</v>
      </c>
      <c r="HQ103" s="25">
        <v>32.266962679878652</v>
      </c>
      <c r="HR103" s="25">
        <v>24.081466116654333</v>
      </c>
      <c r="HS103" s="25">
        <f t="shared" si="0"/>
        <v>11.081211304211427</v>
      </c>
      <c r="HT103" s="149"/>
      <c r="HU103" s="149"/>
      <c r="HV103" s="149"/>
      <c r="HW103" s="149"/>
      <c r="HX103" s="149"/>
      <c r="HY103" s="149"/>
    </row>
    <row r="104" spans="1:233" ht="13.8">
      <c r="A104" s="9"/>
      <c r="B104" s="18" t="s">
        <v>18</v>
      </c>
      <c r="C104" s="19">
        <v>4.1198921411194407</v>
      </c>
      <c r="D104" s="19">
        <v>4.2470823717179798</v>
      </c>
      <c r="E104" s="19">
        <v>-0.12719023059853907</v>
      </c>
      <c r="F104" s="20">
        <v>-2.9947672182088988E-2</v>
      </c>
      <c r="G104" s="22"/>
      <c r="H104" s="19">
        <v>7.5587005884044229</v>
      </c>
      <c r="I104" s="19">
        <v>-3.3116182166864432</v>
      </c>
      <c r="J104" s="20">
        <v>-0.43812004165989826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19">
        <v>0.20705228435122577</v>
      </c>
      <c r="GW104" s="19">
        <v>0.12876209434035318</v>
      </c>
      <c r="GX104" s="19">
        <v>0.14045277535609435</v>
      </c>
      <c r="GY104" s="19">
        <v>1.4228416770464531</v>
      </c>
      <c r="GZ104" s="19">
        <v>1.8512877740397635</v>
      </c>
      <c r="HA104" s="19">
        <v>0.18884943652878844</v>
      </c>
      <c r="HB104" s="19">
        <v>0.18064609945676197</v>
      </c>
      <c r="HC104" s="37"/>
      <c r="HD104" s="19">
        <v>0.6682390407479929</v>
      </c>
      <c r="HE104" s="19">
        <v>0.69458184054885108</v>
      </c>
      <c r="HF104" s="19">
        <v>1.5863559494895492</v>
      </c>
      <c r="HG104" s="19">
        <v>0.45645025944649159</v>
      </c>
      <c r="HH104" s="19">
        <v>0.76482948819358776</v>
      </c>
      <c r="HI104" s="19">
        <v>0.82388917972902043</v>
      </c>
      <c r="HJ104" s="19">
        <v>0.80511583148274368</v>
      </c>
      <c r="HK104" s="19">
        <v>1.7572763036824133</v>
      </c>
      <c r="HL104" s="19">
        <v>3.2837400573278108</v>
      </c>
      <c r="HM104" s="19">
        <v>2.5293831727128775</v>
      </c>
      <c r="HN104" s="19">
        <v>3.2597172448767511</v>
      </c>
      <c r="HO104" s="19">
        <v>4.9934569934707671</v>
      </c>
      <c r="HP104" s="19">
        <v>8.6387280269157909</v>
      </c>
      <c r="HQ104" s="19">
        <v>30.825744491202773</v>
      </c>
      <c r="HR104" s="19">
        <v>20.611850915930127</v>
      </c>
      <c r="HS104" s="19">
        <f t="shared" si="0"/>
        <v>4.1198921411194407</v>
      </c>
      <c r="HT104" s="149"/>
      <c r="HU104" s="149"/>
      <c r="HV104" s="149"/>
      <c r="HW104" s="149"/>
      <c r="HX104" s="149"/>
      <c r="HY104" s="149"/>
    </row>
    <row r="105" spans="1:233" ht="13.8">
      <c r="A105" s="9"/>
      <c r="B105" s="18" t="s">
        <v>19</v>
      </c>
      <c r="C105" s="19">
        <v>4.510506397633991</v>
      </c>
      <c r="D105" s="19">
        <v>5.7340798391580021</v>
      </c>
      <c r="E105" s="19">
        <v>-1.2235734415240112</v>
      </c>
      <c r="F105" s="20">
        <v>-0.21338618851593841</v>
      </c>
      <c r="G105" s="22"/>
      <c r="H105" s="19">
        <v>0.52258371100495438</v>
      </c>
      <c r="I105" s="19">
        <v>5.2114961281530476</v>
      </c>
      <c r="J105" s="20">
        <v>9.9725575413192313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8.1198401199312722E-2</v>
      </c>
      <c r="GK105" s="19">
        <v>5.4679931608591754E-2</v>
      </c>
      <c r="GL105" s="19">
        <v>8.3619501342630062E-2</v>
      </c>
      <c r="GM105" s="19">
        <v>3.0427095037822762</v>
      </c>
      <c r="GN105" s="19">
        <v>0.14055038701219097</v>
      </c>
      <c r="GO105" s="19">
        <v>2.1126674309198163</v>
      </c>
      <c r="GP105" s="19">
        <v>0.21865468329318408</v>
      </c>
      <c r="GQ105" s="19">
        <v>0.32413442938032666</v>
      </c>
      <c r="GR105" s="19">
        <v>0.12339357504381446</v>
      </c>
      <c r="GS105" s="19">
        <v>0.20225887753701305</v>
      </c>
      <c r="GT105" s="19">
        <v>0.30985441156150845</v>
      </c>
      <c r="GU105" s="19">
        <v>3.1220537165728879</v>
      </c>
      <c r="GV105" s="19">
        <v>0.19037911962051257</v>
      </c>
      <c r="GW105" s="19">
        <v>0.18066848953985643</v>
      </c>
      <c r="GX105" s="19">
        <v>2.0720409812418961</v>
      </c>
      <c r="GY105" s="19">
        <v>0.46181024589701491</v>
      </c>
      <c r="GZ105" s="19">
        <v>0.91311544086140783</v>
      </c>
      <c r="HA105" s="19">
        <v>0.22853117666907849</v>
      </c>
      <c r="HB105" s="19">
        <v>0.46396094380422459</v>
      </c>
      <c r="HC105" s="37"/>
      <c r="HD105" s="19">
        <v>2.2723311235567669</v>
      </c>
      <c r="HE105" s="19">
        <v>4.9218663632621125</v>
      </c>
      <c r="HF105" s="19">
        <v>4.3569799749378078</v>
      </c>
      <c r="HG105" s="19">
        <v>4.13026575926588</v>
      </c>
      <c r="HH105" s="19">
        <v>4.1653709812859159</v>
      </c>
      <c r="HI105" s="19">
        <v>2.277988961927413</v>
      </c>
      <c r="HJ105" s="19">
        <v>5.2608982816217296</v>
      </c>
      <c r="HK105" s="19">
        <v>7.1865221362124618</v>
      </c>
      <c r="HL105" s="19">
        <v>2.1458506912058706</v>
      </c>
      <c r="HM105" s="19">
        <v>2.540604838907893</v>
      </c>
      <c r="HN105" s="19">
        <v>2.3229689550857295</v>
      </c>
      <c r="HO105" s="19">
        <v>1.5169531842527602</v>
      </c>
      <c r="HP105" s="19">
        <v>2.0582417495716956</v>
      </c>
      <c r="HQ105" s="19">
        <v>0.55021640532515048</v>
      </c>
      <c r="HR105" s="19">
        <v>1.6141209943418855</v>
      </c>
      <c r="HS105" s="19">
        <f t="shared" si="0"/>
        <v>4.510506397633991</v>
      </c>
      <c r="HT105" s="149"/>
      <c r="HU105" s="149"/>
      <c r="HV105" s="149"/>
      <c r="HW105" s="149"/>
      <c r="HX105" s="149"/>
      <c r="HY105" s="149"/>
    </row>
    <row r="106" spans="1:233" ht="13.8">
      <c r="A106" s="9"/>
      <c r="B106" s="18" t="s">
        <v>20</v>
      </c>
      <c r="C106" s="19">
        <v>2.4508127654579952</v>
      </c>
      <c r="D106" s="19">
        <v>1.4166939606829361</v>
      </c>
      <c r="E106" s="19">
        <v>1.0341188047750591</v>
      </c>
      <c r="F106" s="20">
        <v>0.72995215161116977</v>
      </c>
      <c r="G106" s="22"/>
      <c r="H106" s="19">
        <v>0.71276073710419707</v>
      </c>
      <c r="I106" s="19">
        <v>0.703933223578739</v>
      </c>
      <c r="J106" s="20">
        <v>0.98761503956948793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19">
        <v>0.13583602373377182</v>
      </c>
      <c r="GW106" s="19">
        <v>9.593012957992475E-2</v>
      </c>
      <c r="GX106" s="19">
        <v>0.12883799142142491</v>
      </c>
      <c r="GY106" s="19">
        <v>0.11534983133843549</v>
      </c>
      <c r="GZ106" s="19">
        <v>1.7904810926088721</v>
      </c>
      <c r="HA106" s="19">
        <v>8.6023287609141241E-2</v>
      </c>
      <c r="HB106" s="19">
        <v>9.8354409166424933E-2</v>
      </c>
      <c r="HC106" s="37"/>
      <c r="HD106" s="19">
        <v>0.82761704793595192</v>
      </c>
      <c r="HE106" s="19">
        <v>0.87864837814981156</v>
      </c>
      <c r="HF106" s="19">
        <v>1.4186935402677452</v>
      </c>
      <c r="HG106" s="19">
        <v>0.69429494371526745</v>
      </c>
      <c r="HH106" s="19">
        <v>1.379483599129897</v>
      </c>
      <c r="HI106" s="19">
        <v>0.31741411330299363</v>
      </c>
      <c r="HJ106" s="19">
        <v>5.4326477290216349E-2</v>
      </c>
      <c r="HK106" s="19">
        <v>8.7822691836400554E-2</v>
      </c>
      <c r="HL106" s="19">
        <v>0.11404118497907161</v>
      </c>
      <c r="HM106" s="19">
        <v>0.30811173295112615</v>
      </c>
      <c r="HN106" s="19">
        <v>2.3791866300081015</v>
      </c>
      <c r="HO106" s="19">
        <v>1.3942231245961823</v>
      </c>
      <c r="HP106" s="19">
        <v>0.43215916282543315</v>
      </c>
      <c r="HQ106" s="19">
        <v>0.89100178335072666</v>
      </c>
      <c r="HR106" s="19">
        <v>1.8554942063823228</v>
      </c>
      <c r="HS106" s="19">
        <f t="shared" si="0"/>
        <v>2.4508127654579952</v>
      </c>
      <c r="HT106" s="149"/>
      <c r="HU106" s="149"/>
      <c r="HV106" s="149"/>
      <c r="HW106" s="149"/>
      <c r="HX106" s="149"/>
      <c r="HY106" s="149"/>
    </row>
    <row r="107" spans="1:233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37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149"/>
      <c r="HU107" s="149"/>
      <c r="HV107" s="149"/>
      <c r="HW107" s="149"/>
      <c r="HX107" s="149"/>
      <c r="HY107" s="149"/>
    </row>
    <row r="108" spans="1:233" ht="13.8">
      <c r="A108" s="9"/>
      <c r="B108" s="34" t="s">
        <v>39</v>
      </c>
      <c r="C108" s="25">
        <v>253.18791127399118</v>
      </c>
      <c r="D108" s="25">
        <v>247.39846314181275</v>
      </c>
      <c r="E108" s="25">
        <v>5.7894481321784212</v>
      </c>
      <c r="F108" s="26">
        <v>2.3401310010805594E-2</v>
      </c>
      <c r="G108" s="27"/>
      <c r="H108" s="25">
        <v>229.30377852675315</v>
      </c>
      <c r="I108" s="25">
        <v>18.094684615059606</v>
      </c>
      <c r="J108" s="26">
        <v>7.891141058082686E-2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33.716973980395146</v>
      </c>
      <c r="GK108" s="25">
        <v>37.141640894662004</v>
      </c>
      <c r="GL108" s="25">
        <v>35.657692214056681</v>
      </c>
      <c r="GM108" s="25">
        <v>30.486276373646</v>
      </c>
      <c r="GN108" s="25">
        <v>36.074097239547534</v>
      </c>
      <c r="GO108" s="25">
        <v>33.351943267127758</v>
      </c>
      <c r="GP108" s="25">
        <v>40.969839172377618</v>
      </c>
      <c r="GQ108" s="25">
        <v>40.669323116423328</v>
      </c>
      <c r="GR108" s="25">
        <v>36.001051795773819</v>
      </c>
      <c r="GS108" s="25">
        <v>37.383244168489043</v>
      </c>
      <c r="GT108" s="25">
        <v>39.844836505916753</v>
      </c>
      <c r="GU108" s="25">
        <v>51.225098224014303</v>
      </c>
      <c r="GV108" s="25">
        <v>32.875901963590323</v>
      </c>
      <c r="GW108" s="25">
        <v>35.843765914554837</v>
      </c>
      <c r="GX108" s="25">
        <v>36.246385093815462</v>
      </c>
      <c r="GY108" s="25">
        <v>33.523105078291877</v>
      </c>
      <c r="GZ108" s="25">
        <v>43.636219188622981</v>
      </c>
      <c r="HA108" s="25">
        <v>38.859667797964434</v>
      </c>
      <c r="HB108" s="25">
        <v>32.202866237151213</v>
      </c>
      <c r="HC108" s="37"/>
      <c r="HD108" s="25">
        <v>234.38672126605752</v>
      </c>
      <c r="HE108" s="25">
        <v>234.98856062078377</v>
      </c>
      <c r="HF108" s="25">
        <v>270.17377600079959</v>
      </c>
      <c r="HG108" s="25">
        <v>313.69980798769325</v>
      </c>
      <c r="HH108" s="25">
        <v>303.83011571458792</v>
      </c>
      <c r="HI108" s="25">
        <v>389.43798890048021</v>
      </c>
      <c r="HJ108" s="25">
        <v>341.01858722197818</v>
      </c>
      <c r="HK108" s="25">
        <v>358.77086837970774</v>
      </c>
      <c r="HL108" s="25">
        <v>352.40916666005705</v>
      </c>
      <c r="HM108" s="25">
        <v>361.93635686884517</v>
      </c>
      <c r="HN108" s="25">
        <v>391.45720815904639</v>
      </c>
      <c r="HO108" s="25">
        <v>337.3017230730124</v>
      </c>
      <c r="HP108" s="25">
        <v>349.62564236198119</v>
      </c>
      <c r="HQ108" s="25">
        <v>406.81040094921912</v>
      </c>
      <c r="HR108" s="25">
        <v>429.39426728770405</v>
      </c>
      <c r="HS108" s="25">
        <f t="shared" si="0"/>
        <v>253.18791127399118</v>
      </c>
      <c r="HT108" s="149"/>
      <c r="HU108" s="149"/>
      <c r="HV108" s="149"/>
      <c r="HW108" s="149"/>
      <c r="HX108" s="149"/>
      <c r="HY108" s="149"/>
    </row>
    <row r="109" spans="1:233" ht="13.8">
      <c r="A109" s="9"/>
      <c r="B109" s="18" t="s">
        <v>18</v>
      </c>
      <c r="C109" s="19">
        <v>85.522928424224162</v>
      </c>
      <c r="D109" s="19">
        <v>88.747548328886637</v>
      </c>
      <c r="E109" s="19">
        <v>-3.2246199046624753</v>
      </c>
      <c r="F109" s="20">
        <v>-3.6334749132589689E-2</v>
      </c>
      <c r="G109" s="22"/>
      <c r="H109" s="19">
        <v>81.960397796936732</v>
      </c>
      <c r="I109" s="19">
        <v>6.787150531949905</v>
      </c>
      <c r="J109" s="20">
        <v>8.2810121892839011E-2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>
        <v>11.546879110890066</v>
      </c>
      <c r="GW109" s="37">
        <v>11.877919822387405</v>
      </c>
      <c r="GX109" s="37">
        <v>9.0494521082853314</v>
      </c>
      <c r="GY109" s="37">
        <v>10.55214879510468</v>
      </c>
      <c r="GZ109" s="37">
        <v>17.556822090853395</v>
      </c>
      <c r="HA109" s="37">
        <v>12.569057628138642</v>
      </c>
      <c r="HB109" s="37">
        <v>12.370648868564647</v>
      </c>
      <c r="HC109" s="37"/>
      <c r="HD109" s="19">
        <v>75.251081918772385</v>
      </c>
      <c r="HE109" s="19">
        <v>71.484523256575031</v>
      </c>
      <c r="HF109" s="19">
        <v>75.104543453497087</v>
      </c>
      <c r="HG109" s="19">
        <v>81.937835568695277</v>
      </c>
      <c r="HH109" s="19">
        <v>89.805403023265029</v>
      </c>
      <c r="HI109" s="19">
        <v>111.42677164697436</v>
      </c>
      <c r="HJ109" s="19">
        <v>122.60959874680231</v>
      </c>
      <c r="HK109" s="19">
        <v>130.0796672448038</v>
      </c>
      <c r="HL109" s="19">
        <v>130.98647213054815</v>
      </c>
      <c r="HM109" s="19">
        <v>138.7320945147458</v>
      </c>
      <c r="HN109" s="19">
        <v>146.84757230684991</v>
      </c>
      <c r="HO109" s="19">
        <v>124.89855851356008</v>
      </c>
      <c r="HP109" s="19">
        <v>118.1151982912714</v>
      </c>
      <c r="HQ109" s="19">
        <v>137.36187460270693</v>
      </c>
      <c r="HR109" s="19">
        <v>149.35517843667159</v>
      </c>
      <c r="HS109" s="19">
        <f t="shared" si="0"/>
        <v>85.522928424224162</v>
      </c>
      <c r="HT109" s="149"/>
      <c r="HU109" s="149"/>
      <c r="HV109" s="149"/>
      <c r="HW109" s="149"/>
      <c r="HX109" s="149"/>
      <c r="HY109" s="149"/>
    </row>
    <row r="110" spans="1:233" ht="13.8">
      <c r="A110" s="9"/>
      <c r="B110" s="18" t="s">
        <v>19</v>
      </c>
      <c r="C110" s="19">
        <v>89.029788400280182</v>
      </c>
      <c r="D110" s="19">
        <v>86.554457216591004</v>
      </c>
      <c r="E110" s="19">
        <v>2.4753311836891783</v>
      </c>
      <c r="F110" s="20">
        <v>2.8598540887328213E-2</v>
      </c>
      <c r="G110" s="22"/>
      <c r="H110" s="19">
        <v>93.342685766675757</v>
      </c>
      <c r="I110" s="19">
        <v>-6.788228550084753</v>
      </c>
      <c r="J110" s="20">
        <v>-7.2723732923787546E-2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13.655120284816578</v>
      </c>
      <c r="GK110" s="37">
        <v>13.134429550535302</v>
      </c>
      <c r="GL110" s="37">
        <v>11.365978103218996</v>
      </c>
      <c r="GM110" s="37">
        <v>11.317557594101983</v>
      </c>
      <c r="GN110" s="37">
        <v>12.022159850842229</v>
      </c>
      <c r="GO110" s="37">
        <v>11.845782174380894</v>
      </c>
      <c r="GP110" s="37">
        <v>13.213429658695013</v>
      </c>
      <c r="GQ110" s="37">
        <v>15.817325678789608</v>
      </c>
      <c r="GR110" s="37">
        <v>13.237996743707305</v>
      </c>
      <c r="GS110" s="37">
        <v>15.172288702370347</v>
      </c>
      <c r="GT110" s="37">
        <v>17.300162676878212</v>
      </c>
      <c r="GU110" s="37">
        <v>16.987503097598925</v>
      </c>
      <c r="GV110" s="37">
        <v>10.723399331358348</v>
      </c>
      <c r="GW110" s="37">
        <v>12.680277487366938</v>
      </c>
      <c r="GX110" s="37">
        <v>16.224943241143777</v>
      </c>
      <c r="GY110" s="37">
        <v>12.463571033824831</v>
      </c>
      <c r="GZ110" s="37">
        <v>15.443532950149892</v>
      </c>
      <c r="HA110" s="37">
        <v>13.263367262895315</v>
      </c>
      <c r="HB110" s="37">
        <v>8.2306970935410781</v>
      </c>
      <c r="HC110" s="37"/>
      <c r="HD110" s="19">
        <v>97.810979057011508</v>
      </c>
      <c r="HE110" s="19">
        <v>89.659380231301654</v>
      </c>
      <c r="HF110" s="19">
        <v>110.68146200578576</v>
      </c>
      <c r="HG110" s="19">
        <v>132.31091899916839</v>
      </c>
      <c r="HH110" s="19">
        <v>122.62627317066175</v>
      </c>
      <c r="HI110" s="19">
        <v>133.13588638332124</v>
      </c>
      <c r="HJ110" s="19">
        <v>134.74761555197327</v>
      </c>
      <c r="HK110" s="19">
        <v>145.58511706216549</v>
      </c>
      <c r="HL110" s="19">
        <v>140.40390109476982</v>
      </c>
      <c r="HM110" s="19">
        <v>137.75509052994335</v>
      </c>
      <c r="HN110" s="19">
        <v>155.868050771817</v>
      </c>
      <c r="HO110" s="19">
        <v>132.76511409096025</v>
      </c>
      <c r="HP110" s="19">
        <v>145.02487549206052</v>
      </c>
      <c r="HQ110" s="19">
        <v>165.84077824754522</v>
      </c>
      <c r="HR110" s="19">
        <v>176.29952945387282</v>
      </c>
      <c r="HS110" s="19">
        <f t="shared" si="0"/>
        <v>89.029788400280182</v>
      </c>
      <c r="HT110" s="149"/>
      <c r="HU110" s="149"/>
      <c r="HV110" s="149"/>
      <c r="HW110" s="149"/>
      <c r="HX110" s="149"/>
      <c r="HY110" s="149"/>
    </row>
    <row r="111" spans="1:233" ht="13.8">
      <c r="A111" s="9"/>
      <c r="B111" s="18" t="s">
        <v>20</v>
      </c>
      <c r="C111" s="19">
        <v>78.635194449486789</v>
      </c>
      <c r="D111" s="19">
        <v>72.096457596335114</v>
      </c>
      <c r="E111" s="19">
        <v>6.5387368531516756</v>
      </c>
      <c r="F111" s="20">
        <v>9.06942875024703E-2</v>
      </c>
      <c r="G111" s="22"/>
      <c r="H111" s="19">
        <v>54.000694963140688</v>
      </c>
      <c r="I111" s="19">
        <v>18.095762633194425</v>
      </c>
      <c r="J111" s="20">
        <v>0.33510240276622494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>
        <v>10.60562352134191</v>
      </c>
      <c r="GW111" s="37">
        <v>11.285568604800494</v>
      </c>
      <c r="GX111" s="37">
        <v>10.971989744386359</v>
      </c>
      <c r="GY111" s="37">
        <v>10.507385249362368</v>
      </c>
      <c r="GZ111" s="37">
        <v>10.635864147619692</v>
      </c>
      <c r="HA111" s="37">
        <v>13.027242906930478</v>
      </c>
      <c r="HB111" s="37">
        <v>11.601520275045489</v>
      </c>
      <c r="HC111" s="37"/>
      <c r="HD111" s="19">
        <v>61.324660290273627</v>
      </c>
      <c r="HE111" s="19">
        <v>73.844657132907088</v>
      </c>
      <c r="HF111" s="19">
        <v>84.387770541516744</v>
      </c>
      <c r="HG111" s="19">
        <v>99.451053419829577</v>
      </c>
      <c r="HH111" s="19">
        <v>91.398439520661128</v>
      </c>
      <c r="HI111" s="19">
        <v>144.8753308701846</v>
      </c>
      <c r="HJ111" s="19">
        <v>83.661372923202592</v>
      </c>
      <c r="HK111" s="19">
        <v>83.10608407273844</v>
      </c>
      <c r="HL111" s="19">
        <v>81.018793434739109</v>
      </c>
      <c r="HM111" s="19">
        <v>85.449171824156039</v>
      </c>
      <c r="HN111" s="19">
        <v>88.74158508037948</v>
      </c>
      <c r="HO111" s="19">
        <v>79.638050468492054</v>
      </c>
      <c r="HP111" s="19">
        <v>86.485568578649293</v>
      </c>
      <c r="HQ111" s="19">
        <v>103.60774809896697</v>
      </c>
      <c r="HR111" s="19">
        <v>103.73955939715968</v>
      </c>
      <c r="HS111" s="19">
        <f t="shared" si="0"/>
        <v>78.635194449486789</v>
      </c>
      <c r="HT111" s="149"/>
      <c r="HU111" s="149"/>
      <c r="HV111" s="149"/>
      <c r="HW111" s="149"/>
      <c r="HX111" s="149"/>
      <c r="HY111" s="149"/>
    </row>
    <row r="112" spans="1:233" ht="13.8">
      <c r="A112" s="9"/>
      <c r="B112" s="125" t="s">
        <v>40</v>
      </c>
      <c r="C112" s="25">
        <v>67.067643611541257</v>
      </c>
      <c r="D112" s="25">
        <v>67.094713714821978</v>
      </c>
      <c r="E112" s="25">
        <v>-2.7070103280721014E-2</v>
      </c>
      <c r="F112" s="26">
        <v>-4.0346104457318702E-4</v>
      </c>
      <c r="G112" s="27"/>
      <c r="H112" s="25">
        <v>64.75587344957404</v>
      </c>
      <c r="I112" s="25">
        <v>2.3388402652479385</v>
      </c>
      <c r="J112" s="26">
        <v>3.6117808943913234E-2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25">
        <v>9.3183134409752952</v>
      </c>
      <c r="GW112" s="25">
        <v>9.8028676424223367</v>
      </c>
      <c r="GX112" s="25">
        <v>9.1100149866692863</v>
      </c>
      <c r="GY112" s="25">
        <v>9.2186316006754687</v>
      </c>
      <c r="GZ112" s="25">
        <v>10.02290987303895</v>
      </c>
      <c r="HA112" s="25">
        <v>10.119462309354294</v>
      </c>
      <c r="HB112" s="25">
        <v>9.4754437584056337</v>
      </c>
      <c r="HC112" s="37"/>
      <c r="HD112" s="25">
        <v>72.502762284552432</v>
      </c>
      <c r="HE112" s="25">
        <v>77.322315724968718</v>
      </c>
      <c r="HF112" s="25">
        <v>75.009470116237722</v>
      </c>
      <c r="HG112" s="25">
        <v>86.094976862208014</v>
      </c>
      <c r="HH112" s="25">
        <v>86.236781819355159</v>
      </c>
      <c r="HI112" s="25">
        <v>90.962686034832387</v>
      </c>
      <c r="HJ112" s="25">
        <v>93.185847975219772</v>
      </c>
      <c r="HK112" s="25">
        <v>98.653226522067342</v>
      </c>
      <c r="HL112" s="25">
        <v>110.68448628461736</v>
      </c>
      <c r="HM112" s="25">
        <v>106.66203420923705</v>
      </c>
      <c r="HN112" s="25">
        <v>115.2103107442628</v>
      </c>
      <c r="HO112" s="25">
        <v>114.19015684853801</v>
      </c>
      <c r="HP112" s="25">
        <v>112.55418954012677</v>
      </c>
      <c r="HQ112" s="25">
        <v>112.91790648539457</v>
      </c>
      <c r="HR112" s="25">
        <v>129.10298582861799</v>
      </c>
      <c r="HS112" s="25">
        <f t="shared" si="0"/>
        <v>67.067643611541257</v>
      </c>
      <c r="HT112" s="149"/>
      <c r="HU112" s="149"/>
      <c r="HV112" s="149"/>
      <c r="HW112" s="149"/>
      <c r="HX112" s="149"/>
      <c r="HY112" s="149"/>
    </row>
    <row r="113" spans="1:233" ht="13.8">
      <c r="A113" s="9"/>
      <c r="B113" s="126" t="s">
        <v>18</v>
      </c>
      <c r="C113" s="19">
        <v>18.768428012651839</v>
      </c>
      <c r="D113" s="19">
        <v>16.276929943043406</v>
      </c>
      <c r="E113" s="19">
        <v>2.4914980696084328</v>
      </c>
      <c r="F113" s="20">
        <v>0.15306928753313664</v>
      </c>
      <c r="G113" s="22"/>
      <c r="H113" s="19">
        <v>15.071123870696166</v>
      </c>
      <c r="I113" s="19">
        <v>1.2058060723472401</v>
      </c>
      <c r="J113" s="20">
        <v>8.000770763299031E-2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19">
        <v>2.548250397454733</v>
      </c>
      <c r="GW113" s="19">
        <v>3.0281219093133167</v>
      </c>
      <c r="GX113" s="19">
        <v>2.5071763887876184</v>
      </c>
      <c r="GY113" s="19">
        <v>2.4683416948920605</v>
      </c>
      <c r="GZ113" s="19">
        <v>2.7142147700838515</v>
      </c>
      <c r="HA113" s="19">
        <v>2.7382040589383774</v>
      </c>
      <c r="HB113" s="19">
        <v>2.7641187931818783</v>
      </c>
      <c r="HC113" s="37"/>
      <c r="HD113" s="19">
        <v>22.989227752868253</v>
      </c>
      <c r="HE113" s="19">
        <v>23.387221082067466</v>
      </c>
      <c r="HF113" s="19">
        <v>21.973573810441152</v>
      </c>
      <c r="HG113" s="19">
        <v>25.118311676652407</v>
      </c>
      <c r="HH113" s="19">
        <v>26.814161758852364</v>
      </c>
      <c r="HI113" s="19">
        <v>28.366303642494316</v>
      </c>
      <c r="HJ113" s="19">
        <v>28.492273715256815</v>
      </c>
      <c r="HK113" s="19">
        <v>29.849218149972753</v>
      </c>
      <c r="HL113" s="19">
        <v>37.727466899573457</v>
      </c>
      <c r="HM113" s="19">
        <v>29.893500084144531</v>
      </c>
      <c r="HN113" s="19">
        <v>30.311052395758576</v>
      </c>
      <c r="HO113" s="19">
        <v>31.181944663072191</v>
      </c>
      <c r="HP113" s="19">
        <v>30.683076566758562</v>
      </c>
      <c r="HQ113" s="19">
        <v>27.459370971596229</v>
      </c>
      <c r="HR113" s="19">
        <v>31.615791371261171</v>
      </c>
      <c r="HS113" s="19">
        <f t="shared" si="0"/>
        <v>18.768428012651839</v>
      </c>
      <c r="HT113" s="149"/>
      <c r="HU113" s="149"/>
      <c r="HV113" s="149"/>
      <c r="HW113" s="149"/>
      <c r="HX113" s="149"/>
      <c r="HY113" s="149"/>
    </row>
    <row r="114" spans="1:233" ht="13.8">
      <c r="A114" s="9"/>
      <c r="B114" s="126" t="s">
        <v>19</v>
      </c>
      <c r="C114" s="19">
        <v>25.430514930854937</v>
      </c>
      <c r="D114" s="19">
        <v>30.120741957881343</v>
      </c>
      <c r="E114" s="19">
        <v>-4.6902270270264061</v>
      </c>
      <c r="F114" s="20">
        <v>-0.15571419301638981</v>
      </c>
      <c r="G114" s="22"/>
      <c r="H114" s="19">
        <v>30.524726848193168</v>
      </c>
      <c r="I114" s="19">
        <v>-0.4039848903118255</v>
      </c>
      <c r="J114" s="20">
        <v>-1.3234676671176775E-2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3.9388823132151707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19">
        <v>3.5803698732231291</v>
      </c>
      <c r="GW114" s="19">
        <v>3.6020376041840576</v>
      </c>
      <c r="GX114" s="19">
        <v>3.707672942933137</v>
      </c>
      <c r="GY114" s="19">
        <v>3.6559300447192871</v>
      </c>
      <c r="GZ114" s="19">
        <v>3.709127958987017</v>
      </c>
      <c r="HA114" s="19">
        <v>3.6270723433830301</v>
      </c>
      <c r="HB114" s="19">
        <v>3.548304163425279</v>
      </c>
      <c r="HC114" s="37"/>
      <c r="HD114" s="19">
        <v>27.191918957280727</v>
      </c>
      <c r="HE114" s="19">
        <v>30.393738973303172</v>
      </c>
      <c r="HF114" s="19">
        <v>24.533970132513261</v>
      </c>
      <c r="HG114" s="19">
        <v>27.795500345636896</v>
      </c>
      <c r="HH114" s="19">
        <v>29.68580829371211</v>
      </c>
      <c r="HI114" s="19">
        <v>31.758083191526687</v>
      </c>
      <c r="HJ114" s="19">
        <v>33.333422414330101</v>
      </c>
      <c r="HK114" s="19">
        <v>38.135285173564249</v>
      </c>
      <c r="HL114" s="19">
        <v>44.0730848883749</v>
      </c>
      <c r="HM114" s="19">
        <v>47.891565232367007</v>
      </c>
      <c r="HN114" s="19">
        <v>53.31405543991275</v>
      </c>
      <c r="HO114" s="19">
        <v>51.811157485617343</v>
      </c>
      <c r="HP114" s="19">
        <v>49.98392788806504</v>
      </c>
      <c r="HQ114" s="19">
        <v>54.16916806543059</v>
      </c>
      <c r="HR114" s="19">
        <v>60.609792077583791</v>
      </c>
      <c r="HS114" s="19">
        <f t="shared" si="0"/>
        <v>25.430514930854937</v>
      </c>
      <c r="HT114" s="149"/>
      <c r="HU114" s="149"/>
      <c r="HV114" s="149"/>
      <c r="HW114" s="149"/>
      <c r="HX114" s="149"/>
      <c r="HY114" s="149"/>
    </row>
    <row r="115" spans="1:233" ht="13.8">
      <c r="A115" s="9"/>
      <c r="B115" s="126" t="s">
        <v>20</v>
      </c>
      <c r="C115" s="19">
        <v>22.868700668034492</v>
      </c>
      <c r="D115" s="19">
        <v>20.697041813897229</v>
      </c>
      <c r="E115" s="19">
        <v>2.171658854137263</v>
      </c>
      <c r="F115" s="20">
        <v>0.10492605047930481</v>
      </c>
      <c r="G115" s="22"/>
      <c r="H115" s="19">
        <v>19.160022730684712</v>
      </c>
      <c r="I115" s="19">
        <v>1.5370190832125168</v>
      </c>
      <c r="J115" s="20">
        <v>8.0220107502846846E-2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19">
        <v>3.189693170297434</v>
      </c>
      <c r="GW115" s="19">
        <v>3.1727081289249619</v>
      </c>
      <c r="GX115" s="19">
        <v>2.8951656549485314</v>
      </c>
      <c r="GY115" s="19">
        <v>3.0943598610641216</v>
      </c>
      <c r="GZ115" s="19">
        <v>3.5995671439680819</v>
      </c>
      <c r="HA115" s="19">
        <v>3.7541859070328849</v>
      </c>
      <c r="HB115" s="19">
        <v>3.1630208017984756</v>
      </c>
      <c r="HC115" s="37"/>
      <c r="HD115" s="19">
        <v>22.321615574403459</v>
      </c>
      <c r="HE115" s="19">
        <v>23.541355669598072</v>
      </c>
      <c r="HF115" s="19">
        <v>28.501926173283312</v>
      </c>
      <c r="HG115" s="19">
        <v>33.181164839918708</v>
      </c>
      <c r="HH115" s="19">
        <v>29.73681176679068</v>
      </c>
      <c r="HI115" s="19">
        <v>30.838299200811385</v>
      </c>
      <c r="HJ115" s="19">
        <v>31.36015184563286</v>
      </c>
      <c r="HK115" s="19">
        <v>30.668723198530344</v>
      </c>
      <c r="HL115" s="19">
        <v>28.883934496669003</v>
      </c>
      <c r="HM115" s="19">
        <v>28.876968892725515</v>
      </c>
      <c r="HN115" s="19">
        <v>31.585202908591473</v>
      </c>
      <c r="HO115" s="19">
        <v>31.197054699848486</v>
      </c>
      <c r="HP115" s="19">
        <v>31.887185085303177</v>
      </c>
      <c r="HQ115" s="19">
        <v>31.289367448367742</v>
      </c>
      <c r="HR115" s="19">
        <v>36.877402379773024</v>
      </c>
      <c r="HS115" s="19">
        <f t="shared" si="0"/>
        <v>22.868700668034492</v>
      </c>
      <c r="HT115" s="149"/>
      <c r="HU115" s="149"/>
      <c r="HV115" s="149"/>
      <c r="HW115" s="149"/>
      <c r="HX115" s="149"/>
      <c r="HY115" s="149"/>
    </row>
    <row r="116" spans="1:233" ht="13.8">
      <c r="A116" s="9"/>
      <c r="B116" s="125" t="s">
        <v>41</v>
      </c>
      <c r="C116" s="25">
        <v>107.82133553418338</v>
      </c>
      <c r="D116" s="25">
        <v>102.06695333439856</v>
      </c>
      <c r="E116" s="25">
        <v>5.7543821997848141</v>
      </c>
      <c r="F116" s="26">
        <v>5.6378504616787409E-2</v>
      </c>
      <c r="G116" s="27"/>
      <c r="H116" s="25">
        <v>97.63000635044574</v>
      </c>
      <c r="I116" s="25">
        <v>4.4369469839528222</v>
      </c>
      <c r="J116" s="26">
        <v>4.5446550193044874E-2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12.954369175081267</v>
      </c>
      <c r="GK116" s="25">
        <v>14.835455540948983</v>
      </c>
      <c r="GL116" s="25">
        <v>14.968121735916698</v>
      </c>
      <c r="GM116" s="25">
        <v>12.184100820968364</v>
      </c>
      <c r="GN116" s="25">
        <v>14.468979042651773</v>
      </c>
      <c r="GO116" s="25">
        <v>14.66787080906073</v>
      </c>
      <c r="GP116" s="25">
        <v>17.988056209770747</v>
      </c>
      <c r="GQ116" s="25">
        <v>17.316568549087279</v>
      </c>
      <c r="GR116" s="25">
        <v>14.463029821179596</v>
      </c>
      <c r="GS116" s="25">
        <v>13.112853928437893</v>
      </c>
      <c r="GT116" s="25">
        <v>15.554638394080861</v>
      </c>
      <c r="GU116" s="25">
        <v>19.683100346819195</v>
      </c>
      <c r="GV116" s="25">
        <v>9.9357865093602165</v>
      </c>
      <c r="GW116" s="25">
        <v>16.858725165675864</v>
      </c>
      <c r="GX116" s="25">
        <v>13.941666170756553</v>
      </c>
      <c r="GY116" s="25">
        <v>15.051390057462681</v>
      </c>
      <c r="GZ116" s="25">
        <v>21.706443795569875</v>
      </c>
      <c r="HA116" s="25">
        <v>17.492602972023278</v>
      </c>
      <c r="HB116" s="25">
        <v>12.834720863334908</v>
      </c>
      <c r="HC116" s="37"/>
      <c r="HD116" s="25">
        <v>108.03604572858345</v>
      </c>
      <c r="HE116" s="25">
        <v>98.738245824024176</v>
      </c>
      <c r="HF116" s="25">
        <v>127.42911999938897</v>
      </c>
      <c r="HG116" s="25">
        <v>148.20854854249785</v>
      </c>
      <c r="HH116" s="25">
        <v>135.4778384612284</v>
      </c>
      <c r="HI116" s="25">
        <v>145.16244883141999</v>
      </c>
      <c r="HJ116" s="25">
        <v>139.06490891202358</v>
      </c>
      <c r="HK116" s="25">
        <v>140.19545662514724</v>
      </c>
      <c r="HL116" s="25">
        <v>137.50180836612503</v>
      </c>
      <c r="HM116" s="25">
        <v>149.42651591187172</v>
      </c>
      <c r="HN116" s="25">
        <v>168.80336831932527</v>
      </c>
      <c r="HO116" s="25">
        <v>130.32746316867463</v>
      </c>
      <c r="HP116" s="25">
        <v>149.5823042102183</v>
      </c>
      <c r="HQ116" s="25">
        <v>189.70071483080824</v>
      </c>
      <c r="HR116" s="25">
        <v>176.79067007495544</v>
      </c>
      <c r="HS116" s="25">
        <f t="shared" si="0"/>
        <v>107.82133553418338</v>
      </c>
      <c r="HT116" s="149"/>
      <c r="HU116" s="149"/>
      <c r="HV116" s="149"/>
      <c r="HW116" s="149"/>
      <c r="HX116" s="149"/>
      <c r="HY116" s="149"/>
    </row>
    <row r="117" spans="1:233" ht="13.8">
      <c r="A117" s="9"/>
      <c r="B117" s="126" t="s">
        <v>18</v>
      </c>
      <c r="C117" s="19">
        <v>34.344856946009251</v>
      </c>
      <c r="D117" s="19">
        <v>38.311340009352826</v>
      </c>
      <c r="E117" s="19">
        <v>-3.9664830633435741</v>
      </c>
      <c r="F117" s="20">
        <v>-0.10353287205238056</v>
      </c>
      <c r="G117" s="22"/>
      <c r="H117" s="19">
        <v>36.219068584755277</v>
      </c>
      <c r="I117" s="19">
        <v>2.0922714245975484</v>
      </c>
      <c r="J117" s="20">
        <v>5.7767123958515937E-2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19">
        <v>3.805597074567308</v>
      </c>
      <c r="GW117" s="19">
        <v>4.8284007655682126</v>
      </c>
      <c r="GX117" s="19">
        <v>2.7382265405739332</v>
      </c>
      <c r="GY117" s="19">
        <v>3.668342508025574</v>
      </c>
      <c r="GZ117" s="19">
        <v>8.4764719917094951</v>
      </c>
      <c r="HA117" s="19">
        <v>5.3385068737754775</v>
      </c>
      <c r="HB117" s="19">
        <v>5.4893111917892456</v>
      </c>
      <c r="HC117" s="37"/>
      <c r="HD117" s="19">
        <v>34.608205750387327</v>
      </c>
      <c r="HE117" s="19">
        <v>26.197452850101584</v>
      </c>
      <c r="HF117" s="19">
        <v>30.12878136299031</v>
      </c>
      <c r="HG117" s="19">
        <v>33.349273196188044</v>
      </c>
      <c r="HH117" s="19">
        <v>37.19661161999003</v>
      </c>
      <c r="HI117" s="19">
        <v>43.262916043552728</v>
      </c>
      <c r="HJ117" s="19">
        <v>46.068407742795813</v>
      </c>
      <c r="HK117" s="19">
        <v>43.306872059543267</v>
      </c>
      <c r="HL117" s="19">
        <v>49.821259361795768</v>
      </c>
      <c r="HM117" s="19">
        <v>60.665577644650114</v>
      </c>
      <c r="HN117" s="19">
        <v>68.323870025047412</v>
      </c>
      <c r="HO117" s="19">
        <v>52.768144126857003</v>
      </c>
      <c r="HP117" s="19">
        <v>51.052750092138353</v>
      </c>
      <c r="HQ117" s="19">
        <v>63.316246635451691</v>
      </c>
      <c r="HR117" s="19">
        <v>64.838709292390803</v>
      </c>
      <c r="HS117" s="19">
        <f t="shared" si="0"/>
        <v>34.344856946009251</v>
      </c>
      <c r="HT117" s="149"/>
      <c r="HU117" s="149"/>
      <c r="HV117" s="149"/>
      <c r="HW117" s="149"/>
      <c r="HX117" s="149"/>
      <c r="HY117" s="149"/>
    </row>
    <row r="118" spans="1:233" ht="13.8">
      <c r="A118" s="9"/>
      <c r="B118" s="126" t="s">
        <v>19</v>
      </c>
      <c r="C118" s="19">
        <v>38.958149262024271</v>
      </c>
      <c r="D118" s="19">
        <v>33.79666629393946</v>
      </c>
      <c r="E118" s="19">
        <v>5.1614829680848118</v>
      </c>
      <c r="F118" s="20">
        <v>0.15272165968068832</v>
      </c>
      <c r="G118" s="22"/>
      <c r="H118" s="19">
        <v>44.990940038541609</v>
      </c>
      <c r="I118" s="19">
        <v>-11.19427374460215</v>
      </c>
      <c r="J118" s="20">
        <v>-0.24881173265134146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5.4108024007784081</v>
      </c>
      <c r="GK118" s="19">
        <v>5.9024174687426108</v>
      </c>
      <c r="GL118" s="19">
        <v>3.8510293556063804</v>
      </c>
      <c r="GM118" s="19">
        <v>4.8820884076522164</v>
      </c>
      <c r="GN118" s="19">
        <v>3.8940883644667985</v>
      </c>
      <c r="GO118" s="19">
        <v>4.9425985884963524</v>
      </c>
      <c r="GP118" s="19">
        <v>4.9136417081966908</v>
      </c>
      <c r="GQ118" s="19">
        <v>5.9079601111809001</v>
      </c>
      <c r="GR118" s="19">
        <v>5.8858853632646149</v>
      </c>
      <c r="GS118" s="19">
        <v>4.9534809464007674</v>
      </c>
      <c r="GT118" s="19">
        <v>7.0180233745988891</v>
      </c>
      <c r="GU118" s="19">
        <v>7.1242491353440478</v>
      </c>
      <c r="GV118" s="19">
        <v>2.3767879764859257</v>
      </c>
      <c r="GW118" s="19">
        <v>6.7289143125545161</v>
      </c>
      <c r="GX118" s="19">
        <v>6.2078394282405522</v>
      </c>
      <c r="GY118" s="19">
        <v>6.1789984425975018</v>
      </c>
      <c r="GZ118" s="19">
        <v>8.3102534555374117</v>
      </c>
      <c r="HA118" s="19">
        <v>6.9836759101580235</v>
      </c>
      <c r="HB118" s="19">
        <v>2.1716797364503342</v>
      </c>
      <c r="HC118" s="37"/>
      <c r="HD118" s="19">
        <v>46.926754794121116</v>
      </c>
      <c r="HE118" s="19">
        <v>36.573818361228298</v>
      </c>
      <c r="HF118" s="19">
        <v>59.94928307258909</v>
      </c>
      <c r="HG118" s="19">
        <v>71.262527175578199</v>
      </c>
      <c r="HH118" s="19">
        <v>57.732305620209956</v>
      </c>
      <c r="HI118" s="19">
        <v>65.994099565892753</v>
      </c>
      <c r="HJ118" s="19">
        <v>62.626521984991129</v>
      </c>
      <c r="HK118" s="19">
        <v>69.930437969589036</v>
      </c>
      <c r="HL118" s="19">
        <v>61.738110315283627</v>
      </c>
      <c r="HM118" s="19">
        <v>62.427978435246203</v>
      </c>
      <c r="HN118" s="19">
        <v>71.62360997543621</v>
      </c>
      <c r="HO118" s="19">
        <v>52.428397082486534</v>
      </c>
      <c r="HP118" s="19">
        <v>65.79612881714543</v>
      </c>
      <c r="HQ118" s="19">
        <v>78.444190452074793</v>
      </c>
      <c r="HR118" s="19">
        <v>80.116695095986302</v>
      </c>
      <c r="HS118" s="19">
        <f t="shared" si="0"/>
        <v>38.958149262024271</v>
      </c>
      <c r="HT118" s="149"/>
      <c r="HU118" s="149"/>
      <c r="HV118" s="149"/>
      <c r="HW118" s="149"/>
      <c r="HX118" s="149"/>
      <c r="HY118" s="149"/>
    </row>
    <row r="119" spans="1:233" ht="13.8">
      <c r="A119" s="9"/>
      <c r="B119" s="126" t="s">
        <v>20</v>
      </c>
      <c r="C119" s="19">
        <v>34.51832932614986</v>
      </c>
      <c r="D119" s="19">
        <v>29.95894703110628</v>
      </c>
      <c r="E119" s="19">
        <v>4.5593822950435801</v>
      </c>
      <c r="F119" s="20">
        <v>0.15218766835528591</v>
      </c>
      <c r="G119" s="22"/>
      <c r="H119" s="19">
        <v>16.419997727148864</v>
      </c>
      <c r="I119" s="19">
        <v>13.538949303957416</v>
      </c>
      <c r="J119" s="20">
        <v>0.82454026662696089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19">
        <v>3.7534014583069824</v>
      </c>
      <c r="GW119" s="19">
        <v>5.301410087553136</v>
      </c>
      <c r="GX119" s="19">
        <v>4.995600201942068</v>
      </c>
      <c r="GY119" s="19">
        <v>5.2040491068396051</v>
      </c>
      <c r="GZ119" s="19">
        <v>4.9197183483229647</v>
      </c>
      <c r="HA119" s="19">
        <v>5.1704201880897749</v>
      </c>
      <c r="HB119" s="19">
        <v>5.173729935095329</v>
      </c>
      <c r="HC119" s="37"/>
      <c r="HD119" s="19">
        <v>26.501085184075016</v>
      </c>
      <c r="HE119" s="19">
        <v>35.966974612694301</v>
      </c>
      <c r="HF119" s="19">
        <v>37.351055563809581</v>
      </c>
      <c r="HG119" s="19">
        <v>43.596748170731615</v>
      </c>
      <c r="HH119" s="19">
        <v>40.548921221028429</v>
      </c>
      <c r="HI119" s="19">
        <v>35.905433221974498</v>
      </c>
      <c r="HJ119" s="19">
        <v>30.36997918423663</v>
      </c>
      <c r="HK119" s="19">
        <v>26.958146596014952</v>
      </c>
      <c r="HL119" s="19">
        <v>25.942438689045652</v>
      </c>
      <c r="HM119" s="19">
        <v>26.332959831975387</v>
      </c>
      <c r="HN119" s="19">
        <v>28.855888318841668</v>
      </c>
      <c r="HO119" s="19">
        <v>25.130921959331097</v>
      </c>
      <c r="HP119" s="19">
        <v>32.733425300934506</v>
      </c>
      <c r="HQ119" s="19">
        <v>47.940277743281733</v>
      </c>
      <c r="HR119" s="19">
        <v>31.835265686578339</v>
      </c>
      <c r="HS119" s="19">
        <f t="shared" si="0"/>
        <v>34.51832932614986</v>
      </c>
      <c r="HT119" s="149"/>
      <c r="HU119" s="149"/>
      <c r="HV119" s="149"/>
      <c r="HW119" s="149"/>
      <c r="HX119" s="149"/>
      <c r="HY119" s="149"/>
    </row>
    <row r="120" spans="1:233" ht="13.8">
      <c r="A120" s="9"/>
      <c r="B120" s="125" t="s">
        <v>42</v>
      </c>
      <c r="C120" s="25">
        <v>11.64756463565522</v>
      </c>
      <c r="D120" s="25">
        <v>12.918826920840857</v>
      </c>
      <c r="E120" s="25">
        <v>-1.271262285185637</v>
      </c>
      <c r="F120" s="26">
        <v>-9.84038483505663E-2</v>
      </c>
      <c r="G120" s="27"/>
      <c r="H120" s="25">
        <v>11.146614448140552</v>
      </c>
      <c r="I120" s="25">
        <v>1.7722124727003052</v>
      </c>
      <c r="J120" s="26">
        <v>0.15899109823395219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2.6693858130317585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25">
        <v>2.5329557514991712</v>
      </c>
      <c r="GW120" s="25">
        <v>1.2843655407618118</v>
      </c>
      <c r="GX120" s="25">
        <v>2.0075139779100102</v>
      </c>
      <c r="GY120" s="25">
        <v>1.3476466541456831</v>
      </c>
      <c r="GZ120" s="25">
        <v>1.3080462082431703</v>
      </c>
      <c r="HA120" s="25">
        <v>1.660576502040549</v>
      </c>
      <c r="HB120" s="25">
        <v>1.5064600010548244</v>
      </c>
      <c r="HC120" s="37"/>
      <c r="HD120" s="25">
        <v>12.254263473377275</v>
      </c>
      <c r="HE120" s="25">
        <v>9.1769839167073215</v>
      </c>
      <c r="HF120" s="25">
        <v>10.050228130054286</v>
      </c>
      <c r="HG120" s="25">
        <v>14.806942002377983</v>
      </c>
      <c r="HH120" s="25">
        <v>15.207773727069924</v>
      </c>
      <c r="HI120" s="25">
        <v>17.549458394532394</v>
      </c>
      <c r="HJ120" s="25">
        <v>16.005846460102656</v>
      </c>
      <c r="HK120" s="25">
        <v>17.049261811321774</v>
      </c>
      <c r="HL120" s="25">
        <v>16.128029054503166</v>
      </c>
      <c r="HM120" s="25">
        <v>15.367464624358917</v>
      </c>
      <c r="HN120" s="25">
        <v>18.680961565204278</v>
      </c>
      <c r="HO120" s="25">
        <v>19.003212037148415</v>
      </c>
      <c r="HP120" s="25">
        <v>16.487310554476707</v>
      </c>
      <c r="HQ120" s="25">
        <v>17.215269537037258</v>
      </c>
      <c r="HR120" s="25">
        <v>23.41331602325133</v>
      </c>
      <c r="HS120" s="25">
        <f t="shared" si="0"/>
        <v>11.64756463565522</v>
      </c>
      <c r="HT120" s="149"/>
      <c r="HU120" s="149"/>
      <c r="HV120" s="149"/>
      <c r="HW120" s="149"/>
      <c r="HX120" s="149"/>
      <c r="HY120" s="149"/>
    </row>
    <row r="121" spans="1:233" ht="13.8">
      <c r="A121" s="9"/>
      <c r="B121" s="126" t="s">
        <v>18</v>
      </c>
      <c r="C121" s="19">
        <v>3.7640767296776207</v>
      </c>
      <c r="D121" s="19">
        <v>3.9791771641413698</v>
      </c>
      <c r="E121" s="19">
        <v>-0.21510043446374905</v>
      </c>
      <c r="F121" s="20">
        <v>-5.4056511080265914E-2</v>
      </c>
      <c r="G121" s="22"/>
      <c r="H121" s="19">
        <v>3.4807830040681371</v>
      </c>
      <c r="I121" s="19">
        <v>0.49839416007323267</v>
      </c>
      <c r="J121" s="20">
        <v>0.14318449598574187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19">
        <v>1.0549473718690912</v>
      </c>
      <c r="GW121" s="19">
        <v>0.37083660921828249</v>
      </c>
      <c r="GX121" s="19">
        <v>0.51208943497433712</v>
      </c>
      <c r="GY121" s="19">
        <v>0.33349736616903458</v>
      </c>
      <c r="GZ121" s="19">
        <v>0.39397201717608876</v>
      </c>
      <c r="HA121" s="19">
        <v>0.61850040827769592</v>
      </c>
      <c r="HB121" s="19">
        <v>0.48023352199309088</v>
      </c>
      <c r="HC121" s="37"/>
      <c r="HD121" s="19">
        <v>3.5580313203779594</v>
      </c>
      <c r="HE121" s="19">
        <v>3.2979470636547812</v>
      </c>
      <c r="HF121" s="19">
        <v>3.3544806565999075</v>
      </c>
      <c r="HG121" s="19">
        <v>3.6203587384651854</v>
      </c>
      <c r="HH121" s="19">
        <v>3.9283211917242102</v>
      </c>
      <c r="HI121" s="19">
        <v>4.418450972099591</v>
      </c>
      <c r="HJ121" s="19">
        <v>4.27912721953484</v>
      </c>
      <c r="HK121" s="19">
        <v>4.3418865987915387</v>
      </c>
      <c r="HL121" s="19">
        <v>4.6298942232933982</v>
      </c>
      <c r="HM121" s="19">
        <v>4.563867781256949</v>
      </c>
      <c r="HN121" s="19">
        <v>5.1798960941413394</v>
      </c>
      <c r="HO121" s="19">
        <v>4.7340033273943467</v>
      </c>
      <c r="HP121" s="19">
        <v>4.4690570893267312</v>
      </c>
      <c r="HQ121" s="19">
        <v>5.771502887766129</v>
      </c>
      <c r="HR121" s="19">
        <v>5.9149300282280413</v>
      </c>
      <c r="HS121" s="19">
        <f t="shared" si="0"/>
        <v>3.7640767296776207</v>
      </c>
      <c r="HT121" s="149"/>
      <c r="HU121" s="149"/>
      <c r="HV121" s="149"/>
      <c r="HW121" s="149"/>
      <c r="HX121" s="149"/>
      <c r="HY121" s="149"/>
    </row>
    <row r="122" spans="1:233" ht="13.8">
      <c r="A122" s="9"/>
      <c r="B122" s="126" t="s">
        <v>19</v>
      </c>
      <c r="C122" s="19">
        <v>5.2700570759024021</v>
      </c>
      <c r="D122" s="19">
        <v>5.5428869115073924</v>
      </c>
      <c r="E122" s="19">
        <v>-0.2728298356049903</v>
      </c>
      <c r="F122" s="20">
        <v>-4.9221613206392123E-2</v>
      </c>
      <c r="G122" s="22"/>
      <c r="H122" s="19">
        <v>4.5772149340805681</v>
      </c>
      <c r="I122" s="19">
        <v>0.96567197742682431</v>
      </c>
      <c r="J122" s="20">
        <v>0.21097370154866898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0.69952253925197738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19">
        <v>1.135503923466856</v>
      </c>
      <c r="GW122" s="19">
        <v>0.45300912356967649</v>
      </c>
      <c r="GX122" s="19">
        <v>1.1423639205292972</v>
      </c>
      <c r="GY122" s="19">
        <v>0.6373487408648163</v>
      </c>
      <c r="GZ122" s="19">
        <v>0.60012611323370302</v>
      </c>
      <c r="HA122" s="19">
        <v>0.67305061333986926</v>
      </c>
      <c r="HB122" s="19">
        <v>0.62865464089818301</v>
      </c>
      <c r="HC122" s="37"/>
      <c r="HD122" s="19">
        <v>6.2057626129773871</v>
      </c>
      <c r="HE122" s="19">
        <v>4.1046917732696411</v>
      </c>
      <c r="HF122" s="19">
        <v>4.6116658841257774</v>
      </c>
      <c r="HG122" s="19">
        <v>7.0281744392442427</v>
      </c>
      <c r="HH122" s="19">
        <v>8.2680564973079154</v>
      </c>
      <c r="HI122" s="19">
        <v>9.9395084053069471</v>
      </c>
      <c r="HJ122" s="19">
        <v>8.6089559875473309</v>
      </c>
      <c r="HK122" s="19">
        <v>9.3951635525696169</v>
      </c>
      <c r="HL122" s="19">
        <v>8.2017610840230049</v>
      </c>
      <c r="HM122" s="19">
        <v>6.9295426763895094</v>
      </c>
      <c r="HN122" s="19">
        <v>8.8240089039385072</v>
      </c>
      <c r="HO122" s="19">
        <v>10.449821926829568</v>
      </c>
      <c r="HP122" s="19">
        <v>8.2843066587016203</v>
      </c>
      <c r="HQ122" s="19">
        <v>8.205626506907409</v>
      </c>
      <c r="HR122" s="19">
        <v>12.264860992124008</v>
      </c>
      <c r="HS122" s="19">
        <f t="shared" si="0"/>
        <v>5.2700570759024021</v>
      </c>
      <c r="HT122" s="149"/>
      <c r="HU122" s="149"/>
      <c r="HV122" s="149"/>
      <c r="HW122" s="149"/>
      <c r="HX122" s="149"/>
      <c r="HY122" s="149"/>
    </row>
    <row r="123" spans="1:233" ht="13.8">
      <c r="A123" s="9"/>
      <c r="B123" s="126" t="s">
        <v>20</v>
      </c>
      <c r="C123" s="19">
        <v>2.6134308300751976</v>
      </c>
      <c r="D123" s="19">
        <v>3.3967628451920939</v>
      </c>
      <c r="E123" s="19">
        <v>-0.78333201511689632</v>
      </c>
      <c r="F123" s="20">
        <v>-0.23061133520865432</v>
      </c>
      <c r="G123" s="22"/>
      <c r="H123" s="19">
        <v>3.0886165099918461</v>
      </c>
      <c r="I123" s="19">
        <v>0.30814633520024781</v>
      </c>
      <c r="J123" s="20">
        <v>9.9768402520473906E-2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19">
        <v>0.342504456163224</v>
      </c>
      <c r="GW123" s="19">
        <v>0.46051980797385289</v>
      </c>
      <c r="GX123" s="19">
        <v>0.35306062240637592</v>
      </c>
      <c r="GY123" s="19">
        <v>0.37680054711183208</v>
      </c>
      <c r="GZ123" s="19">
        <v>0.31394807783337841</v>
      </c>
      <c r="HA123" s="19">
        <v>0.36902548042298378</v>
      </c>
      <c r="HB123" s="19">
        <v>0.39757183816355052</v>
      </c>
      <c r="HC123" s="37"/>
      <c r="HD123" s="19">
        <v>2.490469540021929</v>
      </c>
      <c r="HE123" s="19">
        <v>1.7743450797828992</v>
      </c>
      <c r="HF123" s="19">
        <v>2.0840815893286009</v>
      </c>
      <c r="HG123" s="19">
        <v>4.1584088246685553</v>
      </c>
      <c r="HH123" s="19">
        <v>3.0113960380377991</v>
      </c>
      <c r="HI123" s="19">
        <v>3.1914990171258548</v>
      </c>
      <c r="HJ123" s="19">
        <v>3.1177632530204855</v>
      </c>
      <c r="HK123" s="19">
        <v>3.3122116599606182</v>
      </c>
      <c r="HL123" s="19">
        <v>3.2963737471867631</v>
      </c>
      <c r="HM123" s="19">
        <v>3.8740541667124582</v>
      </c>
      <c r="HN123" s="19">
        <v>4.6770565671244313</v>
      </c>
      <c r="HO123" s="19">
        <v>3.8193867829245005</v>
      </c>
      <c r="HP123" s="19">
        <v>3.733946806448353</v>
      </c>
      <c r="HQ123" s="19">
        <v>3.2381401423637213</v>
      </c>
      <c r="HR123" s="19">
        <v>5.2335250028992801</v>
      </c>
      <c r="HS123" s="19">
        <f t="shared" si="0"/>
        <v>2.6134308300751976</v>
      </c>
      <c r="HT123" s="149"/>
      <c r="HU123" s="149"/>
      <c r="HV123" s="149"/>
      <c r="HW123" s="149"/>
      <c r="HX123" s="149"/>
      <c r="HY123" s="149"/>
    </row>
    <row r="124" spans="1:233" ht="13.8">
      <c r="A124" s="9"/>
      <c r="B124" s="125" t="s">
        <v>43</v>
      </c>
      <c r="C124" s="25">
        <v>8.649647318964897</v>
      </c>
      <c r="D124" s="25">
        <v>9.3628497143622944</v>
      </c>
      <c r="E124" s="25">
        <v>-0.71320239539739738</v>
      </c>
      <c r="F124" s="26">
        <v>-7.6173645541204094E-2</v>
      </c>
      <c r="G124" s="27"/>
      <c r="H124" s="25">
        <v>9.930222569496685</v>
      </c>
      <c r="I124" s="25">
        <v>-0.56737285513439062</v>
      </c>
      <c r="J124" s="26">
        <v>-5.7135965600330747E-2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25">
        <v>1.5899628776306443</v>
      </c>
      <c r="GW124" s="25">
        <v>0.81997799886344669</v>
      </c>
      <c r="GX124" s="25">
        <v>1.7785181112234774</v>
      </c>
      <c r="GY124" s="25">
        <v>0.70428107047995803</v>
      </c>
      <c r="GZ124" s="25">
        <v>1.266945073708412</v>
      </c>
      <c r="HA124" s="25">
        <v>1.2893167610417122</v>
      </c>
      <c r="HB124" s="25">
        <v>1.2006454260172463</v>
      </c>
      <c r="HC124" s="37"/>
      <c r="HD124" s="25">
        <v>9.9379900227063445</v>
      </c>
      <c r="HE124" s="25">
        <v>10.33988895050261</v>
      </c>
      <c r="HF124" s="25">
        <v>11.35918003202997</v>
      </c>
      <c r="HG124" s="25">
        <v>10.731608926352671</v>
      </c>
      <c r="HH124" s="25">
        <v>11.924114345057317</v>
      </c>
      <c r="HI124" s="25">
        <v>14.16167744860269</v>
      </c>
      <c r="HJ124" s="25">
        <v>11.75524352846179</v>
      </c>
      <c r="HK124" s="25">
        <v>8.2643117127364398</v>
      </c>
      <c r="HL124" s="25">
        <v>8.797490788285053</v>
      </c>
      <c r="HM124" s="25">
        <v>10.772210691682879</v>
      </c>
      <c r="HN124" s="25">
        <v>13.526399214264583</v>
      </c>
      <c r="HO124" s="25">
        <v>10.787901266578269</v>
      </c>
      <c r="HP124" s="25">
        <v>10.890171063384475</v>
      </c>
      <c r="HQ124" s="25">
        <v>14.871384523230407</v>
      </c>
      <c r="HR124" s="25">
        <v>18.284659987526233</v>
      </c>
      <c r="HS124" s="25">
        <f t="shared" si="0"/>
        <v>8.649647318964897</v>
      </c>
      <c r="HT124" s="149"/>
      <c r="HU124" s="149"/>
      <c r="HV124" s="149"/>
      <c r="HW124" s="149"/>
      <c r="HX124" s="149"/>
      <c r="HY124" s="149"/>
    </row>
    <row r="125" spans="1:233" ht="13.8">
      <c r="A125" s="9"/>
      <c r="B125" s="126" t="s">
        <v>18</v>
      </c>
      <c r="C125" s="19">
        <v>3.6187483114977428</v>
      </c>
      <c r="D125" s="19">
        <v>3.3172182871783997</v>
      </c>
      <c r="E125" s="19">
        <v>0.30153002431934306</v>
      </c>
      <c r="F125" s="20">
        <v>9.0898457145496492E-2</v>
      </c>
      <c r="G125" s="22"/>
      <c r="H125" s="19">
        <v>3.8479832890508963</v>
      </c>
      <c r="I125" s="19">
        <v>-0.53076500187249653</v>
      </c>
      <c r="J125" s="20">
        <v>-0.13793329180579927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19">
        <v>0.9239062183584843</v>
      </c>
      <c r="GW125" s="19">
        <v>0.46168391728845343</v>
      </c>
      <c r="GX125" s="19">
        <v>0.33778080250573012</v>
      </c>
      <c r="GY125" s="19">
        <v>0.44616369620885249</v>
      </c>
      <c r="GZ125" s="19">
        <v>0.45117029939816061</v>
      </c>
      <c r="HA125" s="19">
        <v>0.52448375081630361</v>
      </c>
      <c r="HB125" s="19">
        <v>0.4735596269217584</v>
      </c>
      <c r="HC125" s="37"/>
      <c r="HD125" s="19">
        <v>4.148969123813405</v>
      </c>
      <c r="HE125" s="19">
        <v>3.4918028165655408</v>
      </c>
      <c r="HF125" s="19">
        <v>2.8105063836761315</v>
      </c>
      <c r="HG125" s="19">
        <v>2.2618547608587334</v>
      </c>
      <c r="HH125" s="19">
        <v>4.0144746302370153</v>
      </c>
      <c r="HI125" s="19">
        <v>5.0030091549462909</v>
      </c>
      <c r="HJ125" s="19">
        <v>4.425224616719051</v>
      </c>
      <c r="HK125" s="19">
        <v>2.4303298675696574</v>
      </c>
      <c r="HL125" s="19">
        <v>2.9364472326188138</v>
      </c>
      <c r="HM125" s="19">
        <v>3.542407290303522</v>
      </c>
      <c r="HN125" s="19">
        <v>4.1441802082591446</v>
      </c>
      <c r="HO125" s="19">
        <v>3.8028177036544863</v>
      </c>
      <c r="HP125" s="19">
        <v>3.5115717266742092</v>
      </c>
      <c r="HQ125" s="19">
        <v>4.663032215381806</v>
      </c>
      <c r="HR125" s="19">
        <v>7.1001809700800962</v>
      </c>
      <c r="HS125" s="19">
        <f t="shared" si="0"/>
        <v>3.6187483114977428</v>
      </c>
      <c r="HT125" s="149"/>
      <c r="HU125" s="149"/>
      <c r="HV125" s="149"/>
      <c r="HW125" s="149"/>
      <c r="HX125" s="149"/>
      <c r="HY125" s="149"/>
    </row>
    <row r="126" spans="1:233" ht="13.8">
      <c r="A126" s="9"/>
      <c r="B126" s="126" t="s">
        <v>19</v>
      </c>
      <c r="C126" s="19">
        <v>3.7206188261279705</v>
      </c>
      <c r="D126" s="19">
        <v>2.9115393883506777</v>
      </c>
      <c r="E126" s="19">
        <v>0.80907943777729274</v>
      </c>
      <c r="F126" s="20">
        <v>0.27788716890263959</v>
      </c>
      <c r="G126" s="22"/>
      <c r="H126" s="19">
        <v>3.6573932791796286</v>
      </c>
      <c r="I126" s="19">
        <v>-0.74585389082895093</v>
      </c>
      <c r="J126" s="20">
        <v>-0.20393045918109459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19">
        <v>0.54258435461848564</v>
      </c>
      <c r="GW126" s="19">
        <v>0.24705381210910909</v>
      </c>
      <c r="GX126" s="19">
        <v>0.85809806506529041</v>
      </c>
      <c r="GY126" s="19">
        <v>0.49397203864454298</v>
      </c>
      <c r="GZ126" s="19">
        <v>0.56868676376115768</v>
      </c>
      <c r="HA126" s="19">
        <v>0.51729813975117211</v>
      </c>
      <c r="HB126" s="19">
        <v>0.4929256521782126</v>
      </c>
      <c r="HC126" s="37"/>
      <c r="HD126" s="19">
        <v>3.8695178710334432</v>
      </c>
      <c r="HE126" s="19">
        <v>4.5483053158493991</v>
      </c>
      <c r="HF126" s="19">
        <v>5.4177707788402119</v>
      </c>
      <c r="HG126" s="19">
        <v>5.979844865953984</v>
      </c>
      <c r="HH126" s="19">
        <v>5.8295610667193003</v>
      </c>
      <c r="HI126" s="19">
        <v>5.9760568400081926</v>
      </c>
      <c r="HJ126" s="19">
        <v>5.7719288630204657</v>
      </c>
      <c r="HK126" s="19">
        <v>4.6129827007847943</v>
      </c>
      <c r="HL126" s="19">
        <v>4.0815144709110625</v>
      </c>
      <c r="HM126" s="19">
        <v>3.9396511419475693</v>
      </c>
      <c r="HN126" s="19">
        <v>7.2470244811862372</v>
      </c>
      <c r="HO126" s="19">
        <v>3.9357040665696292</v>
      </c>
      <c r="HP126" s="19">
        <v>4.6312384997252583</v>
      </c>
      <c r="HQ126" s="19">
        <v>6.577486322525302</v>
      </c>
      <c r="HR126" s="19">
        <v>6.1821359392167956</v>
      </c>
      <c r="HS126" s="19">
        <f t="shared" si="0"/>
        <v>3.7206188261279705</v>
      </c>
      <c r="HT126" s="149"/>
      <c r="HU126" s="149"/>
      <c r="HV126" s="149"/>
      <c r="HW126" s="149"/>
      <c r="HX126" s="149"/>
      <c r="HY126" s="149"/>
    </row>
    <row r="127" spans="1:233" ht="13.8">
      <c r="A127" s="9"/>
      <c r="B127" s="126" t="s">
        <v>20</v>
      </c>
      <c r="C127" s="19">
        <v>1.3102801813391838</v>
      </c>
      <c r="D127" s="19">
        <v>3.1340920388332174</v>
      </c>
      <c r="E127" s="19">
        <v>-1.8238118574940336</v>
      </c>
      <c r="F127" s="20">
        <v>-0.58192670633023769</v>
      </c>
      <c r="G127" s="22"/>
      <c r="H127" s="19">
        <v>2.4248460012661601</v>
      </c>
      <c r="I127" s="19">
        <v>0.70924603756705729</v>
      </c>
      <c r="J127" s="20">
        <v>0.29249116735525332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19">
        <v>0.12347230465367438</v>
      </c>
      <c r="GW127" s="19">
        <v>0.11124026946588413</v>
      </c>
      <c r="GX127" s="19">
        <v>0.58263924365245678</v>
      </c>
      <c r="GY127" s="19">
        <v>-0.23585466437343736</v>
      </c>
      <c r="GZ127" s="19">
        <v>0.24708801054909385</v>
      </c>
      <c r="HA127" s="19">
        <v>0.2475348704742367</v>
      </c>
      <c r="HB127" s="19">
        <v>0.23416014691727538</v>
      </c>
      <c r="HC127" s="37"/>
      <c r="HD127" s="19">
        <v>1.9195030278594976</v>
      </c>
      <c r="HE127" s="19">
        <v>2.2997808180876707</v>
      </c>
      <c r="HF127" s="19">
        <v>3.1309028695136258</v>
      </c>
      <c r="HG127" s="19">
        <v>2.4899092995399523</v>
      </c>
      <c r="HH127" s="19">
        <v>2.080078648101003</v>
      </c>
      <c r="HI127" s="19">
        <v>3.1826114536482066</v>
      </c>
      <c r="HJ127" s="19">
        <v>1.5580900487222735</v>
      </c>
      <c r="HK127" s="19">
        <v>1.2209991443819876</v>
      </c>
      <c r="HL127" s="19">
        <v>1.7795290847551777</v>
      </c>
      <c r="HM127" s="19">
        <v>3.2901522594317885</v>
      </c>
      <c r="HN127" s="19">
        <v>2.1351945248192012</v>
      </c>
      <c r="HO127" s="19">
        <v>3.0493794963541521</v>
      </c>
      <c r="HP127" s="19">
        <v>2.7473608369850075</v>
      </c>
      <c r="HQ127" s="19">
        <v>3.6308659853232994</v>
      </c>
      <c r="HR127" s="19">
        <v>5.0023430782293392</v>
      </c>
      <c r="HS127" s="19">
        <f t="shared" si="0"/>
        <v>1.3102801813391838</v>
      </c>
      <c r="HT127" s="149"/>
      <c r="HU127" s="149"/>
      <c r="HV127" s="149"/>
      <c r="HW127" s="149"/>
      <c r="HX127" s="149"/>
      <c r="HY127" s="149"/>
    </row>
    <row r="128" spans="1:233" ht="13.8">
      <c r="A128" s="9"/>
      <c r="B128" s="125" t="s">
        <v>44</v>
      </c>
      <c r="C128" s="25">
        <v>35.71160280167733</v>
      </c>
      <c r="D128" s="25">
        <v>35.172495421277496</v>
      </c>
      <c r="E128" s="25">
        <v>0.53910738039983386</v>
      </c>
      <c r="F128" s="26">
        <v>1.5327527203932833E-2</v>
      </c>
      <c r="G128" s="27"/>
      <c r="H128" s="25">
        <v>29.546539324829094</v>
      </c>
      <c r="I128" s="25">
        <v>5.6259560964484017</v>
      </c>
      <c r="J128" s="26">
        <v>0.19040998455344291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4.6212137280392271</v>
      </c>
      <c r="GK128" s="25">
        <v>5.3110543862296327</v>
      </c>
      <c r="GL128" s="25">
        <v>4.8340571361354527</v>
      </c>
      <c r="GM128" s="25">
        <v>4.9456439105337777</v>
      </c>
      <c r="GN128" s="25">
        <v>4.5352829211980135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25">
        <v>5.2482839297278892</v>
      </c>
      <c r="GW128" s="25">
        <v>4.3257103429565795</v>
      </c>
      <c r="GX128" s="25">
        <v>4.9528959965064336</v>
      </c>
      <c r="GY128" s="25">
        <v>4.7951424383878294</v>
      </c>
      <c r="GZ128" s="25">
        <v>6.8179271738521354</v>
      </c>
      <c r="HA128" s="25">
        <v>5.4602132332672451</v>
      </c>
      <c r="HB128" s="25">
        <v>4.1114296869792115</v>
      </c>
      <c r="HC128" s="37"/>
      <c r="HD128" s="25">
        <v>30.389657000486835</v>
      </c>
      <c r="HE128" s="25">
        <v>31.548203773206872</v>
      </c>
      <c r="HF128" s="25">
        <v>36.251906087073486</v>
      </c>
      <c r="HG128" s="25">
        <v>41.049818411078022</v>
      </c>
      <c r="HH128" s="25">
        <v>40.711926423965977</v>
      </c>
      <c r="HI128" s="25">
        <v>107.31959173078332</v>
      </c>
      <c r="HJ128" s="25">
        <v>60.763403292285645</v>
      </c>
      <c r="HK128" s="25">
        <v>71.12496193042891</v>
      </c>
      <c r="HL128" s="25">
        <v>55.639441945105517</v>
      </c>
      <c r="HM128" s="25">
        <v>57.007976514902282</v>
      </c>
      <c r="HN128" s="25">
        <v>53.729385151334924</v>
      </c>
      <c r="HO128" s="25">
        <v>44.613065072616457</v>
      </c>
      <c r="HP128" s="25">
        <v>39.601277229101811</v>
      </c>
      <c r="HQ128" s="25">
        <v>47.82187258485591</v>
      </c>
      <c r="HR128" s="25">
        <v>53.593244729537503</v>
      </c>
      <c r="HS128" s="25">
        <f t="shared" ref="HS128:HS185" si="1">+C128</f>
        <v>35.71160280167733</v>
      </c>
      <c r="HT128" s="149"/>
      <c r="HU128" s="149"/>
      <c r="HV128" s="149"/>
      <c r="HW128" s="149"/>
      <c r="HX128" s="149"/>
      <c r="HY128" s="149"/>
    </row>
    <row r="129" spans="1:233" ht="13.8">
      <c r="A129" s="9"/>
      <c r="B129" s="126" t="s">
        <v>18</v>
      </c>
      <c r="C129" s="19">
        <v>20.71405134301321</v>
      </c>
      <c r="D129" s="19">
        <v>19.405748618651</v>
      </c>
      <c r="E129" s="19">
        <v>1.3083027243622105</v>
      </c>
      <c r="F129" s="20">
        <v>6.74183073310963E-2</v>
      </c>
      <c r="G129" s="22"/>
      <c r="H129" s="19">
        <v>18.260596657083301</v>
      </c>
      <c r="I129" s="19">
        <v>1.1451519615676986</v>
      </c>
      <c r="J129" s="20">
        <v>6.2711639880808231E-2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19">
        <v>2.8809605799822924</v>
      </c>
      <c r="GW129" s="19">
        <v>2.5369037058381601</v>
      </c>
      <c r="GX129" s="19">
        <v>2.3659010873803643</v>
      </c>
      <c r="GY129" s="19">
        <v>2.9421767631420574</v>
      </c>
      <c r="GZ129" s="19">
        <v>4.875221286854206</v>
      </c>
      <c r="HA129" s="19">
        <v>2.6622965576751003</v>
      </c>
      <c r="HB129" s="19">
        <v>2.4505913621410298</v>
      </c>
      <c r="HC129" s="37"/>
      <c r="HD129" s="19">
        <v>8.8324477806459427</v>
      </c>
      <c r="HE129" s="19">
        <v>9.2853843745127111</v>
      </c>
      <c r="HF129" s="19">
        <v>10.808510683257889</v>
      </c>
      <c r="HG129" s="19">
        <v>11.518515455239461</v>
      </c>
      <c r="HH129" s="19">
        <v>11.663958765861754</v>
      </c>
      <c r="HI129" s="19">
        <v>24.548164259815177</v>
      </c>
      <c r="HJ129" s="19">
        <v>34.280278085314059</v>
      </c>
      <c r="HK129" s="19">
        <v>46.232749544400015</v>
      </c>
      <c r="HL129" s="19">
        <v>32.406354147980835</v>
      </c>
      <c r="HM129" s="19">
        <v>35.931943241278425</v>
      </c>
      <c r="HN129" s="19">
        <v>33.756019825031217</v>
      </c>
      <c r="HO129" s="19">
        <v>28.19573617076701</v>
      </c>
      <c r="HP129" s="19">
        <v>23.621261653840456</v>
      </c>
      <c r="HQ129" s="19">
        <v>26.987675285191091</v>
      </c>
      <c r="HR129" s="19">
        <v>31.995537277663463</v>
      </c>
      <c r="HS129" s="19">
        <f t="shared" si="1"/>
        <v>20.71405134301321</v>
      </c>
      <c r="HT129" s="149"/>
      <c r="HU129" s="149"/>
      <c r="HV129" s="149"/>
      <c r="HW129" s="149"/>
      <c r="HX129" s="149"/>
      <c r="HY129" s="149"/>
    </row>
    <row r="130" spans="1:233" ht="13.8">
      <c r="A130" s="9"/>
      <c r="B130" s="126" t="s">
        <v>19</v>
      </c>
      <c r="C130" s="19">
        <v>6.4410742900179381</v>
      </c>
      <c r="D130" s="19">
        <v>7.2568890636421255</v>
      </c>
      <c r="E130" s="19">
        <v>-0.81581477362418742</v>
      </c>
      <c r="F130" s="20">
        <v>-0.11241935304089408</v>
      </c>
      <c r="G130" s="22"/>
      <c r="H130" s="19">
        <v>3.8896863480805357</v>
      </c>
      <c r="I130" s="19">
        <v>3.3672027155615898</v>
      </c>
      <c r="J130" s="20">
        <v>0.86567461081359975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1.20134762305522</v>
      </c>
      <c r="GK130" s="19">
        <v>0.94331915309719172</v>
      </c>
      <c r="GL130" s="19">
        <v>0.88098776854885752</v>
      </c>
      <c r="GM130" s="19">
        <v>1.2091214011309128</v>
      </c>
      <c r="GN130" s="19">
        <v>0.36738937066338145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19">
        <v>1.1335059681144593</v>
      </c>
      <c r="GW130" s="19">
        <v>0.36889824957941109</v>
      </c>
      <c r="GX130" s="19">
        <v>1.5250454429886156</v>
      </c>
      <c r="GY130" s="19">
        <v>0.91267351811954334</v>
      </c>
      <c r="GZ130" s="19">
        <v>1.0599923878770203</v>
      </c>
      <c r="HA130" s="19">
        <v>1.0109108473944597</v>
      </c>
      <c r="HB130" s="19">
        <v>0.43004787594442889</v>
      </c>
      <c r="HC130" s="37"/>
      <c r="HD130" s="19">
        <v>13.46522225592717</v>
      </c>
      <c r="HE130" s="19">
        <v>13.479420407294787</v>
      </c>
      <c r="HF130" s="19">
        <v>14.701255677753368</v>
      </c>
      <c r="HG130" s="19">
        <v>16.446692515800322</v>
      </c>
      <c r="HH130" s="19">
        <v>16.297473604113147</v>
      </c>
      <c r="HI130" s="19">
        <v>15.404238886340838</v>
      </c>
      <c r="HJ130" s="19">
        <v>15.897603463003989</v>
      </c>
      <c r="HK130" s="19">
        <v>14.546556244708949</v>
      </c>
      <c r="HL130" s="19">
        <v>13.872436533750143</v>
      </c>
      <c r="HM130" s="19">
        <v>11.494155090322744</v>
      </c>
      <c r="HN130" s="19">
        <v>10.457708564874284</v>
      </c>
      <c r="HO130" s="19">
        <v>7.9544414568170732</v>
      </c>
      <c r="HP130" s="19">
        <v>6.3596442363377186</v>
      </c>
      <c r="HQ130" s="19">
        <v>7.1307054472161822</v>
      </c>
      <c r="HR130" s="19">
        <v>7.9114353937174533</v>
      </c>
      <c r="HS130" s="19">
        <f t="shared" si="1"/>
        <v>6.4410742900179381</v>
      </c>
      <c r="HT130" s="149"/>
      <c r="HU130" s="149"/>
      <c r="HV130" s="149"/>
      <c r="HW130" s="149"/>
      <c r="HX130" s="149"/>
      <c r="HY130" s="149"/>
    </row>
    <row r="131" spans="1:233" ht="13.8">
      <c r="A131" s="9"/>
      <c r="B131" s="126" t="s">
        <v>20</v>
      </c>
      <c r="C131" s="19">
        <v>8.5564771686461754</v>
      </c>
      <c r="D131" s="19">
        <v>8.509857738984369</v>
      </c>
      <c r="E131" s="19">
        <v>4.6619429661806322E-2</v>
      </c>
      <c r="F131" s="20">
        <v>5.4782854298772608E-3</v>
      </c>
      <c r="G131" s="22"/>
      <c r="H131" s="19">
        <v>7.396256319665258</v>
      </c>
      <c r="I131" s="19">
        <v>1.1136014193191111</v>
      </c>
      <c r="J131" s="20">
        <v>0.15056284844513215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19">
        <v>1.2338173816311373</v>
      </c>
      <c r="GW131" s="19">
        <v>1.4199083875390088</v>
      </c>
      <c r="GX131" s="19">
        <v>1.0619494661374536</v>
      </c>
      <c r="GY131" s="19">
        <v>0.9402921571262286</v>
      </c>
      <c r="GZ131" s="19">
        <v>0.8827134991209088</v>
      </c>
      <c r="HA131" s="19">
        <v>1.7870058281976853</v>
      </c>
      <c r="HB131" s="19">
        <v>1.2307904488937529</v>
      </c>
      <c r="HC131" s="37"/>
      <c r="HD131" s="19">
        <v>8.0919869639137243</v>
      </c>
      <c r="HE131" s="19">
        <v>8.7833989913993751</v>
      </c>
      <c r="HF131" s="19">
        <v>10.742139726062227</v>
      </c>
      <c r="HG131" s="19">
        <v>13.084610440038237</v>
      </c>
      <c r="HH131" s="19">
        <v>12.750494053991073</v>
      </c>
      <c r="HI131" s="19">
        <v>67.3671885846273</v>
      </c>
      <c r="HJ131" s="19">
        <v>10.5855217439676</v>
      </c>
      <c r="HK131" s="19">
        <v>10.345656141319949</v>
      </c>
      <c r="HL131" s="19">
        <v>9.3606512633745353</v>
      </c>
      <c r="HM131" s="19">
        <v>9.581878183301118</v>
      </c>
      <c r="HN131" s="19">
        <v>9.5156567614294278</v>
      </c>
      <c r="HO131" s="19">
        <v>8.4628874450323703</v>
      </c>
      <c r="HP131" s="19">
        <v>9.6203713389236398</v>
      </c>
      <c r="HQ131" s="19">
        <v>13.703491852448639</v>
      </c>
      <c r="HR131" s="19">
        <v>13.68627205815659</v>
      </c>
      <c r="HS131" s="19">
        <f t="shared" si="1"/>
        <v>8.5564771686461754</v>
      </c>
      <c r="HT131" s="149"/>
      <c r="HU131" s="149"/>
      <c r="HV131" s="149"/>
      <c r="HW131" s="149"/>
      <c r="HX131" s="149"/>
      <c r="HY131" s="149"/>
    </row>
    <row r="132" spans="1:233" ht="13.8">
      <c r="A132" s="9"/>
      <c r="B132" s="125" t="s">
        <v>45</v>
      </c>
      <c r="C132" s="25">
        <v>22.290117371969057</v>
      </c>
      <c r="D132" s="25">
        <v>20.782624036111546</v>
      </c>
      <c r="E132" s="25">
        <v>1.5074933358575109</v>
      </c>
      <c r="F132" s="26">
        <v>7.2536236677241295E-2</v>
      </c>
      <c r="G132" s="27"/>
      <c r="H132" s="25">
        <v>16.294522384267072</v>
      </c>
      <c r="I132" s="25">
        <v>4.4881016518444738</v>
      </c>
      <c r="J132" s="26">
        <v>0.27543621997646839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2.5344175863489431</v>
      </c>
      <c r="GU132" s="25">
        <v>2.415448681496307</v>
      </c>
      <c r="GV132" s="25">
        <v>4.2505994543971042</v>
      </c>
      <c r="GW132" s="25">
        <v>2.752119223874796</v>
      </c>
      <c r="GX132" s="25">
        <v>4.4557758507497063</v>
      </c>
      <c r="GY132" s="25">
        <v>2.4060132571402586</v>
      </c>
      <c r="GZ132" s="25">
        <v>2.5139470642104405</v>
      </c>
      <c r="HA132" s="25">
        <v>2.8374960202373618</v>
      </c>
      <c r="HB132" s="25">
        <v>3.0741665013593886</v>
      </c>
      <c r="HC132" s="37"/>
      <c r="HD132" s="25">
        <v>1.2660027563511556</v>
      </c>
      <c r="HE132" s="25">
        <v>7.8629224313740833</v>
      </c>
      <c r="HF132" s="25">
        <v>10.073871636015166</v>
      </c>
      <c r="HG132" s="25">
        <v>12.807913243178715</v>
      </c>
      <c r="HH132" s="25">
        <v>14.271680937911146</v>
      </c>
      <c r="HI132" s="25">
        <v>14.282126460309428</v>
      </c>
      <c r="HJ132" s="25">
        <v>20.243337053884741</v>
      </c>
      <c r="HK132" s="25">
        <v>23.48364977800604</v>
      </c>
      <c r="HL132" s="25">
        <v>23.657910221420931</v>
      </c>
      <c r="HM132" s="25">
        <v>22.700154916792364</v>
      </c>
      <c r="HN132" s="25">
        <v>21.5067831646545</v>
      </c>
      <c r="HO132" s="25">
        <v>18.379924679456593</v>
      </c>
      <c r="HP132" s="25">
        <v>20.51038976467315</v>
      </c>
      <c r="HQ132" s="25">
        <v>24.283252987892766</v>
      </c>
      <c r="HR132" s="25">
        <v>28.209390643815645</v>
      </c>
      <c r="HS132" s="25">
        <f t="shared" si="1"/>
        <v>22.290117371969057</v>
      </c>
      <c r="HT132" s="149"/>
      <c r="HU132" s="149"/>
      <c r="HV132" s="149"/>
      <c r="HW132" s="149"/>
      <c r="HX132" s="149"/>
      <c r="HY132" s="149"/>
    </row>
    <row r="133" spans="1:233" ht="13.8">
      <c r="A133" s="9"/>
      <c r="B133" s="126" t="s">
        <v>18</v>
      </c>
      <c r="C133" s="19">
        <v>4.3127670813745089</v>
      </c>
      <c r="D133" s="19">
        <v>7.4571343065196292</v>
      </c>
      <c r="E133" s="19">
        <v>-3.1443672251451202</v>
      </c>
      <c r="F133" s="20">
        <v>-0.42165892364256607</v>
      </c>
      <c r="G133" s="22"/>
      <c r="H133" s="19">
        <v>5.0808423912829666</v>
      </c>
      <c r="I133" s="19">
        <v>2.3762919152366626</v>
      </c>
      <c r="J133" s="20">
        <v>0.46769644327357768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19">
        <v>0.33321746865815649</v>
      </c>
      <c r="GW133" s="19">
        <v>0.65197291516097966</v>
      </c>
      <c r="GX133" s="19">
        <v>0.58827785406334709</v>
      </c>
      <c r="GY133" s="19">
        <v>0.69362676666709977</v>
      </c>
      <c r="GZ133" s="19">
        <v>0.64577172563159313</v>
      </c>
      <c r="HA133" s="19">
        <v>0.68706597865568864</v>
      </c>
      <c r="HB133" s="19">
        <v>0.71283437253764403</v>
      </c>
      <c r="HC133" s="37"/>
      <c r="HD133" s="19">
        <v>1.1142001906795</v>
      </c>
      <c r="HE133" s="19">
        <v>5.8247150696729566</v>
      </c>
      <c r="HF133" s="19">
        <v>6.0286905565316928</v>
      </c>
      <c r="HG133" s="19">
        <v>6.0695217412914593</v>
      </c>
      <c r="HH133" s="19">
        <v>6.1878750565996654</v>
      </c>
      <c r="HI133" s="19">
        <v>5.8279275740662477</v>
      </c>
      <c r="HJ133" s="19">
        <v>5.0642873671817528</v>
      </c>
      <c r="HK133" s="19">
        <v>3.9186110245265882</v>
      </c>
      <c r="HL133" s="19">
        <v>3.4650502652858846</v>
      </c>
      <c r="HM133" s="19">
        <v>4.1347984731122747</v>
      </c>
      <c r="HN133" s="19">
        <v>5.1325537586122207</v>
      </c>
      <c r="HO133" s="19">
        <v>4.2159125218150368</v>
      </c>
      <c r="HP133" s="19">
        <v>4.7774811625331219</v>
      </c>
      <c r="HQ133" s="19">
        <v>9.1640466073199871</v>
      </c>
      <c r="HR133" s="19">
        <v>7.8900294970480669</v>
      </c>
      <c r="HS133" s="19">
        <f t="shared" si="1"/>
        <v>4.3127670813745089</v>
      </c>
      <c r="HT133" s="149"/>
      <c r="HU133" s="149"/>
      <c r="HV133" s="149"/>
      <c r="HW133" s="149"/>
      <c r="HX133" s="149"/>
      <c r="HY133" s="149"/>
    </row>
    <row r="134" spans="1:233" ht="13.8">
      <c r="A134" s="9"/>
      <c r="B134" s="126" t="s">
        <v>19</v>
      </c>
      <c r="C134" s="19">
        <v>9.2093740153526653</v>
      </c>
      <c r="D134" s="19">
        <v>6.9257336012699904</v>
      </c>
      <c r="E134" s="19">
        <v>2.2836404140826749</v>
      </c>
      <c r="F134" s="20">
        <v>0.32973263852711832</v>
      </c>
      <c r="G134" s="22"/>
      <c r="H134" s="19">
        <v>5.7027243186002536</v>
      </c>
      <c r="I134" s="19">
        <v>1.2230092826697367</v>
      </c>
      <c r="J134" s="20">
        <v>0.21446053050131084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1.2842324284724724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0.65337441047815803</v>
      </c>
      <c r="GR134" s="19">
        <v>0.82664719512540175</v>
      </c>
      <c r="GS134" s="19">
        <v>0.46709733569127565</v>
      </c>
      <c r="GT134" s="19">
        <v>0.64899023141317869</v>
      </c>
      <c r="GU134" s="19">
        <v>0.52873817323892414</v>
      </c>
      <c r="GV134" s="19">
        <v>1.9546472354494917</v>
      </c>
      <c r="GW134" s="19">
        <v>1.2803643853701663</v>
      </c>
      <c r="GX134" s="19">
        <v>2.7839234413868859</v>
      </c>
      <c r="GY134" s="19">
        <v>0.58464824887913958</v>
      </c>
      <c r="GZ134" s="19">
        <v>1.1953462707535838</v>
      </c>
      <c r="HA134" s="19">
        <v>0.45135940886875847</v>
      </c>
      <c r="HB134" s="19">
        <v>0.95908502464463963</v>
      </c>
      <c r="HC134" s="37"/>
      <c r="HD134" s="19">
        <v>0.15180256567165551</v>
      </c>
      <c r="HE134" s="19">
        <v>0.55940540035634922</v>
      </c>
      <c r="HF134" s="19">
        <v>1.4675164599640818</v>
      </c>
      <c r="HG134" s="19">
        <v>3.7981796569547335</v>
      </c>
      <c r="HH134" s="19">
        <v>4.813068088599338</v>
      </c>
      <c r="HI134" s="19">
        <v>4.0638994942458169</v>
      </c>
      <c r="HJ134" s="19">
        <v>8.5091828390802586</v>
      </c>
      <c r="HK134" s="19">
        <v>8.9646914209488671</v>
      </c>
      <c r="HL134" s="19">
        <v>8.4369938024270663</v>
      </c>
      <c r="HM134" s="19">
        <v>5.0721979536703206</v>
      </c>
      <c r="HN134" s="19">
        <v>4.4016434064689989</v>
      </c>
      <c r="HO134" s="19">
        <v>6.1855920726401186</v>
      </c>
      <c r="HP134" s="19">
        <v>9.9696293920854391</v>
      </c>
      <c r="HQ134" s="19">
        <v>11.313601453390936</v>
      </c>
      <c r="HR134" s="19">
        <v>9.2146099552444607</v>
      </c>
      <c r="HS134" s="19">
        <f t="shared" si="1"/>
        <v>9.2093740153526653</v>
      </c>
      <c r="HT134" s="149"/>
      <c r="HU134" s="149"/>
      <c r="HV134" s="149"/>
      <c r="HW134" s="149"/>
      <c r="HX134" s="149"/>
      <c r="HY134" s="149"/>
    </row>
    <row r="135" spans="1:233" ht="13.8">
      <c r="A135" s="9"/>
      <c r="B135" s="126" t="s">
        <v>20</v>
      </c>
      <c r="C135" s="19">
        <v>8.7679762752418817</v>
      </c>
      <c r="D135" s="19">
        <v>6.3997561283219264</v>
      </c>
      <c r="E135" s="19">
        <v>2.3682201469199553</v>
      </c>
      <c r="F135" s="20">
        <v>0.37004849863566974</v>
      </c>
      <c r="G135" s="22"/>
      <c r="H135" s="19">
        <v>5.5109556743838564</v>
      </c>
      <c r="I135" s="19">
        <v>0.88880045393807006</v>
      </c>
      <c r="J135" s="20">
        <v>0.16127882466364438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19">
        <v>1.9627347502894561</v>
      </c>
      <c r="GW135" s="19">
        <v>0.81978192334365008</v>
      </c>
      <c r="GX135" s="19">
        <v>1.0835745552994733</v>
      </c>
      <c r="GY135" s="19">
        <v>1.1277382415940194</v>
      </c>
      <c r="GZ135" s="19">
        <v>0.67282906782526375</v>
      </c>
      <c r="HA135" s="19">
        <v>1.6990706327129146</v>
      </c>
      <c r="HB135" s="19">
        <v>1.402247104177105</v>
      </c>
      <c r="HC135" s="37"/>
      <c r="HD135" s="19">
        <v>0</v>
      </c>
      <c r="HE135" s="19">
        <v>1.4788019613447778</v>
      </c>
      <c r="HF135" s="19">
        <v>2.5776646195193922</v>
      </c>
      <c r="HG135" s="19">
        <v>2.9402118449325223</v>
      </c>
      <c r="HH135" s="19">
        <v>3.2707377927121435</v>
      </c>
      <c r="HI135" s="19">
        <v>4.3902993919973632</v>
      </c>
      <c r="HJ135" s="19">
        <v>6.6698668476227292</v>
      </c>
      <c r="HK135" s="19">
        <v>10.600347332530585</v>
      </c>
      <c r="HL135" s="19">
        <v>11.755866153707981</v>
      </c>
      <c r="HM135" s="19">
        <v>13.493158490009771</v>
      </c>
      <c r="HN135" s="19">
        <v>11.97258599957328</v>
      </c>
      <c r="HO135" s="19">
        <v>7.9784200850014368</v>
      </c>
      <c r="HP135" s="19">
        <v>5.7632792100545895</v>
      </c>
      <c r="HQ135" s="19">
        <v>3.8056049271818448</v>
      </c>
      <c r="HR135" s="19">
        <v>11.104751191523118</v>
      </c>
      <c r="HS135" s="19">
        <f t="shared" si="1"/>
        <v>8.7679762752418817</v>
      </c>
      <c r="HT135" s="149"/>
      <c r="HU135" s="149"/>
      <c r="HV135" s="149"/>
      <c r="HW135" s="149"/>
      <c r="HX135" s="149"/>
      <c r="HY135" s="149"/>
    </row>
    <row r="136" spans="1:233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 s="37"/>
      <c r="HD136" s="154"/>
      <c r="HE136" s="154"/>
      <c r="HF136" s="154"/>
      <c r="HG136" s="154"/>
      <c r="HH136" s="154"/>
      <c r="HI136" s="154"/>
      <c r="HJ136" s="154"/>
      <c r="HK136" s="154"/>
      <c r="HL136" s="154"/>
      <c r="HM136" s="154"/>
      <c r="HN136" s="154"/>
      <c r="HO136" s="153"/>
      <c r="HP136" s="153"/>
      <c r="HQ136" s="153"/>
      <c r="HR136" s="153"/>
      <c r="HS136" s="153"/>
      <c r="HT136" s="149"/>
      <c r="HU136" s="149"/>
      <c r="HV136" s="149"/>
      <c r="HW136" s="149"/>
      <c r="HX136" s="149"/>
      <c r="HY136" s="149"/>
    </row>
    <row r="137" spans="1:233" ht="13.8">
      <c r="A137" s="9"/>
      <c r="B137" s="34" t="s">
        <v>247</v>
      </c>
      <c r="C137" s="25">
        <v>13.387086666298837</v>
      </c>
      <c r="D137" s="25">
        <v>10.017993693708492</v>
      </c>
      <c r="E137" s="25">
        <v>3.3690929725903445</v>
      </c>
      <c r="F137" s="26">
        <v>0.33630416185091078</v>
      </c>
      <c r="G137" s="27"/>
      <c r="H137" s="25">
        <v>3.3885225832776182</v>
      </c>
      <c r="I137" s="25">
        <v>6.6294711104308739</v>
      </c>
      <c r="J137" s="26">
        <v>1.9564488497575192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25">
        <v>3.4548359582914401</v>
      </c>
      <c r="GW137" s="25">
        <v>2.3189041805554247</v>
      </c>
      <c r="GX137" s="25">
        <v>1.9903540324698434</v>
      </c>
      <c r="GY137" s="25">
        <v>1.7029548664074912</v>
      </c>
      <c r="GZ137" s="25">
        <v>0.47965692503715884</v>
      </c>
      <c r="HA137" s="25">
        <v>2.0669479128738582</v>
      </c>
      <c r="HB137" s="25">
        <v>1.3734327906636197</v>
      </c>
      <c r="HC137" s="37"/>
      <c r="HD137" s="25">
        <v>3.0310967991356259E-2</v>
      </c>
      <c r="HE137" s="25">
        <v>3.5047676183890983</v>
      </c>
      <c r="HF137" s="25">
        <v>39.808844744158691</v>
      </c>
      <c r="HG137" s="25">
        <v>60.007100170844744</v>
      </c>
      <c r="HH137" s="25">
        <v>96.629051727225459</v>
      </c>
      <c r="HI137" s="25">
        <v>63.242235592323226</v>
      </c>
      <c r="HJ137" s="25">
        <v>146.26375103544603</v>
      </c>
      <c r="HK137" s="25">
        <v>127.1031136587107</v>
      </c>
      <c r="HL137" s="25">
        <v>119.42694989064054</v>
      </c>
      <c r="HM137" s="25">
        <v>120.3907505415491</v>
      </c>
      <c r="HN137" s="25">
        <v>254.16002537343212</v>
      </c>
      <c r="HO137" s="25">
        <v>50.84617134961718</v>
      </c>
      <c r="HP137" s="25">
        <v>9.5429062928567205</v>
      </c>
      <c r="HQ137" s="25">
        <v>4.8160566152192992</v>
      </c>
      <c r="HR137" s="25">
        <v>6.0633677763340907</v>
      </c>
      <c r="HS137" s="25">
        <f t="shared" si="1"/>
        <v>13.387086666298837</v>
      </c>
      <c r="HT137" s="149"/>
      <c r="HU137" s="149"/>
      <c r="HV137" s="149"/>
      <c r="HW137" s="149"/>
      <c r="HX137" s="149"/>
      <c r="HY137" s="149"/>
    </row>
    <row r="138" spans="1:233" ht="13.8">
      <c r="A138" s="9"/>
      <c r="B138" s="18" t="s">
        <v>18</v>
      </c>
      <c r="C138" s="19">
        <v>6.7335643107951366</v>
      </c>
      <c r="D138" s="19">
        <v>4.2020534002971432</v>
      </c>
      <c r="E138" s="19">
        <v>2.5315109104979934</v>
      </c>
      <c r="F138" s="20">
        <v>0.60244615413954061</v>
      </c>
      <c r="G138" s="22"/>
      <c r="H138" s="19">
        <v>2.4694947409814234</v>
      </c>
      <c r="I138" s="19">
        <v>1.7325586593157198</v>
      </c>
      <c r="J138" s="20">
        <v>0.70158426764949033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19">
        <v>1.4133812414406079</v>
      </c>
      <c r="GW138" s="19">
        <v>1.2458857535880763</v>
      </c>
      <c r="GX138" s="19">
        <v>0.53573270982479937</v>
      </c>
      <c r="GY138" s="19">
        <v>0.77886888879398208</v>
      </c>
      <c r="GZ138" s="19">
        <v>2.1781792524802703E-2</v>
      </c>
      <c r="HA138" s="19">
        <v>1.7367649520294686</v>
      </c>
      <c r="HB138" s="19">
        <v>1.0011489725934006</v>
      </c>
      <c r="HC138" s="37"/>
      <c r="HD138" s="19">
        <v>3.0310967991356259E-2</v>
      </c>
      <c r="HE138" s="19">
        <v>0</v>
      </c>
      <c r="HF138" s="19">
        <v>10.529081224306324</v>
      </c>
      <c r="HG138" s="19">
        <v>12.319964974365327</v>
      </c>
      <c r="HH138" s="19">
        <v>21.755659217454717</v>
      </c>
      <c r="HI138" s="19">
        <v>20.952521406279079</v>
      </c>
      <c r="HJ138" s="19">
        <v>52.576709861274018</v>
      </c>
      <c r="HK138" s="19">
        <v>48.404240089955351</v>
      </c>
      <c r="HL138" s="19">
        <v>48.463320462263802</v>
      </c>
      <c r="HM138" s="19">
        <v>39.713607873448318</v>
      </c>
      <c r="HN138" s="19">
        <v>71.41271787336089</v>
      </c>
      <c r="HO138" s="19">
        <v>11.397446763450052</v>
      </c>
      <c r="HP138" s="19">
        <v>6.7343791247799656</v>
      </c>
      <c r="HQ138" s="19">
        <v>3.3380126560104904</v>
      </c>
      <c r="HR138" s="19">
        <v>3.6464610951680374</v>
      </c>
      <c r="HS138" s="19">
        <f t="shared" si="1"/>
        <v>6.7335643107951366</v>
      </c>
      <c r="HT138" s="149"/>
      <c r="HU138" s="149"/>
      <c r="HV138" s="149"/>
      <c r="HW138" s="149"/>
      <c r="HX138" s="149"/>
      <c r="HY138" s="149"/>
    </row>
    <row r="139" spans="1:233" ht="13.8">
      <c r="A139" s="9"/>
      <c r="B139" s="18" t="s">
        <v>19</v>
      </c>
      <c r="C139" s="19">
        <v>3.2865756934260211</v>
      </c>
      <c r="D139" s="19">
        <v>4.2081868563879139</v>
      </c>
      <c r="E139" s="19">
        <v>-0.92161116296189283</v>
      </c>
      <c r="F139" s="20">
        <v>-0.21900433474405062</v>
      </c>
      <c r="G139" s="22"/>
      <c r="H139" s="19">
        <v>0.72419350236333002</v>
      </c>
      <c r="I139" s="19">
        <v>3.4839933540245838</v>
      </c>
      <c r="J139" s="20">
        <v>4.81085972554978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19">
        <v>0.74365363424544595</v>
      </c>
      <c r="GW139" s="19">
        <v>0.81456922875890936</v>
      </c>
      <c r="GX139" s="19">
        <v>0.78062421733206178</v>
      </c>
      <c r="GY139" s="19">
        <v>0.25489370952866236</v>
      </c>
      <c r="GZ139" s="19">
        <v>0.42317936206518802</v>
      </c>
      <c r="HA139" s="19">
        <v>0.26720728084438949</v>
      </c>
      <c r="HB139" s="19">
        <v>2.4482606513640875E-3</v>
      </c>
      <c r="HC139" s="37"/>
      <c r="HD139" s="19">
        <v>0</v>
      </c>
      <c r="HE139" s="19">
        <v>1.2566654180874597</v>
      </c>
      <c r="HF139" s="19">
        <v>9.5232537314328845</v>
      </c>
      <c r="HG139" s="19">
        <v>20.830993841650713</v>
      </c>
      <c r="HH139" s="19">
        <v>25.321253706717723</v>
      </c>
      <c r="HI139" s="19">
        <v>21.13122541283046</v>
      </c>
      <c r="HJ139" s="19">
        <v>54.314691131321126</v>
      </c>
      <c r="HK139" s="19">
        <v>44.468882596225207</v>
      </c>
      <c r="HL139" s="19">
        <v>36.01896755742176</v>
      </c>
      <c r="HM139" s="19">
        <v>35.832802021579617</v>
      </c>
      <c r="HN139" s="19">
        <v>53.941116548941231</v>
      </c>
      <c r="HO139" s="19">
        <v>12.826593407856272</v>
      </c>
      <c r="HP139" s="19">
        <v>1.8325509422245181</v>
      </c>
      <c r="HQ139" s="19">
        <v>0.76980762817044868</v>
      </c>
      <c r="HR139" s="19">
        <v>1.4404730752037165</v>
      </c>
      <c r="HS139" s="19">
        <f t="shared" si="1"/>
        <v>3.2865756934260211</v>
      </c>
      <c r="HT139" s="149"/>
      <c r="HU139" s="149"/>
      <c r="HV139" s="149"/>
      <c r="HW139" s="149"/>
      <c r="HX139" s="149"/>
      <c r="HY139" s="149"/>
    </row>
    <row r="140" spans="1:233" ht="13.8">
      <c r="A140" s="9"/>
      <c r="B140" s="18" t="s">
        <v>20</v>
      </c>
      <c r="C140" s="19">
        <v>3.366946662077678</v>
      </c>
      <c r="D140" s="19">
        <v>1.607753437023437</v>
      </c>
      <c r="E140" s="19">
        <v>1.759193225054241</v>
      </c>
      <c r="F140" s="20">
        <v>1.0941934158207596</v>
      </c>
      <c r="G140" s="22"/>
      <c r="H140" s="19">
        <v>0.19483433993286486</v>
      </c>
      <c r="I140" s="19">
        <v>1.4129190970905721</v>
      </c>
      <c r="J140" s="20">
        <v>7.2518997296751149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19">
        <v>1.2978010826053865</v>
      </c>
      <c r="GW140" s="19">
        <v>0.25844919820843898</v>
      </c>
      <c r="GX140" s="19">
        <v>0.67399710531298229</v>
      </c>
      <c r="GY140" s="19">
        <v>0.66919226808484689</v>
      </c>
      <c r="GZ140" s="19">
        <v>3.4695770447168109E-2</v>
      </c>
      <c r="HA140" s="19">
        <v>6.2975680000000006E-2</v>
      </c>
      <c r="HB140" s="19">
        <v>0.3698355574188551</v>
      </c>
      <c r="HC140" s="37"/>
      <c r="HD140" s="19">
        <v>0</v>
      </c>
      <c r="HE140" s="19">
        <v>2.2481022003016387</v>
      </c>
      <c r="HF140" s="19">
        <v>19.756509788419482</v>
      </c>
      <c r="HG140" s="19">
        <v>26.856141354828701</v>
      </c>
      <c r="HH140" s="19">
        <v>49.552138803053026</v>
      </c>
      <c r="HI140" s="19">
        <v>21.158488773213691</v>
      </c>
      <c r="HJ140" s="19">
        <v>39.37235004285089</v>
      </c>
      <c r="HK140" s="19">
        <v>34.229990972530146</v>
      </c>
      <c r="HL140" s="19">
        <v>34.944661870954981</v>
      </c>
      <c r="HM140" s="19">
        <v>44.844340646521154</v>
      </c>
      <c r="HN140" s="19">
        <v>128.80619095112999</v>
      </c>
      <c r="HO140" s="19">
        <v>26.622131178310859</v>
      </c>
      <c r="HP140" s="19">
        <v>0.97597622585223842</v>
      </c>
      <c r="HQ140" s="19">
        <v>0.70823633103836059</v>
      </c>
      <c r="HR140" s="19">
        <v>0.9764336059623373</v>
      </c>
      <c r="HS140" s="19">
        <f t="shared" si="1"/>
        <v>3.366946662077678</v>
      </c>
      <c r="HT140" s="149"/>
      <c r="HU140" s="149"/>
      <c r="HV140" s="149"/>
      <c r="HW140" s="149"/>
      <c r="HX140" s="149"/>
      <c r="HY140" s="149"/>
    </row>
    <row r="141" spans="1:233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 s="37"/>
      <c r="HD141" s="154"/>
      <c r="HE141" s="154"/>
      <c r="HF141" s="154"/>
      <c r="HG141" s="154"/>
      <c r="HH141" s="154"/>
      <c r="HI141" s="154"/>
      <c r="HJ141" s="154"/>
      <c r="HK141" s="154"/>
      <c r="HL141" s="154"/>
      <c r="HM141" s="154"/>
      <c r="HN141" s="154"/>
      <c r="HO141" s="153"/>
      <c r="HP141" s="153"/>
      <c r="HQ141" s="153"/>
      <c r="HR141" s="153"/>
      <c r="HS141" s="153"/>
      <c r="HT141" s="149"/>
      <c r="HU141" s="149"/>
      <c r="HV141" s="149"/>
      <c r="HW141" s="149"/>
      <c r="HX141" s="149"/>
      <c r="HY141" s="149"/>
    </row>
    <row r="142" spans="1:233" ht="13.8">
      <c r="A142" s="9"/>
      <c r="B142" s="34" t="s">
        <v>46</v>
      </c>
      <c r="C142" s="25">
        <v>108.71622853423256</v>
      </c>
      <c r="D142" s="25">
        <v>131.48416439354742</v>
      </c>
      <c r="E142" s="25">
        <v>-22.767935859314861</v>
      </c>
      <c r="F142" s="26">
        <v>-0.1731610491980447</v>
      </c>
      <c r="G142" s="27"/>
      <c r="H142" s="25">
        <v>97.740055933156029</v>
      </c>
      <c r="I142" s="25">
        <v>33.744108460391388</v>
      </c>
      <c r="J142" s="26">
        <v>0.34524339216123251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13.971761036671666</v>
      </c>
      <c r="GK142" s="25">
        <v>20.134307659008325</v>
      </c>
      <c r="GL142" s="25">
        <v>21.415656449456247</v>
      </c>
      <c r="GM142" s="25">
        <v>11.282484387487825</v>
      </c>
      <c r="GN142" s="25">
        <v>23.59108054775772</v>
      </c>
      <c r="GO142" s="25">
        <v>22.571100399854149</v>
      </c>
      <c r="GP142" s="25">
        <v>18.517773913311487</v>
      </c>
      <c r="GQ142" s="25">
        <v>18.161076848511193</v>
      </c>
      <c r="GR142" s="25">
        <v>19.421037782460637</v>
      </c>
      <c r="GS142" s="25">
        <v>22.040887336214901</v>
      </c>
      <c r="GT142" s="25">
        <v>19.728326778550088</v>
      </c>
      <c r="GU142" s="25">
        <v>26.986003328094718</v>
      </c>
      <c r="GV142" s="25">
        <v>10.848982294352135</v>
      </c>
      <c r="GW142" s="25">
        <v>16.842848537886479</v>
      </c>
      <c r="GX142" s="25">
        <v>22.831785455451911</v>
      </c>
      <c r="GY142" s="25">
        <v>14.474517347192705</v>
      </c>
      <c r="GZ142" s="25">
        <v>13.631640958210541</v>
      </c>
      <c r="HA142" s="25">
        <v>13.412158766352192</v>
      </c>
      <c r="HB142" s="25">
        <v>16.674295174786597</v>
      </c>
      <c r="HC142" s="37"/>
      <c r="HD142" s="25">
        <v>78.314105934404523</v>
      </c>
      <c r="HE142" s="25">
        <v>55.449763676382908</v>
      </c>
      <c r="HF142" s="25">
        <v>106.57551857677657</v>
      </c>
      <c r="HG142" s="25">
        <v>153.72510642554573</v>
      </c>
      <c r="HH142" s="25">
        <v>151.9786789332104</v>
      </c>
      <c r="HI142" s="25">
        <v>182.19066714880506</v>
      </c>
      <c r="HJ142" s="25">
        <v>165.97124058000233</v>
      </c>
      <c r="HK142" s="25">
        <v>170.27077486977137</v>
      </c>
      <c r="HL142" s="25">
        <v>246.84793785180818</v>
      </c>
      <c r="HM142" s="25">
        <v>230.58409116385047</v>
      </c>
      <c r="HN142" s="25">
        <v>295.51318370275123</v>
      </c>
      <c r="HO142" s="25">
        <v>176.83335459783152</v>
      </c>
      <c r="HP142" s="25">
        <v>113.06847050501534</v>
      </c>
      <c r="HQ142" s="25">
        <v>145.61486959379346</v>
      </c>
      <c r="HR142" s="25">
        <v>170.10624945176141</v>
      </c>
      <c r="HS142" s="25">
        <f t="shared" si="1"/>
        <v>108.71622853423256</v>
      </c>
      <c r="HT142" s="149"/>
      <c r="HU142" s="149"/>
      <c r="HV142" s="149"/>
      <c r="HW142" s="149"/>
      <c r="HX142" s="149"/>
      <c r="HY142" s="149"/>
    </row>
    <row r="143" spans="1:233" ht="13.8">
      <c r="A143" s="9"/>
      <c r="B143" s="18" t="s">
        <v>18</v>
      </c>
      <c r="C143" s="19">
        <v>34.98627350311466</v>
      </c>
      <c r="D143" s="19">
        <v>51.798250776784428</v>
      </c>
      <c r="E143" s="19">
        <v>-16.811977273669768</v>
      </c>
      <c r="F143" s="20">
        <v>-0.32456650604125736</v>
      </c>
      <c r="G143" s="22"/>
      <c r="H143" s="19">
        <v>36.686042326557235</v>
      </c>
      <c r="I143" s="19">
        <v>15.112208450227193</v>
      </c>
      <c r="J143" s="20">
        <v>0.41193346275151027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19">
        <v>5.7199006684276616</v>
      </c>
      <c r="GW143" s="19">
        <v>2.4508998919746494</v>
      </c>
      <c r="GX143" s="19">
        <v>7.0864746621933596</v>
      </c>
      <c r="GY143" s="19">
        <v>5.2439868751711778</v>
      </c>
      <c r="GZ143" s="19">
        <v>6.4125068329145245</v>
      </c>
      <c r="HA143" s="19">
        <v>2.8642077584921983</v>
      </c>
      <c r="HB143" s="19">
        <v>5.2082968139410886</v>
      </c>
      <c r="HC143" s="37"/>
      <c r="HD143" s="19">
        <v>35.471755178624335</v>
      </c>
      <c r="HE143" s="19">
        <v>18.257299855878944</v>
      </c>
      <c r="HF143" s="19">
        <v>45.355023896314414</v>
      </c>
      <c r="HG143" s="19">
        <v>52.299840809299631</v>
      </c>
      <c r="HH143" s="19">
        <v>52.838102502127406</v>
      </c>
      <c r="HI143" s="19">
        <v>71.898848056224651</v>
      </c>
      <c r="HJ143" s="19">
        <v>80.390517844038484</v>
      </c>
      <c r="HK143" s="19">
        <v>68.728146650454846</v>
      </c>
      <c r="HL143" s="19">
        <v>87.695334091170494</v>
      </c>
      <c r="HM143" s="19">
        <v>86.193419082168262</v>
      </c>
      <c r="HN143" s="19">
        <v>111.58388846245983</v>
      </c>
      <c r="HO143" s="19">
        <v>81.407846473002607</v>
      </c>
      <c r="HP143" s="19">
        <v>49.178813835305988</v>
      </c>
      <c r="HQ143" s="19">
        <v>60.642157241790962</v>
      </c>
      <c r="HR143" s="19">
        <v>58.057558699753699</v>
      </c>
      <c r="HS143" s="19">
        <f t="shared" si="1"/>
        <v>34.98627350311466</v>
      </c>
      <c r="HT143" s="149"/>
      <c r="HU143" s="149"/>
      <c r="HV143" s="149"/>
      <c r="HW143" s="149"/>
      <c r="HX143" s="149"/>
      <c r="HY143" s="149"/>
    </row>
    <row r="144" spans="1:233" ht="13.8">
      <c r="A144" s="9"/>
      <c r="B144" s="18" t="s">
        <v>19</v>
      </c>
      <c r="C144" s="19">
        <v>38.026231025794452</v>
      </c>
      <c r="D144" s="19">
        <v>34.506703574292281</v>
      </c>
      <c r="E144" s="19">
        <v>3.5195274515021708</v>
      </c>
      <c r="F144" s="20">
        <v>0.10199547006640883</v>
      </c>
      <c r="G144" s="22"/>
      <c r="H144" s="19">
        <v>20.483343404056168</v>
      </c>
      <c r="I144" s="19">
        <v>14.023360170236113</v>
      </c>
      <c r="J144" s="20">
        <v>0.68462261719730622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4.731907424327221</v>
      </c>
      <c r="GK144" s="19">
        <v>4.7372656284653401</v>
      </c>
      <c r="GL144" s="19">
        <v>6.715056819741875</v>
      </c>
      <c r="GM144" s="19">
        <v>3.5722215776840525</v>
      </c>
      <c r="GN144" s="19">
        <v>5.5663727656820763</v>
      </c>
      <c r="GO144" s="19">
        <v>7.1173782910870909</v>
      </c>
      <c r="GP144" s="19">
        <v>2.0665010673046185</v>
      </c>
      <c r="GQ144" s="19">
        <v>4.6157905262238925</v>
      </c>
      <c r="GR144" s="19">
        <v>6.2629261554217646</v>
      </c>
      <c r="GS144" s="19">
        <v>3.0139595482267874</v>
      </c>
      <c r="GT144" s="19">
        <v>4.9369881355883525</v>
      </c>
      <c r="GU144" s="19">
        <v>4.3794927130621684</v>
      </c>
      <c r="GV144" s="19">
        <v>0.55372634053822434</v>
      </c>
      <c r="GW144" s="19">
        <v>5.398757855889353</v>
      </c>
      <c r="GX144" s="19">
        <v>10.805660962226154</v>
      </c>
      <c r="GY144" s="19">
        <v>5.040708130126391</v>
      </c>
      <c r="GZ144" s="19">
        <v>4.3186888145386462</v>
      </c>
      <c r="HA144" s="19">
        <v>5.5625070153937868</v>
      </c>
      <c r="HB144" s="19">
        <v>6.3461819070818946</v>
      </c>
      <c r="HC144" s="37"/>
      <c r="HD144" s="19">
        <v>23.191860751134126</v>
      </c>
      <c r="HE144" s="19">
        <v>23.353265069209815</v>
      </c>
      <c r="HF144" s="19">
        <v>23.794534977231358</v>
      </c>
      <c r="HG144" s="19">
        <v>51.455817532503282</v>
      </c>
      <c r="HH144" s="19">
        <v>44.477553104709649</v>
      </c>
      <c r="HI144" s="19">
        <v>41.653074162215844</v>
      </c>
      <c r="HJ144" s="19">
        <v>21.775643278132989</v>
      </c>
      <c r="HK144" s="19">
        <v>35.982423946028788</v>
      </c>
      <c r="HL144" s="19">
        <v>79.62152187332839</v>
      </c>
      <c r="HM144" s="19">
        <v>78.884382854096899</v>
      </c>
      <c r="HN144" s="19">
        <v>97.940159995192687</v>
      </c>
      <c r="HO144" s="19">
        <v>48.742466332384573</v>
      </c>
      <c r="HP144" s="19">
        <v>21.838502055351956</v>
      </c>
      <c r="HQ144" s="19">
        <v>31.194983019515178</v>
      </c>
      <c r="HR144" s="19">
        <v>35.386897630130548</v>
      </c>
      <c r="HS144" s="19">
        <f t="shared" si="1"/>
        <v>38.026231025794452</v>
      </c>
      <c r="HT144" s="149"/>
      <c r="HU144" s="149"/>
      <c r="HV144" s="149"/>
      <c r="HW144" s="149"/>
      <c r="HX144" s="149"/>
      <c r="HY144" s="149"/>
    </row>
    <row r="145" spans="1:233" ht="13.8">
      <c r="A145" s="9"/>
      <c r="B145" s="18" t="s">
        <v>20</v>
      </c>
      <c r="C145" s="19">
        <v>35.703724005323451</v>
      </c>
      <c r="D145" s="19">
        <v>45.179210042470729</v>
      </c>
      <c r="E145" s="19">
        <v>-9.4754860371472773</v>
      </c>
      <c r="F145" s="20">
        <v>-0.20973111367462699</v>
      </c>
      <c r="G145" s="22"/>
      <c r="H145" s="19">
        <v>40.570670202542637</v>
      </c>
      <c r="I145" s="19">
        <v>4.6085398399280919</v>
      </c>
      <c r="J145" s="20">
        <v>0.11359289400250693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19">
        <v>4.5753552853862489</v>
      </c>
      <c r="GW145" s="19">
        <v>8.9931907900224761</v>
      </c>
      <c r="GX145" s="19">
        <v>4.9396498310323986</v>
      </c>
      <c r="GY145" s="19">
        <v>4.1898223418951366</v>
      </c>
      <c r="GZ145" s="19">
        <v>2.9004453107573709</v>
      </c>
      <c r="HA145" s="19">
        <v>4.985443992466208</v>
      </c>
      <c r="HB145" s="19">
        <v>5.1198164537636135</v>
      </c>
      <c r="HC145" s="37"/>
      <c r="HD145" s="19">
        <v>19.650490004646063</v>
      </c>
      <c r="HE145" s="19">
        <v>13.839198751294147</v>
      </c>
      <c r="HF145" s="19">
        <v>37.425959703230802</v>
      </c>
      <c r="HG145" s="19">
        <v>49.969448083742833</v>
      </c>
      <c r="HH145" s="19">
        <v>54.663023326373356</v>
      </c>
      <c r="HI145" s="19">
        <v>68.638744930364581</v>
      </c>
      <c r="HJ145" s="19">
        <v>63.805079457830857</v>
      </c>
      <c r="HK145" s="19">
        <v>65.560204273287738</v>
      </c>
      <c r="HL145" s="19">
        <v>79.531081887309327</v>
      </c>
      <c r="HM145" s="19">
        <v>65.506289227585327</v>
      </c>
      <c r="HN145" s="19">
        <v>85.989135245098709</v>
      </c>
      <c r="HO145" s="19">
        <v>46.683041792444328</v>
      </c>
      <c r="HP145" s="19">
        <v>42.051154614357408</v>
      </c>
      <c r="HQ145" s="19">
        <v>53.77772933248734</v>
      </c>
      <c r="HR145" s="19">
        <v>76.661793121877167</v>
      </c>
      <c r="HS145" s="19">
        <f t="shared" si="1"/>
        <v>35.703724005323451</v>
      </c>
      <c r="HT145" s="149"/>
      <c r="HU145" s="149"/>
      <c r="HV145" s="149"/>
      <c r="HW145" s="149"/>
      <c r="HX145" s="149"/>
      <c r="HY145" s="149"/>
    </row>
    <row r="146" spans="1:233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 s="37"/>
      <c r="HD146" s="154"/>
      <c r="HE146" s="154"/>
      <c r="HF146" s="154"/>
      <c r="HG146" s="154"/>
      <c r="HH146" s="154"/>
      <c r="HI146" s="154"/>
      <c r="HJ146" s="154"/>
      <c r="HK146" s="154"/>
      <c r="HL146" s="154"/>
      <c r="HM146" s="154"/>
      <c r="HN146" s="154"/>
      <c r="HO146" s="153"/>
      <c r="HP146" s="153"/>
      <c r="HQ146" s="153"/>
      <c r="HR146" s="153"/>
      <c r="HS146" s="153"/>
      <c r="HT146" s="149"/>
      <c r="HU146" s="149"/>
      <c r="HV146" s="149"/>
      <c r="HW146" s="149"/>
      <c r="HX146" s="149"/>
      <c r="HY146" s="149"/>
    </row>
    <row r="147" spans="1:233" ht="13.8">
      <c r="A147" s="9"/>
      <c r="B147" s="34" t="s">
        <v>47</v>
      </c>
      <c r="C147" s="25">
        <v>4550.8505226226562</v>
      </c>
      <c r="D147" s="25">
        <v>4381.9416832686948</v>
      </c>
      <c r="E147" s="25">
        <v>168.90883935396141</v>
      </c>
      <c r="F147" s="26">
        <v>3.8546573999123701E-2</v>
      </c>
      <c r="G147" s="27"/>
      <c r="H147" s="25">
        <v>3789.174303840759</v>
      </c>
      <c r="I147" s="25">
        <v>592.76737942793579</v>
      </c>
      <c r="J147" s="26">
        <v>0.15643708414973115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25">
        <v>522.76705106272266</v>
      </c>
      <c r="GW147" s="25">
        <v>440.95296365163034</v>
      </c>
      <c r="GX147" s="25">
        <v>717.58716225382011</v>
      </c>
      <c r="GY147" s="25">
        <v>570.72311419980338</v>
      </c>
      <c r="GZ147" s="25">
        <v>768.46534048340322</v>
      </c>
      <c r="HA147" s="25">
        <v>685.73712629698582</v>
      </c>
      <c r="HB147" s="25">
        <v>844.61776467429013</v>
      </c>
      <c r="HC147" s="37"/>
      <c r="HD147" s="25">
        <v>3704.9365245358399</v>
      </c>
      <c r="HE147" s="25">
        <v>3904.3990908495607</v>
      </c>
      <c r="HF147" s="25">
        <v>3658.704354200233</v>
      </c>
      <c r="HG147" s="25">
        <v>4104.1447107437243</v>
      </c>
      <c r="HH147" s="25">
        <v>3961.0422825133128</v>
      </c>
      <c r="HI147" s="25">
        <v>3985.1569955483965</v>
      </c>
      <c r="HJ147" s="25">
        <v>4071.2925626234728</v>
      </c>
      <c r="HK147" s="25">
        <v>4267.1780994823766</v>
      </c>
      <c r="HL147" s="25">
        <v>4104.2983406761523</v>
      </c>
      <c r="HM147" s="25">
        <v>4063.6398047493703</v>
      </c>
      <c r="HN147" s="25">
        <v>4090.7749072225247</v>
      </c>
      <c r="HO147" s="25">
        <v>5193.2108133244747</v>
      </c>
      <c r="HP147" s="25">
        <v>5416.1881520320276</v>
      </c>
      <c r="HQ147" s="25">
        <v>5492.8334320312024</v>
      </c>
      <c r="HR147" s="25">
        <v>6825.1993627361244</v>
      </c>
      <c r="HS147" s="25">
        <f t="shared" si="1"/>
        <v>4550.8505226226562</v>
      </c>
      <c r="HT147" s="149"/>
      <c r="HU147" s="149"/>
      <c r="HV147" s="149"/>
      <c r="HW147" s="149"/>
      <c r="HX147" s="149"/>
      <c r="HY147" s="149"/>
    </row>
    <row r="148" spans="1:233" ht="13.8">
      <c r="A148" s="9"/>
      <c r="B148" s="18" t="s">
        <v>18</v>
      </c>
      <c r="C148" s="19">
        <v>909.39029637999693</v>
      </c>
      <c r="D148" s="19">
        <v>894.67901839814101</v>
      </c>
      <c r="E148" s="19">
        <v>14.711277981855915</v>
      </c>
      <c r="F148" s="20">
        <v>1.6443079226553685E-2</v>
      </c>
      <c r="G148" s="22"/>
      <c r="H148" s="19">
        <v>794.78187859007244</v>
      </c>
      <c r="I148" s="19">
        <v>99.897139808068573</v>
      </c>
      <c r="J148" s="20">
        <v>0.12569126511198789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19">
        <v>93.281362829998955</v>
      </c>
      <c r="GW148" s="19">
        <v>69.262689899999032</v>
      </c>
      <c r="GX148" s="19">
        <v>158.88811724999999</v>
      </c>
      <c r="GY148" s="19">
        <v>95.634555409999962</v>
      </c>
      <c r="GZ148" s="19">
        <v>160.89858505000001</v>
      </c>
      <c r="HA148" s="19">
        <v>141.37757355000002</v>
      </c>
      <c r="HB148" s="19">
        <v>190.04741238999901</v>
      </c>
      <c r="HC148" s="37"/>
      <c r="HD148" s="19">
        <v>995.12130596799966</v>
      </c>
      <c r="HE148" s="19">
        <v>1094.15914268444</v>
      </c>
      <c r="HF148" s="19">
        <v>1125.9716204890601</v>
      </c>
      <c r="HG148" s="19">
        <v>1361.3282689952086</v>
      </c>
      <c r="HH148" s="19">
        <v>1290.1777318929969</v>
      </c>
      <c r="HI148" s="19">
        <v>1202.5779370703008</v>
      </c>
      <c r="HJ148" s="19">
        <v>1213.9125640701939</v>
      </c>
      <c r="HK148" s="19">
        <v>1169.3011931127332</v>
      </c>
      <c r="HL148" s="19">
        <v>1038.0641804788461</v>
      </c>
      <c r="HM148" s="19">
        <v>975.30553758879523</v>
      </c>
      <c r="HN148" s="19">
        <v>908.03076784999598</v>
      </c>
      <c r="HO148" s="19">
        <v>1051.3370506304632</v>
      </c>
      <c r="HP148" s="19">
        <v>1091.6763253735403</v>
      </c>
      <c r="HQ148" s="19">
        <v>1116.8240999737598</v>
      </c>
      <c r="HR148" s="19">
        <v>1419.7937421300689</v>
      </c>
      <c r="HS148" s="19">
        <f t="shared" si="1"/>
        <v>909.39029637999693</v>
      </c>
      <c r="HT148" s="149"/>
      <c r="HU148" s="149"/>
      <c r="HV148" s="149"/>
      <c r="HW148" s="149"/>
      <c r="HX148" s="149"/>
      <c r="HY148" s="149"/>
    </row>
    <row r="149" spans="1:233" ht="13.8">
      <c r="A149" s="9"/>
      <c r="B149" s="18" t="s">
        <v>19</v>
      </c>
      <c r="C149" s="19">
        <v>1319.7375579642708</v>
      </c>
      <c r="D149" s="19">
        <v>1273.2576214295609</v>
      </c>
      <c r="E149" s="19">
        <v>46.47993653470985</v>
      </c>
      <c r="F149" s="20">
        <v>3.650473851672225E-2</v>
      </c>
      <c r="G149" s="22"/>
      <c r="H149" s="19">
        <v>1089.2414268320772</v>
      </c>
      <c r="I149" s="19">
        <v>184.01619459748372</v>
      </c>
      <c r="J149" s="20">
        <v>0.16893976859902571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19">
        <v>150.88712156980171</v>
      </c>
      <c r="GW149" s="19">
        <v>122.26715092831239</v>
      </c>
      <c r="GX149" s="19">
        <v>213.64124632428002</v>
      </c>
      <c r="GY149" s="19">
        <v>158.13124936681356</v>
      </c>
      <c r="GZ149" s="19">
        <v>235.81431797440308</v>
      </c>
      <c r="HA149" s="19">
        <v>192.26226749384898</v>
      </c>
      <c r="HB149" s="19">
        <v>246.73420430681108</v>
      </c>
      <c r="HC149" s="37"/>
      <c r="HD149" s="19">
        <v>1326.3475315380001</v>
      </c>
      <c r="HE149" s="19">
        <v>1385.1036174210763</v>
      </c>
      <c r="HF149" s="19">
        <v>1255.0227888210165</v>
      </c>
      <c r="HG149" s="19">
        <v>1286.8243888304955</v>
      </c>
      <c r="HH149" s="19">
        <v>1262.6800945348866</v>
      </c>
      <c r="HI149" s="19">
        <v>1296.6224326790709</v>
      </c>
      <c r="HJ149" s="19">
        <v>1317.3238156373727</v>
      </c>
      <c r="HK149" s="19">
        <v>1424.3392525727365</v>
      </c>
      <c r="HL149" s="19">
        <v>1327.8190653882366</v>
      </c>
      <c r="HM149" s="19">
        <v>1206.0430613128267</v>
      </c>
      <c r="HN149" s="19">
        <v>1166.6827680179304</v>
      </c>
      <c r="HO149" s="19">
        <v>1392.510539244292</v>
      </c>
      <c r="HP149" s="19">
        <v>1518.1879874213259</v>
      </c>
      <c r="HQ149" s="19">
        <v>1570.2052420332652</v>
      </c>
      <c r="HR149" s="19">
        <v>1906.7507588973172</v>
      </c>
      <c r="HS149" s="19">
        <f t="shared" si="1"/>
        <v>1319.7375579642708</v>
      </c>
      <c r="HT149" s="149"/>
      <c r="HU149" s="149"/>
      <c r="HV149" s="149"/>
      <c r="HW149" s="149"/>
      <c r="HX149" s="149"/>
      <c r="HY149" s="149"/>
    </row>
    <row r="150" spans="1:233" ht="13.8">
      <c r="A150" s="9"/>
      <c r="B150" s="18" t="s">
        <v>20</v>
      </c>
      <c r="C150" s="19">
        <v>2321.7226682783876</v>
      </c>
      <c r="D150" s="19">
        <v>2214.0050434409936</v>
      </c>
      <c r="E150" s="19">
        <v>107.71762483739394</v>
      </c>
      <c r="F150" s="20">
        <v>4.8652836250986965E-2</v>
      </c>
      <c r="G150" s="22"/>
      <c r="H150" s="19">
        <v>1905.1509984186091</v>
      </c>
      <c r="I150" s="19">
        <v>308.85404502238453</v>
      </c>
      <c r="J150" s="20">
        <v>0.16211525767708287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19">
        <v>278.59856666292194</v>
      </c>
      <c r="GW150" s="19">
        <v>249.42312282331892</v>
      </c>
      <c r="GX150" s="19">
        <v>345.0577986795401</v>
      </c>
      <c r="GY150" s="19">
        <v>316.95730942298991</v>
      </c>
      <c r="GZ150" s="19">
        <v>371.75243745900013</v>
      </c>
      <c r="HA150" s="19">
        <v>352.09728525313682</v>
      </c>
      <c r="HB150" s="19">
        <v>407.8361479774801</v>
      </c>
      <c r="HC150" s="37"/>
      <c r="HD150" s="19">
        <v>1383.4676870298404</v>
      </c>
      <c r="HE150" s="19">
        <v>1425.136330744044</v>
      </c>
      <c r="HF150" s="19">
        <v>1277.7099448901565</v>
      </c>
      <c r="HG150" s="19">
        <v>1455.9920529180199</v>
      </c>
      <c r="HH150" s="19">
        <v>1408.1844560854295</v>
      </c>
      <c r="HI150" s="19">
        <v>1485.9566257990246</v>
      </c>
      <c r="HJ150" s="19">
        <v>1540.0561829159062</v>
      </c>
      <c r="HK150" s="19">
        <v>1673.5376537969066</v>
      </c>
      <c r="HL150" s="19">
        <v>1738.4150948090701</v>
      </c>
      <c r="HM150" s="19">
        <v>1882.2912058477484</v>
      </c>
      <c r="HN150" s="19">
        <v>2016.0613713545986</v>
      </c>
      <c r="HO150" s="19">
        <v>2749.3632234497195</v>
      </c>
      <c r="HP150" s="19">
        <v>2806.3238392371618</v>
      </c>
      <c r="HQ150" s="19">
        <v>2805.8040900241781</v>
      </c>
      <c r="HR150" s="19">
        <v>3498.6548617087383</v>
      </c>
      <c r="HS150" s="19">
        <f t="shared" si="1"/>
        <v>2321.7226682783876</v>
      </c>
      <c r="HT150" s="149"/>
      <c r="HU150" s="149"/>
      <c r="HV150" s="149"/>
      <c r="HW150" s="149"/>
      <c r="HX150" s="149"/>
      <c r="HY150" s="149"/>
    </row>
    <row r="151" spans="1:233" ht="14.4">
      <c r="A151" s="9"/>
      <c r="B151" s="21"/>
      <c r="C151"/>
      <c r="D151"/>
      <c r="E151" s="28" t="s">
        <v>409</v>
      </c>
      <c r="F151"/>
      <c r="G151"/>
      <c r="H151"/>
      <c r="I151" s="28" t="s">
        <v>409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 s="37"/>
      <c r="HD151" s="154"/>
      <c r="HE151" s="154"/>
      <c r="HF151" s="154"/>
      <c r="HG151" s="154"/>
      <c r="HH151" s="154"/>
      <c r="HI151" s="154"/>
      <c r="HJ151" s="154"/>
      <c r="HK151" s="154"/>
      <c r="HL151" s="154"/>
      <c r="HM151" s="154"/>
      <c r="HN151" s="154"/>
      <c r="HO151" s="153"/>
      <c r="HP151" s="153"/>
      <c r="HQ151" s="153"/>
      <c r="HR151" s="153"/>
      <c r="HS151" s="153"/>
      <c r="HT151" s="149"/>
      <c r="HU151" s="149"/>
      <c r="HV151" s="149"/>
      <c r="HW151" s="149"/>
      <c r="HX151" s="149"/>
      <c r="HY151" s="149"/>
    </row>
    <row r="152" spans="1:233" ht="13.8">
      <c r="A152" s="9"/>
      <c r="B152" s="34" t="s">
        <v>48</v>
      </c>
      <c r="C152" s="26">
        <v>0.39137673496627884</v>
      </c>
      <c r="D152" s="26">
        <v>0.38126190630482498</v>
      </c>
      <c r="E152" s="25">
        <v>1.0114828661453856</v>
      </c>
      <c r="F152" s="26">
        <v>2.6529869609808042E-2</v>
      </c>
      <c r="G152" s="27"/>
      <c r="H152" s="26">
        <v>0.35933337800214032</v>
      </c>
      <c r="I152" s="25">
        <v>2.1928528302684658</v>
      </c>
      <c r="J152" s="26">
        <v>6.1025581382406519E-2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26">
        <v>0.35024310357111399</v>
      </c>
      <c r="GW152" s="26">
        <v>0.31975840268596412</v>
      </c>
      <c r="GX152" s="26">
        <v>0.42960700876423924</v>
      </c>
      <c r="GY152" s="26">
        <v>0.36023818254867712</v>
      </c>
      <c r="GZ152" s="26">
        <v>0.43433139444216945</v>
      </c>
      <c r="HA152" s="26">
        <v>0.38473390611138131</v>
      </c>
      <c r="HB152" s="26">
        <v>0.43316035484486304</v>
      </c>
      <c r="HC152" s="37"/>
      <c r="HD152" s="26">
        <v>0.36231376917543573</v>
      </c>
      <c r="HE152" s="26">
        <v>0.35200949085965294</v>
      </c>
      <c r="HF152" s="26">
        <v>0.32893904038945321</v>
      </c>
      <c r="HG152" s="26">
        <v>0.35539454554703331</v>
      </c>
      <c r="HH152" s="26">
        <v>0.33146845535632946</v>
      </c>
      <c r="HI152" s="26">
        <v>0.32065974711543943</v>
      </c>
      <c r="HJ152" s="26">
        <v>0.31131568111979374</v>
      </c>
      <c r="HK152" s="26">
        <v>0.31502243680681674</v>
      </c>
      <c r="HL152" s="26">
        <v>0.29852661237441402</v>
      </c>
      <c r="HM152" s="26">
        <v>0.28410110916352821</v>
      </c>
      <c r="HN152" s="26">
        <v>0.27001519350327891</v>
      </c>
      <c r="HO152" s="26">
        <v>0.33125524243804999</v>
      </c>
      <c r="HP152" s="26">
        <v>0.3262315540678476</v>
      </c>
      <c r="HQ152" s="26">
        <v>0.32393494619790131</v>
      </c>
      <c r="HR152" s="26">
        <v>0.35964539827374448</v>
      </c>
      <c r="HS152" s="26">
        <f t="shared" si="1"/>
        <v>0.39137673496627884</v>
      </c>
      <c r="HT152" s="149"/>
      <c r="HU152" s="149"/>
      <c r="HV152" s="149"/>
      <c r="HW152" s="149"/>
      <c r="HX152" s="149"/>
      <c r="HY152" s="149"/>
    </row>
    <row r="153" spans="1:233" ht="13.8">
      <c r="A153" s="9"/>
      <c r="B153" s="18" t="s">
        <v>18</v>
      </c>
      <c r="C153" s="20">
        <v>0.26455710594372084</v>
      </c>
      <c r="D153" s="20">
        <v>0.26514034248270196</v>
      </c>
      <c r="E153" s="19">
        <v>-5.8323653898112449E-2</v>
      </c>
      <c r="F153" s="20">
        <v>-2.1997276367672169E-3</v>
      </c>
      <c r="G153" s="22"/>
      <c r="H153" s="20">
        <v>0.25383064217187429</v>
      </c>
      <c r="I153" s="19">
        <v>1.1309700310827675</v>
      </c>
      <c r="J153" s="20">
        <v>4.4556087531660696E-2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20">
        <v>0.21193757258714013</v>
      </c>
      <c r="GW153" s="20">
        <v>0.16907826867341669</v>
      </c>
      <c r="GX153" s="20">
        <v>0.32074000347514176</v>
      </c>
      <c r="GY153" s="20">
        <v>0.20705926330218008</v>
      </c>
      <c r="GZ153" s="20">
        <v>0.31207133521278302</v>
      </c>
      <c r="HA153" s="20">
        <v>0.26631445207346949</v>
      </c>
      <c r="HB153" s="20">
        <v>0.32546729942116054</v>
      </c>
      <c r="HC153" s="37"/>
      <c r="HD153" s="20">
        <v>0.31067445107532543</v>
      </c>
      <c r="HE153" s="20">
        <v>0.32293616247846629</v>
      </c>
      <c r="HF153" s="20">
        <v>0.32931916606402423</v>
      </c>
      <c r="HG153" s="20">
        <v>0.38425018858580684</v>
      </c>
      <c r="HH153" s="20">
        <v>0.34939587616332957</v>
      </c>
      <c r="HI153" s="20">
        <v>0.31736406308885218</v>
      </c>
      <c r="HJ153" s="20">
        <v>0.30621458995435374</v>
      </c>
      <c r="HK153" s="20">
        <v>0.28730096470608324</v>
      </c>
      <c r="HL153" s="20">
        <v>0.25478860057448321</v>
      </c>
      <c r="HM153" s="20">
        <v>0.2305194672179581</v>
      </c>
      <c r="HN153" s="20">
        <v>0.20485148263954045</v>
      </c>
      <c r="HO153" s="20">
        <v>0.22655603982278144</v>
      </c>
      <c r="HP153" s="20">
        <v>0.21892826923065542</v>
      </c>
      <c r="HQ153" s="20">
        <v>0.21757508150004798</v>
      </c>
      <c r="HR153" s="20">
        <v>0.25211425760361583</v>
      </c>
      <c r="HS153" s="20">
        <f t="shared" si="1"/>
        <v>0.26455710594372084</v>
      </c>
      <c r="HT153" s="149"/>
      <c r="HU153" s="149"/>
      <c r="HV153" s="149"/>
      <c r="HW153" s="149"/>
      <c r="HX153" s="149"/>
      <c r="HY153" s="149"/>
    </row>
    <row r="154" spans="1:233" ht="13.8">
      <c r="A154" s="9"/>
      <c r="B154" s="18" t="s">
        <v>19</v>
      </c>
      <c r="C154" s="20">
        <v>0.32697045471897618</v>
      </c>
      <c r="D154" s="20">
        <v>0.31256175544336545</v>
      </c>
      <c r="E154" s="19">
        <v>1.4408699275610726</v>
      </c>
      <c r="F154" s="20">
        <v>4.6098727770363786E-2</v>
      </c>
      <c r="G154" s="22"/>
      <c r="H154" s="20">
        <v>0.28661266112413925</v>
      </c>
      <c r="I154" s="19">
        <v>2.5949094319226207</v>
      </c>
      <c r="J154" s="20">
        <v>9.053715288588382E-2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20">
        <v>0.2870874472988677</v>
      </c>
      <c r="GW154" s="20">
        <v>0.25189847885635974</v>
      </c>
      <c r="GX154" s="20">
        <v>0.36855282376959897</v>
      </c>
      <c r="GY154" s="20">
        <v>0.28707072960159125</v>
      </c>
      <c r="GZ154" s="20">
        <v>0.38242423004406673</v>
      </c>
      <c r="HA154" s="20">
        <v>0.31349815401811826</v>
      </c>
      <c r="HB154" s="20">
        <v>0.37110313482779733</v>
      </c>
      <c r="HC154" s="37"/>
      <c r="HD154" s="20">
        <v>0.33992123971521049</v>
      </c>
      <c r="HE154" s="20">
        <v>0.33541784163723093</v>
      </c>
      <c r="HF154" s="20">
        <v>0.30199215897662857</v>
      </c>
      <c r="HG154" s="20">
        <v>0.30174412529524275</v>
      </c>
      <c r="HH154" s="20">
        <v>0.28827922927269584</v>
      </c>
      <c r="HI154" s="20">
        <v>0.28721125026105082</v>
      </c>
      <c r="HJ154" s="20">
        <v>0.28080802058985604</v>
      </c>
      <c r="HK154" s="20">
        <v>0.28630737654276195</v>
      </c>
      <c r="HL154" s="20">
        <v>0.26521860817666781</v>
      </c>
      <c r="HM154" s="20">
        <v>0.23866796706001142</v>
      </c>
      <c r="HN154" s="20">
        <v>0.21381966438191574</v>
      </c>
      <c r="HO154" s="20">
        <v>0.25096995665478189</v>
      </c>
      <c r="HP154" s="20">
        <v>0.26104521029493555</v>
      </c>
      <c r="HQ154" s="20">
        <v>0.26457012151397108</v>
      </c>
      <c r="HR154" s="20">
        <v>0.28002876113659397</v>
      </c>
      <c r="HS154" s="20">
        <f t="shared" si="1"/>
        <v>0.32697045471897618</v>
      </c>
      <c r="HT154" s="149"/>
      <c r="HU154" s="149"/>
      <c r="HV154" s="149"/>
      <c r="HW154" s="149"/>
      <c r="HX154" s="149"/>
      <c r="HY154" s="149"/>
    </row>
    <row r="155" spans="1:233" ht="13.8">
      <c r="A155" s="9"/>
      <c r="B155" s="18" t="s">
        <v>20</v>
      </c>
      <c r="C155" s="20">
        <v>0.55889443434043318</v>
      </c>
      <c r="D155" s="20">
        <v>0.54730589068171986</v>
      </c>
      <c r="E155" s="19">
        <v>1.1588543658713313</v>
      </c>
      <c r="F155" s="20">
        <v>2.1173796693981704E-2</v>
      </c>
      <c r="G155" s="22"/>
      <c r="H155" s="20">
        <v>0.5272365907243709</v>
      </c>
      <c r="I155" s="19">
        <v>2.0069299957348963</v>
      </c>
      <c r="J155" s="20">
        <v>3.806507421985969E-2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20">
        <v>0.52878204505317405</v>
      </c>
      <c r="GW155" s="20">
        <v>0.5153499905361133</v>
      </c>
      <c r="GX155" s="20">
        <v>0.57965816458596631</v>
      </c>
      <c r="GY155" s="20">
        <v>0.5545291908403861</v>
      </c>
      <c r="GZ155" s="20">
        <v>0.58351308460898588</v>
      </c>
      <c r="HA155" s="20">
        <v>0.55168653520743094</v>
      </c>
      <c r="HB155" s="20">
        <v>0.58170259599852414</v>
      </c>
      <c r="HC155" s="37"/>
      <c r="HD155" s="20">
        <v>0.44331370065197423</v>
      </c>
      <c r="HE155" s="20">
        <v>0.3987401866150857</v>
      </c>
      <c r="HF155" s="20">
        <v>0.3601373100761967</v>
      </c>
      <c r="HG155" s="20">
        <v>0.38923006199599075</v>
      </c>
      <c r="HH155" s="20">
        <v>0.36318428149135557</v>
      </c>
      <c r="HI155" s="20">
        <v>0.36030195505933749</v>
      </c>
      <c r="HJ155" s="20">
        <v>0.34825143168143308</v>
      </c>
      <c r="HK155" s="20">
        <v>0.37182953097217875</v>
      </c>
      <c r="HL155" s="20">
        <v>0.37242771187337331</v>
      </c>
      <c r="HM155" s="20">
        <v>0.37500547749874868</v>
      </c>
      <c r="HN155" s="20">
        <v>0.38319790477359489</v>
      </c>
      <c r="HO155" s="20">
        <v>0.50094640988917816</v>
      </c>
      <c r="HP155" s="20">
        <v>0.48384725120917027</v>
      </c>
      <c r="HQ155" s="20">
        <v>0.47647967298413896</v>
      </c>
      <c r="HR155" s="20">
        <v>0.53521567081075117</v>
      </c>
      <c r="HS155" s="20">
        <f t="shared" si="1"/>
        <v>0.55889443434043318</v>
      </c>
      <c r="HT155" s="149"/>
      <c r="HU155" s="149"/>
      <c r="HV155" s="149"/>
      <c r="HW155" s="149"/>
      <c r="HX155" s="149"/>
      <c r="HY155" s="149"/>
    </row>
    <row r="156" spans="1:233" ht="14.4">
      <c r="A156" s="9"/>
      <c r="B156" s="21"/>
      <c r="C156"/>
      <c r="D156"/>
      <c r="E156" s="28" t="s">
        <v>409</v>
      </c>
      <c r="F156"/>
      <c r="G156"/>
      <c r="H156"/>
      <c r="I156" s="28" t="s">
        <v>409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 s="37"/>
      <c r="HD156" s="154"/>
      <c r="HE156" s="154"/>
      <c r="HF156" s="154"/>
      <c r="HG156" s="154"/>
      <c r="HH156" s="154"/>
      <c r="HI156" s="154"/>
      <c r="HJ156" s="154"/>
      <c r="HK156" s="154"/>
      <c r="HL156" s="154"/>
      <c r="HM156" s="154"/>
      <c r="HN156" s="154"/>
      <c r="HO156" s="153"/>
      <c r="HP156" s="153"/>
      <c r="HQ156" s="153"/>
      <c r="HR156" s="153"/>
      <c r="HS156" s="153"/>
      <c r="HT156" s="149"/>
      <c r="HU156" s="149"/>
      <c r="HV156" s="149"/>
      <c r="HW156" s="149"/>
      <c r="HX156" s="149"/>
      <c r="HY156" s="149"/>
    </row>
    <row r="157" spans="1:233" ht="13.8">
      <c r="A157" s="9"/>
      <c r="B157" s="34" t="s">
        <v>49</v>
      </c>
      <c r="C157" s="26">
        <v>0.38212000749659941</v>
      </c>
      <c r="D157" s="26">
        <v>0.37227896979523956</v>
      </c>
      <c r="E157" s="25">
        <v>0.9841037701359856</v>
      </c>
      <c r="F157" s="26">
        <v>2.643457863540509E-2</v>
      </c>
      <c r="H157" s="26">
        <v>0.35174404919013069</v>
      </c>
      <c r="I157" s="25">
        <v>2.0534920605108864</v>
      </c>
      <c r="J157" s="26">
        <v>5.8380292864624914E-2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26">
        <v>0.37407888939856954</v>
      </c>
      <c r="GW157" s="26">
        <v>0.37411203882161426</v>
      </c>
      <c r="GX157" s="26">
        <v>0.37563777093473183</v>
      </c>
      <c r="GY157" s="26">
        <v>0.37503966043915526</v>
      </c>
      <c r="GZ157" s="26">
        <v>0.37758922163259695</v>
      </c>
      <c r="HA157" s="26">
        <v>0.37743023465114528</v>
      </c>
      <c r="HB157" s="26">
        <v>0.38212000749659941</v>
      </c>
      <c r="HC157" s="37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149"/>
      <c r="HU157" s="149"/>
      <c r="HV157" s="149"/>
      <c r="HW157" s="149"/>
      <c r="HX157" s="149"/>
      <c r="HY157" s="149"/>
    </row>
    <row r="158" spans="1:233" ht="13.8">
      <c r="A158" s="9"/>
      <c r="B158" s="18" t="s">
        <v>18</v>
      </c>
      <c r="C158" s="20">
        <v>0.25527886554010282</v>
      </c>
      <c r="D158" s="20">
        <v>0.2586814114395759</v>
      </c>
      <c r="E158" s="19">
        <v>-0.34025458994730862</v>
      </c>
      <c r="F158" s="20">
        <v>-1.3153422507391375E-2</v>
      </c>
      <c r="H158" s="20">
        <v>0.23689808129812009</v>
      </c>
      <c r="I158" s="19">
        <v>2.178333014145581</v>
      </c>
      <c r="J158" s="20">
        <v>9.195232828434341E-2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20">
        <v>0.25154506522378944</v>
      </c>
      <c r="GW158" s="20">
        <v>0.25097219564264256</v>
      </c>
      <c r="GX158" s="20">
        <v>0.25209119349557696</v>
      </c>
      <c r="GY158" s="20">
        <v>0.25004142565877518</v>
      </c>
      <c r="GZ158" s="20">
        <v>0.25220531462408141</v>
      </c>
      <c r="HA158" s="20">
        <v>0.25094603840909202</v>
      </c>
      <c r="HB158" s="20">
        <v>0.25527886554010282</v>
      </c>
      <c r="HC158" s="37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149"/>
      <c r="HU158" s="149"/>
      <c r="HV158" s="149"/>
      <c r="HW158" s="149"/>
      <c r="HX158" s="149"/>
      <c r="HY158" s="149"/>
    </row>
    <row r="159" spans="1:233" ht="13.8">
      <c r="A159" s="9"/>
      <c r="B159" s="18" t="s">
        <v>19</v>
      </c>
      <c r="C159" s="20">
        <v>0.3152811297666635</v>
      </c>
      <c r="D159" s="20">
        <v>0.29520813410213703</v>
      </c>
      <c r="E159" s="19">
        <v>2.0072995664526472</v>
      </c>
      <c r="F159" s="20">
        <v>6.7996079191983083E-2</v>
      </c>
      <c r="H159" s="20">
        <v>0.27680813708455487</v>
      </c>
      <c r="I159" s="19">
        <v>1.8399997017582159</v>
      </c>
      <c r="J159" s="20">
        <v>6.6472023587809584E-2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20">
        <v>0.30599429829037789</v>
      </c>
      <c r="GW159" s="20">
        <v>0.30715754991335636</v>
      </c>
      <c r="GX159" s="20">
        <v>0.30935365727735786</v>
      </c>
      <c r="GY159" s="20">
        <v>0.3085351417708283</v>
      </c>
      <c r="GZ159" s="20">
        <v>0.31147358678989245</v>
      </c>
      <c r="HA159" s="20">
        <v>0.31086599457785141</v>
      </c>
      <c r="HB159" s="20">
        <v>0.3152811297666635</v>
      </c>
      <c r="HC159" s="37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149"/>
      <c r="HU159" s="149"/>
      <c r="HV159" s="149"/>
      <c r="HW159" s="149"/>
      <c r="HX159" s="149"/>
      <c r="HY159" s="149"/>
    </row>
    <row r="160" spans="1:233" ht="13.8">
      <c r="A160" s="9"/>
      <c r="B160" s="18" t="s">
        <v>20</v>
      </c>
      <c r="C160" s="20">
        <v>0.55249895194813292</v>
      </c>
      <c r="D160" s="20">
        <v>0.5463712967240999</v>
      </c>
      <c r="E160" s="19">
        <v>0.6127655224033024</v>
      </c>
      <c r="F160" s="20">
        <v>1.1215185096239224E-2</v>
      </c>
      <c r="H160" s="20">
        <v>0.53016326086872279</v>
      </c>
      <c r="I160" s="19">
        <v>1.6208035855377112</v>
      </c>
      <c r="J160" s="20">
        <v>3.0571782414380633E-2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20">
        <v>0.5440136321306952</v>
      </c>
      <c r="GW160" s="20">
        <v>0.54339956314944671</v>
      </c>
      <c r="GX160" s="20">
        <v>0.54431162375825848</v>
      </c>
      <c r="GY160" s="20">
        <v>0.54465428892791856</v>
      </c>
      <c r="GZ160" s="20">
        <v>0.5467442331056499</v>
      </c>
      <c r="HA160" s="20">
        <v>0.54786867442655596</v>
      </c>
      <c r="HB160" s="20">
        <v>0.55249895194813292</v>
      </c>
      <c r="HC160" s="37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149"/>
      <c r="HU160" s="149"/>
      <c r="HV160" s="149"/>
      <c r="HW160" s="149"/>
      <c r="HX160" s="149"/>
      <c r="HY160" s="149"/>
    </row>
    <row r="161" spans="1:233" ht="14.4">
      <c r="A161" s="9"/>
      <c r="B161" s="21"/>
      <c r="C161"/>
      <c r="D161"/>
      <c r="E161" s="28" t="s">
        <v>409</v>
      </c>
      <c r="F161"/>
      <c r="G161"/>
      <c r="H161"/>
      <c r="I161" s="28" t="s">
        <v>409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 s="37"/>
      <c r="HD161" s="154"/>
      <c r="HE161" s="154"/>
      <c r="HF161" s="154"/>
      <c r="HG161" s="154"/>
      <c r="HH161" s="154"/>
      <c r="HI161" s="154"/>
      <c r="HJ161" s="154"/>
      <c r="HK161" s="154"/>
      <c r="HL161" s="154"/>
      <c r="HM161" s="154"/>
      <c r="HN161" s="154"/>
      <c r="HO161" s="153"/>
      <c r="HP161" s="153"/>
      <c r="HQ161" s="153"/>
      <c r="HR161" s="153"/>
      <c r="HS161" s="153"/>
      <c r="HT161" s="149"/>
      <c r="HU161" s="149"/>
      <c r="HV161" s="149"/>
      <c r="HW161" s="149"/>
      <c r="HX161" s="149"/>
      <c r="HY161" s="149"/>
    </row>
    <row r="162" spans="1:233" ht="14.4">
      <c r="A162" s="9"/>
      <c r="B162" s="34" t="s">
        <v>50</v>
      </c>
      <c r="C162" s="26">
        <v>0.95701248390341209</v>
      </c>
      <c r="D162" s="26">
        <v>0.9397250194185941</v>
      </c>
      <c r="E162" s="25">
        <v>1.7287464484817994</v>
      </c>
      <c r="F162" s="26">
        <v>1.8396301181289942E-2</v>
      </c>
      <c r="G162"/>
      <c r="H162" s="26">
        <v>0.9299817695120477</v>
      </c>
      <c r="I162" s="25">
        <v>0.97432499065464029</v>
      </c>
      <c r="J162" s="26">
        <v>1.0476818176402091E-2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26">
        <v>0.99372878186260449</v>
      </c>
      <c r="GW162" s="26">
        <v>0.94129006864789089</v>
      </c>
      <c r="GX162" s="26">
        <v>0.99087090997075244</v>
      </c>
      <c r="GY162" s="26">
        <v>0.9162237518932993</v>
      </c>
      <c r="GZ162" s="26">
        <v>0.99184231493353259</v>
      </c>
      <c r="HA162" s="26">
        <v>0.88963347034666851</v>
      </c>
      <c r="HB162" s="26">
        <v>0.98407779756182723</v>
      </c>
      <c r="HC162" s="37"/>
      <c r="HD162" s="26">
        <v>0.9163404136327078</v>
      </c>
      <c r="HE162" s="26">
        <v>0.90607710589609902</v>
      </c>
      <c r="HF162" s="26">
        <v>0.89274094798695602</v>
      </c>
      <c r="HG162" s="26">
        <v>0.95009581564524936</v>
      </c>
      <c r="HH162" s="26">
        <v>0.95434820710592538</v>
      </c>
      <c r="HI162" s="26">
        <v>0.95661530188594024</v>
      </c>
      <c r="HJ162" s="26">
        <v>0.96434168686314425</v>
      </c>
      <c r="HK162" s="26">
        <v>0.96433645400853185</v>
      </c>
      <c r="HL162" s="26">
        <v>0.96127172631961255</v>
      </c>
      <c r="HM162" s="26">
        <v>0.95669713098542974</v>
      </c>
      <c r="HN162" s="26">
        <v>0.96478469358714314</v>
      </c>
      <c r="HO162" s="26">
        <v>0.94421449532803281</v>
      </c>
      <c r="HP162" s="26">
        <v>0.951409736087376</v>
      </c>
      <c r="HQ162" s="26">
        <v>0.93200716825972241</v>
      </c>
      <c r="HR162" s="26">
        <v>0.9505998825263634</v>
      </c>
      <c r="HS162" s="26">
        <f t="shared" si="1"/>
        <v>0.95701248390341209</v>
      </c>
      <c r="HT162" s="149"/>
      <c r="HU162" s="149"/>
      <c r="HV162" s="149"/>
      <c r="HW162" s="149"/>
      <c r="HX162" s="149"/>
      <c r="HY162" s="149"/>
    </row>
    <row r="163" spans="1:233" ht="14.4">
      <c r="A163" s="9"/>
      <c r="B163" s="18" t="s">
        <v>18</v>
      </c>
      <c r="C163" s="20">
        <v>0.96005839278232719</v>
      </c>
      <c r="D163" s="20">
        <v>0.95112963153161967</v>
      </c>
      <c r="E163" s="19">
        <v>0.89287612507075176</v>
      </c>
      <c r="F163" s="20">
        <v>9.3875334704160013E-3</v>
      </c>
      <c r="G163"/>
      <c r="H163" s="20">
        <v>0.93403089124030902</v>
      </c>
      <c r="I163" s="19">
        <v>1.7098740291310643</v>
      </c>
      <c r="J163" s="20">
        <v>1.8306396985013049E-2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20">
        <v>0.98191697328351735</v>
      </c>
      <c r="GW163" s="20">
        <v>0.94519544446727843</v>
      </c>
      <c r="GX163" s="20">
        <v>1.0085923712288343</v>
      </c>
      <c r="GY163" s="20">
        <v>0.92903592158309867</v>
      </c>
      <c r="GZ163" s="20">
        <v>1.0118763067043421</v>
      </c>
      <c r="HA163" s="20">
        <v>0.87552180141301239</v>
      </c>
      <c r="HB163" s="20">
        <v>0.98112124561151992</v>
      </c>
      <c r="HC163" s="37"/>
      <c r="HD163" s="20">
        <v>0.89480215260475715</v>
      </c>
      <c r="HE163" s="20">
        <v>0.89243020528434447</v>
      </c>
      <c r="HF163" s="20">
        <v>0.86897357606764958</v>
      </c>
      <c r="HG163" s="20">
        <v>0.95456880635265717</v>
      </c>
      <c r="HH163" s="20">
        <v>0.96244641920776042</v>
      </c>
      <c r="HI163" s="20">
        <v>0.96278084667060426</v>
      </c>
      <c r="HJ163" s="20">
        <v>0.9816438395194832</v>
      </c>
      <c r="HK163" s="20">
        <v>0.99004431329701637</v>
      </c>
      <c r="HL163" s="20">
        <v>0.98082049032005725</v>
      </c>
      <c r="HM163" s="20">
        <v>0.97219579823409963</v>
      </c>
      <c r="HN163" s="20">
        <v>0.97357942196329506</v>
      </c>
      <c r="HO163" s="20">
        <v>0.9654005826620311</v>
      </c>
      <c r="HP163" s="20">
        <v>0.96317454918659018</v>
      </c>
      <c r="HQ163" s="20">
        <v>0.95066246535337329</v>
      </c>
      <c r="HR163" s="20">
        <v>0.95355559424631031</v>
      </c>
      <c r="HS163" s="20">
        <f t="shared" si="1"/>
        <v>0.96005839278232719</v>
      </c>
      <c r="HT163" s="149"/>
      <c r="HU163" s="149"/>
      <c r="HV163" s="149"/>
      <c r="HW163" s="149"/>
      <c r="HX163" s="149"/>
      <c r="HY163" s="149"/>
    </row>
    <row r="164" spans="1:233" ht="14.4">
      <c r="A164" s="9"/>
      <c r="B164" s="18" t="s">
        <v>19</v>
      </c>
      <c r="C164" s="20">
        <v>0.97017954917945204</v>
      </c>
      <c r="D164" s="20">
        <v>0.95891420770646651</v>
      </c>
      <c r="E164" s="19">
        <v>1.1265341472985524</v>
      </c>
      <c r="F164" s="20">
        <v>1.1748018104695723E-2</v>
      </c>
      <c r="G164"/>
      <c r="H164" s="20">
        <v>0.94940677511772864</v>
      </c>
      <c r="I164" s="19">
        <v>0.95074325887378741</v>
      </c>
      <c r="J164" s="20">
        <v>1.0014077040432884E-2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20">
        <v>1.0100111225678439</v>
      </c>
      <c r="GW164" s="20">
        <v>0.92949949067224469</v>
      </c>
      <c r="GX164" s="20">
        <v>1.0215078692335604</v>
      </c>
      <c r="GY164" s="20">
        <v>0.92639352902637551</v>
      </c>
      <c r="GZ164" s="20">
        <v>0.99155281054027256</v>
      </c>
      <c r="HA164" s="20">
        <v>0.91544183989321815</v>
      </c>
      <c r="HB164" s="20">
        <v>1.0038827047708399</v>
      </c>
      <c r="HC164" s="37"/>
      <c r="HD164" s="20">
        <v>0.91354026768144647</v>
      </c>
      <c r="HE164" s="20">
        <v>0.91128661272637945</v>
      </c>
      <c r="HF164" s="20">
        <v>0.9126330910341387</v>
      </c>
      <c r="HG164" s="20">
        <v>0.9552368477212998</v>
      </c>
      <c r="HH164" s="20">
        <v>0.95402031286817857</v>
      </c>
      <c r="HI164" s="20">
        <v>0.9652573598484705</v>
      </c>
      <c r="HJ164" s="20">
        <v>0.96082858005709126</v>
      </c>
      <c r="HK164" s="20">
        <v>0.95907646947091885</v>
      </c>
      <c r="HL164" s="20">
        <v>0.95987905476615187</v>
      </c>
      <c r="HM164" s="20">
        <v>0.95809447105704926</v>
      </c>
      <c r="HN164" s="20">
        <v>0.94898894679149293</v>
      </c>
      <c r="HO164" s="20">
        <v>0.93908809282707539</v>
      </c>
      <c r="HP164" s="20">
        <v>0.97370806276474908</v>
      </c>
      <c r="HQ164" s="20">
        <v>0.96353540782304736</v>
      </c>
      <c r="HR164" s="20">
        <v>0.96869235433985945</v>
      </c>
      <c r="HS164" s="20">
        <f t="shared" si="1"/>
        <v>0.97017954917945204</v>
      </c>
      <c r="HT164" s="149"/>
      <c r="HU164" s="149"/>
      <c r="HV164" s="149"/>
      <c r="HW164" s="149"/>
      <c r="HX164" s="149"/>
      <c r="HY164" s="149"/>
    </row>
    <row r="165" spans="1:233" ht="14.4">
      <c r="A165" s="9"/>
      <c r="B165" s="18" t="s">
        <v>20</v>
      </c>
      <c r="C165" s="20">
        <v>0.93274710478182443</v>
      </c>
      <c r="D165" s="20">
        <v>0.89619945887560071</v>
      </c>
      <c r="E165" s="19">
        <v>3.6547645906223725</v>
      </c>
      <c r="F165" s="20">
        <v>4.0780705170339555E-2</v>
      </c>
      <c r="G165"/>
      <c r="H165" s="20">
        <v>0.89456918133525754</v>
      </c>
      <c r="I165" s="19">
        <v>0.16302775403431724</v>
      </c>
      <c r="J165" s="20">
        <v>1.822416392558681E-3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20">
        <v>0.98553750249780658</v>
      </c>
      <c r="GW165" s="20">
        <v>0.95419312450361704</v>
      </c>
      <c r="GX165" s="20">
        <v>0.92105171900369753</v>
      </c>
      <c r="GY165" s="20">
        <v>0.88169025208619822</v>
      </c>
      <c r="GZ165" s="20">
        <v>0.96592039718794775</v>
      </c>
      <c r="HA165" s="20">
        <v>0.8701989712457896</v>
      </c>
      <c r="HB165" s="20">
        <v>0.95844213016415802</v>
      </c>
      <c r="HC165" s="37"/>
      <c r="HD165" s="20">
        <v>0.94777761253700765</v>
      </c>
      <c r="HE165" s="20">
        <v>0.91320669335567028</v>
      </c>
      <c r="HF165" s="20">
        <v>0.88872772551099266</v>
      </c>
      <c r="HG165" s="20">
        <v>0.93842692622698953</v>
      </c>
      <c r="HH165" s="20">
        <v>0.94701446814703172</v>
      </c>
      <c r="HI165" s="20">
        <v>0.93921060332306916</v>
      </c>
      <c r="HJ165" s="20">
        <v>0.95238579959229874</v>
      </c>
      <c r="HK165" s="20">
        <v>0.94543548387415066</v>
      </c>
      <c r="HL165" s="20">
        <v>0.94262191247288429</v>
      </c>
      <c r="HM165" s="20">
        <v>0.93837762906858369</v>
      </c>
      <c r="HN165" s="20">
        <v>0.9777183623982999</v>
      </c>
      <c r="HO165" s="20">
        <v>0.92572577495343999</v>
      </c>
      <c r="HP165" s="20">
        <v>0.90377485681233305</v>
      </c>
      <c r="HQ165" s="20">
        <v>0.863009104646146</v>
      </c>
      <c r="HR165" s="20">
        <v>0.91830184549381044</v>
      </c>
      <c r="HS165" s="20">
        <f t="shared" si="1"/>
        <v>0.93274710478182443</v>
      </c>
      <c r="HT165" s="149"/>
      <c r="HU165" s="149"/>
      <c r="HV165" s="149"/>
      <c r="HW165" s="149"/>
      <c r="HX165" s="149"/>
      <c r="HY165" s="149"/>
    </row>
    <row r="166" spans="1:233" ht="14.4">
      <c r="A166" s="9"/>
      <c r="B166" s="21"/>
      <c r="C166"/>
      <c r="D166"/>
      <c r="E166" s="28" t="s">
        <v>409</v>
      </c>
      <c r="F166"/>
      <c r="G166"/>
      <c r="H166"/>
      <c r="I166" s="28" t="s">
        <v>409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 s="37"/>
      <c r="HD166" s="154"/>
      <c r="HE166" s="154"/>
      <c r="HF166" s="154"/>
      <c r="HG166" s="154"/>
      <c r="HH166" s="154"/>
      <c r="HI166" s="154"/>
      <c r="HJ166" s="154"/>
      <c r="HK166" s="154"/>
      <c r="HL166" s="154"/>
      <c r="HM166" s="154"/>
      <c r="HN166" s="154"/>
      <c r="HO166" s="153"/>
      <c r="HP166" s="153"/>
      <c r="HQ166" s="153"/>
      <c r="HR166" s="153"/>
      <c r="HS166" s="153"/>
      <c r="HT166" s="149"/>
      <c r="HU166" s="149"/>
      <c r="HV166" s="149"/>
      <c r="HW166" s="149"/>
      <c r="HX166" s="149"/>
      <c r="HY166" s="149"/>
    </row>
    <row r="167" spans="1:233" ht="13.8">
      <c r="A167" s="9"/>
      <c r="B167" s="34" t="s">
        <v>51</v>
      </c>
      <c r="C167" s="26">
        <v>0.96300813799174678</v>
      </c>
      <c r="D167" s="26">
        <v>0.95608481833239878</v>
      </c>
      <c r="E167" s="25">
        <v>0.6923319659348004</v>
      </c>
      <c r="F167" s="26">
        <v>7.2413237053838434E-3</v>
      </c>
      <c r="H167" s="26">
        <v>0.95593168439081566</v>
      </c>
      <c r="I167" s="25">
        <v>1.5313394158311677E-2</v>
      </c>
      <c r="J167" s="26">
        <v>1.6019339465738505E-4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26">
        <v>0.95330462474911881</v>
      </c>
      <c r="GW167" s="26">
        <v>0.95279164984840947</v>
      </c>
      <c r="GX167" s="26">
        <v>0.95574506844706675</v>
      </c>
      <c r="GY167" s="26">
        <v>0.9551579265750153</v>
      </c>
      <c r="GZ167" s="26">
        <v>0.95871148825521291</v>
      </c>
      <c r="HA167" s="26">
        <v>0.95954713671412706</v>
      </c>
      <c r="HB167" s="26">
        <v>0.96300813799174678</v>
      </c>
      <c r="HC167" s="37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149"/>
      <c r="HU167" s="149"/>
      <c r="HV167" s="149"/>
      <c r="HW167" s="149"/>
      <c r="HX167" s="149"/>
      <c r="HY167" s="149"/>
    </row>
    <row r="168" spans="1:233" ht="13.8">
      <c r="A168" s="9"/>
      <c r="B168" s="18" t="s">
        <v>18</v>
      </c>
      <c r="C168" s="20">
        <v>0.9730007656670665</v>
      </c>
      <c r="D168" s="20">
        <v>0.96309315406027995</v>
      </c>
      <c r="E168" s="19">
        <v>0.99076116067865483</v>
      </c>
      <c r="F168" s="20">
        <v>1.0287282767006805E-2</v>
      </c>
      <c r="H168" s="20">
        <v>0.96040370523359175</v>
      </c>
      <c r="I168" s="19">
        <v>0.26894488266882011</v>
      </c>
      <c r="J168" s="20">
        <v>2.8003315814301931E-3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20">
        <v>0.9666761168567698</v>
      </c>
      <c r="GW168" s="20">
        <v>0.96688519163093123</v>
      </c>
      <c r="GX168" s="20">
        <v>0.96978420712179014</v>
      </c>
      <c r="GY168" s="20">
        <v>0.97101466736024444</v>
      </c>
      <c r="GZ168" s="20">
        <v>0.9744464242186498</v>
      </c>
      <c r="HA168" s="20">
        <v>0.9719307872192926</v>
      </c>
      <c r="HB168" s="20">
        <v>0.9730007656670665</v>
      </c>
      <c r="HC168" s="37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149"/>
      <c r="HU168" s="149"/>
      <c r="HV168" s="149"/>
      <c r="HW168" s="149"/>
      <c r="HX168" s="149"/>
      <c r="HY168" s="149"/>
    </row>
    <row r="169" spans="1:233" ht="13.8">
      <c r="A169" s="9"/>
      <c r="B169" s="18" t="s">
        <v>19</v>
      </c>
      <c r="C169" s="20">
        <v>0.97524789765268327</v>
      </c>
      <c r="D169" s="20">
        <v>0.97417990535903187</v>
      </c>
      <c r="E169" s="19">
        <v>0.10679922936513986</v>
      </c>
      <c r="F169" s="20">
        <v>1.0962988332815101E-3</v>
      </c>
      <c r="H169" s="20">
        <v>0.96914491542613834</v>
      </c>
      <c r="I169" s="19">
        <v>0.50349899328935299</v>
      </c>
      <c r="J169" s="20">
        <v>5.1952910785066832E-3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20">
        <v>0.96943137840756644</v>
      </c>
      <c r="GW169" s="20">
        <v>0.96963308315021701</v>
      </c>
      <c r="GX169" s="20">
        <v>0.97278412290796623</v>
      </c>
      <c r="GY169" s="20">
        <v>0.9715042446011527</v>
      </c>
      <c r="GZ169" s="20">
        <v>0.97254184180262393</v>
      </c>
      <c r="HA169" s="20">
        <v>0.97261581800271402</v>
      </c>
      <c r="HB169" s="20">
        <v>0.97524789765268327</v>
      </c>
      <c r="HC169" s="37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149"/>
      <c r="HU169" s="149"/>
      <c r="HV169" s="149"/>
      <c r="HW169" s="149"/>
      <c r="HX169" s="149"/>
      <c r="HY169" s="149"/>
    </row>
    <row r="170" spans="1:233" ht="13.8">
      <c r="A170" s="9"/>
      <c r="B170" s="18" t="s">
        <v>20</v>
      </c>
      <c r="C170" s="20">
        <v>0.93061479569603744</v>
      </c>
      <c r="D170" s="20">
        <v>0.91894373026012188</v>
      </c>
      <c r="E170" s="19">
        <v>1.1671065435915562</v>
      </c>
      <c r="F170" s="20">
        <v>1.2700522405884285E-2</v>
      </c>
      <c r="H170" s="20">
        <v>0.92903089282652351</v>
      </c>
      <c r="I170" s="19">
        <v>-1.0087162566401631</v>
      </c>
      <c r="J170" s="20">
        <v>-1.0857725662611728E-2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20">
        <v>0.91107532527641</v>
      </c>
      <c r="GW170" s="20">
        <v>0.90858815272825943</v>
      </c>
      <c r="GX170" s="20">
        <v>0.91132575837938734</v>
      </c>
      <c r="GY170" s="20">
        <v>0.90917594448518757</v>
      </c>
      <c r="GZ170" s="20">
        <v>0.91655916668904003</v>
      </c>
      <c r="HA170" s="20">
        <v>0.92284828292128418</v>
      </c>
      <c r="HB170" s="20">
        <v>0.93061479569603744</v>
      </c>
      <c r="HC170" s="37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149"/>
      <c r="HU170" s="149"/>
      <c r="HV170" s="149"/>
      <c r="HW170" s="149"/>
      <c r="HX170" s="149"/>
      <c r="HY170" s="149"/>
    </row>
    <row r="171" spans="1:233" ht="14.4">
      <c r="A171" s="9"/>
      <c r="B171" s="21"/>
      <c r="C171"/>
      <c r="D171"/>
      <c r="E171" s="28" t="s">
        <v>409</v>
      </c>
      <c r="F171"/>
      <c r="G171"/>
      <c r="H171"/>
      <c r="I171" s="28" t="s">
        <v>409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 s="37"/>
      <c r="HD171" s="154"/>
      <c r="HE171" s="154"/>
      <c r="HF171" s="154"/>
      <c r="HG171" s="154"/>
      <c r="HH171" s="154"/>
      <c r="HI171" s="154"/>
      <c r="HJ171" s="154"/>
      <c r="HK171" s="154"/>
      <c r="HL171" s="154"/>
      <c r="HM171" s="154"/>
      <c r="HN171" s="154"/>
      <c r="HO171" s="153"/>
      <c r="HP171" s="153"/>
      <c r="HQ171" s="153"/>
      <c r="HR171" s="153"/>
      <c r="HS171" s="153"/>
      <c r="HT171" s="149"/>
      <c r="HU171" s="149"/>
      <c r="HV171" s="149"/>
      <c r="HW171" s="149"/>
      <c r="HX171" s="149"/>
      <c r="HY171" s="149"/>
    </row>
    <row r="172" spans="1:233" ht="14.4">
      <c r="A172" s="9"/>
      <c r="B172" s="34" t="s">
        <v>52</v>
      </c>
      <c r="C172" s="26">
        <v>0.5824600626313261</v>
      </c>
      <c r="D172" s="26">
        <v>0.58144366711272222</v>
      </c>
      <c r="E172" s="25">
        <v>0.10163955186038853</v>
      </c>
      <c r="F172" s="26">
        <v>1.7480550156320487E-3</v>
      </c>
      <c r="G172"/>
      <c r="H172" s="26">
        <v>0.59580827879287568</v>
      </c>
      <c r="I172" s="25">
        <v>-1.4364611680153461</v>
      </c>
      <c r="J172" s="26">
        <v>-2.4109452975807195E-2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26">
        <v>0.64568212919510337</v>
      </c>
      <c r="GW172" s="26">
        <v>0.64030465983287976</v>
      </c>
      <c r="GX172" s="26">
        <v>0.56518582226671776</v>
      </c>
      <c r="GY172" s="26">
        <v>0.58616497270332713</v>
      </c>
      <c r="GZ172" s="26">
        <v>0.56105405922170204</v>
      </c>
      <c r="HA172" s="26">
        <v>0.54736131029277102</v>
      </c>
      <c r="HB172" s="26">
        <v>0.55781430957499489</v>
      </c>
      <c r="HC172" s="37"/>
      <c r="HD172" s="26">
        <v>0.58433766452166369</v>
      </c>
      <c r="HE172" s="26">
        <v>0.58712936517002534</v>
      </c>
      <c r="HF172" s="26">
        <v>0.59908359723975591</v>
      </c>
      <c r="HG172" s="26">
        <v>0.61243694501786805</v>
      </c>
      <c r="HH172" s="26">
        <v>0.63801188102444195</v>
      </c>
      <c r="HI172" s="26">
        <v>0.64986728109643488</v>
      </c>
      <c r="HJ172" s="26">
        <v>0.66412699778513373</v>
      </c>
      <c r="HK172" s="26">
        <v>0.66054883436511935</v>
      </c>
      <c r="HL172" s="26">
        <v>0.67430653429011378</v>
      </c>
      <c r="HM172" s="26">
        <v>0.68489841493890402</v>
      </c>
      <c r="HN172" s="26">
        <v>0.70427816785920905</v>
      </c>
      <c r="HO172" s="26">
        <v>0.63143849376462435</v>
      </c>
      <c r="HP172" s="26">
        <v>0.64102985932831069</v>
      </c>
      <c r="HQ172" s="26">
        <v>0.63009747635345092</v>
      </c>
      <c r="HR172" s="26">
        <v>0.60872100917619476</v>
      </c>
      <c r="HS172" s="26">
        <f t="shared" si="1"/>
        <v>0.5824600626313261</v>
      </c>
      <c r="HT172" s="149"/>
      <c r="HU172" s="149"/>
      <c r="HV172" s="149"/>
      <c r="HW172" s="149"/>
      <c r="HX172" s="149"/>
      <c r="HY172" s="149"/>
    </row>
    <row r="173" spans="1:233" ht="14.4">
      <c r="A173" s="9"/>
      <c r="B173" s="18" t="s">
        <v>18</v>
      </c>
      <c r="C173" s="20">
        <v>0.70606812285085474</v>
      </c>
      <c r="D173" s="20">
        <v>0.69894679528187997</v>
      </c>
      <c r="E173" s="19">
        <v>0.71213275689747668</v>
      </c>
      <c r="F173" s="20">
        <v>1.0188654726004987E-2</v>
      </c>
      <c r="G173"/>
      <c r="H173" s="20">
        <v>0.69694523030841327</v>
      </c>
      <c r="I173" s="19">
        <v>0.20015649734667074</v>
      </c>
      <c r="J173" s="20">
        <v>2.8719114306600129E-3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20">
        <v>0.77381187348369684</v>
      </c>
      <c r="GW173" s="20">
        <v>0.78538343515875042</v>
      </c>
      <c r="GX173" s="20">
        <v>0.68509645057589652</v>
      </c>
      <c r="GY173" s="20">
        <v>0.73667042807884031</v>
      </c>
      <c r="GZ173" s="20">
        <v>0.69609871660093847</v>
      </c>
      <c r="HA173" s="20">
        <v>0.64235769259132902</v>
      </c>
      <c r="HB173" s="20">
        <v>0.66179836339761344</v>
      </c>
      <c r="HC173" s="37"/>
      <c r="HD173" s="20">
        <v>0.61680998502325468</v>
      </c>
      <c r="HE173" s="20">
        <v>0.60423221950994832</v>
      </c>
      <c r="HF173" s="20">
        <v>0.58280392266537828</v>
      </c>
      <c r="HG173" s="20">
        <v>0.58777556249352014</v>
      </c>
      <c r="HH173" s="20">
        <v>0.62617160930840576</v>
      </c>
      <c r="HI173" s="20">
        <v>0.65722880530709615</v>
      </c>
      <c r="HJ173" s="20">
        <v>0.68105017371980714</v>
      </c>
      <c r="HK173" s="20">
        <v>0.70560362698501189</v>
      </c>
      <c r="HL173" s="20">
        <v>0.7309186101766314</v>
      </c>
      <c r="HM173" s="20">
        <v>0.74808574079363743</v>
      </c>
      <c r="HN173" s="20">
        <v>0.77414023390676734</v>
      </c>
      <c r="HO173" s="20">
        <v>0.74668324981151557</v>
      </c>
      <c r="HP173" s="20">
        <v>0.75230841216615318</v>
      </c>
      <c r="HQ173" s="20">
        <v>0.74382200197507653</v>
      </c>
      <c r="HR173" s="20">
        <v>0.71315063351912711</v>
      </c>
      <c r="HS173" s="20">
        <f t="shared" si="1"/>
        <v>0.70606812285085474</v>
      </c>
      <c r="HT173" s="149"/>
      <c r="HU173" s="149"/>
      <c r="HV173" s="149"/>
      <c r="HW173" s="149"/>
      <c r="HX173" s="149"/>
      <c r="HY173" s="149"/>
    </row>
    <row r="174" spans="1:233" ht="14.4">
      <c r="A174" s="9"/>
      <c r="B174" s="18" t="s">
        <v>19</v>
      </c>
      <c r="C174" s="20">
        <v>0.65295950082519527</v>
      </c>
      <c r="D174" s="20">
        <v>0.65919429962614928</v>
      </c>
      <c r="E174" s="19">
        <v>-0.62347988009540112</v>
      </c>
      <c r="F174" s="20">
        <v>-9.4582110380656663E-3</v>
      </c>
      <c r="G174"/>
      <c r="H174" s="20">
        <v>0.67729477281194916</v>
      </c>
      <c r="I174" s="19">
        <v>-1.8100473185799881</v>
      </c>
      <c r="J174" s="20">
        <v>-2.6724660978338123E-2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20">
        <v>0.72004960764637782</v>
      </c>
      <c r="GW174" s="20">
        <v>0.69535998287414513</v>
      </c>
      <c r="GX174" s="20">
        <v>0.64502825952466547</v>
      </c>
      <c r="GY174" s="20">
        <v>0.66045306275058091</v>
      </c>
      <c r="GZ174" s="20">
        <v>0.61235899042137842</v>
      </c>
      <c r="HA174" s="20">
        <v>0.62845251297574445</v>
      </c>
      <c r="HB174" s="20">
        <v>0.63133868603097298</v>
      </c>
      <c r="HC174" s="37"/>
      <c r="HD174" s="20">
        <v>0.60300852736140398</v>
      </c>
      <c r="HE174" s="20">
        <v>0.60562482397279416</v>
      </c>
      <c r="HF174" s="20">
        <v>0.63702505351922512</v>
      </c>
      <c r="HG174" s="20">
        <v>0.66699974065585121</v>
      </c>
      <c r="HH174" s="20">
        <v>0.6789960723640438</v>
      </c>
      <c r="HI174" s="20">
        <v>0.68802458670271016</v>
      </c>
      <c r="HJ174" s="20">
        <v>0.69102020836509748</v>
      </c>
      <c r="HK174" s="20">
        <v>0.6844858015928057</v>
      </c>
      <c r="HL174" s="20">
        <v>0.70530126784313751</v>
      </c>
      <c r="HM174" s="20">
        <v>0.72942801139842639</v>
      </c>
      <c r="HN174" s="20">
        <v>0.74607644868638823</v>
      </c>
      <c r="HO174" s="20">
        <v>0.70340519487524256</v>
      </c>
      <c r="HP174" s="20">
        <v>0.71952623675445082</v>
      </c>
      <c r="HQ174" s="20">
        <v>0.70861272789229002</v>
      </c>
      <c r="HR174" s="20">
        <v>0.69743063443157816</v>
      </c>
      <c r="HS174" s="20">
        <f t="shared" si="1"/>
        <v>0.65295950082519527</v>
      </c>
      <c r="HT174" s="149"/>
      <c r="HU174" s="149"/>
      <c r="HV174" s="149"/>
      <c r="HW174" s="149"/>
      <c r="HX174" s="149"/>
      <c r="HY174" s="149"/>
    </row>
    <row r="175" spans="1:233" ht="14.4">
      <c r="A175" s="9"/>
      <c r="B175" s="18" t="s">
        <v>20</v>
      </c>
      <c r="C175" s="20">
        <v>0.41143993927210992</v>
      </c>
      <c r="D175" s="20">
        <v>0.40570421580721466</v>
      </c>
      <c r="E175" s="19">
        <v>0.57357234648952593</v>
      </c>
      <c r="F175" s="20">
        <v>1.4137697468790416E-2</v>
      </c>
      <c r="G175"/>
      <c r="H175" s="20">
        <v>0.4229195760009648</v>
      </c>
      <c r="I175" s="19">
        <v>-1.721536019375014</v>
      </c>
      <c r="J175" s="20">
        <v>-4.0705990383644163E-2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20">
        <v>0.46440296645041879</v>
      </c>
      <c r="GW175" s="20">
        <v>0.46244970682105363</v>
      </c>
      <c r="GX175" s="20">
        <v>0.38715657007726506</v>
      </c>
      <c r="GY175" s="20">
        <v>0.39276727002498268</v>
      </c>
      <c r="GZ175" s="20">
        <v>0.40229320673807156</v>
      </c>
      <c r="HA175" s="20">
        <v>0.39012191585812911</v>
      </c>
      <c r="HB175" s="20">
        <v>0.40091385493331194</v>
      </c>
      <c r="HC175" s="37"/>
      <c r="HD175" s="20">
        <v>0.52761481172813374</v>
      </c>
      <c r="HE175" s="20">
        <v>0.54907448602888498</v>
      </c>
      <c r="HF175" s="20">
        <v>0.56866371305532737</v>
      </c>
      <c r="HG175" s="20">
        <v>0.57316295555295138</v>
      </c>
      <c r="HH175" s="20">
        <v>0.60307369897113383</v>
      </c>
      <c r="HI175" s="20">
        <v>0.60081118673330747</v>
      </c>
      <c r="HJ175" s="20">
        <v>0.62071608137121426</v>
      </c>
      <c r="HK175" s="20">
        <v>0.59389465134077035</v>
      </c>
      <c r="HL175" s="20">
        <v>0.59156339044890482</v>
      </c>
      <c r="HM175" s="20">
        <v>0.58648087820557582</v>
      </c>
      <c r="HN175" s="20">
        <v>0.60305873446860103</v>
      </c>
      <c r="HO175" s="20">
        <v>0.46198677144863692</v>
      </c>
      <c r="HP175" s="20">
        <v>0.46648587663172425</v>
      </c>
      <c r="HQ175" s="20">
        <v>0.45180280868201578</v>
      </c>
      <c r="HR175" s="20">
        <v>0.42681230725108993</v>
      </c>
      <c r="HS175" s="20">
        <f t="shared" si="1"/>
        <v>0.41143993927210992</v>
      </c>
      <c r="HT175" s="149"/>
      <c r="HU175" s="149"/>
      <c r="HV175" s="149"/>
      <c r="HW175" s="149"/>
      <c r="HX175" s="149"/>
      <c r="HY175" s="149"/>
    </row>
    <row r="176" spans="1:233" ht="14.4">
      <c r="A176" s="9"/>
      <c r="B176" s="21"/>
      <c r="C176"/>
      <c r="D176"/>
      <c r="E176" s="28" t="s">
        <v>409</v>
      </c>
      <c r="F176"/>
      <c r="G176"/>
      <c r="H176"/>
      <c r="I176" s="28" t="s">
        <v>409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 s="37"/>
      <c r="HD176" s="154"/>
      <c r="HE176" s="154"/>
      <c r="HF176" s="154"/>
      <c r="HG176" s="154"/>
      <c r="HH176" s="154"/>
      <c r="HI176" s="154"/>
      <c r="HJ176" s="154"/>
      <c r="HK176" s="154"/>
      <c r="HL176" s="154"/>
      <c r="HM176" s="154"/>
      <c r="HN176" s="154"/>
      <c r="HO176" s="153"/>
      <c r="HP176" s="153"/>
      <c r="HQ176" s="153"/>
      <c r="HR176" s="153"/>
      <c r="HS176" s="153"/>
      <c r="HT176" s="149"/>
      <c r="HU176" s="149"/>
      <c r="HV176" s="149"/>
      <c r="HW176" s="149"/>
      <c r="HX176" s="149"/>
      <c r="HY176" s="149"/>
    </row>
    <row r="177" spans="1:233" ht="13.8">
      <c r="A177" s="9"/>
      <c r="B177" s="34" t="s">
        <v>53</v>
      </c>
      <c r="C177" s="26">
        <v>0.59502346108305426</v>
      </c>
      <c r="D177" s="26">
        <v>0.60015454712674454</v>
      </c>
      <c r="E177" s="25">
        <v>-0.51310860436902805</v>
      </c>
      <c r="F177" s="26">
        <v>-8.5496078772634293E-3</v>
      </c>
      <c r="H177" s="26">
        <v>0.61968840297404815</v>
      </c>
      <c r="I177" s="25">
        <v>-1.9533855847303605</v>
      </c>
      <c r="J177" s="26">
        <v>-3.1522061335270239E-2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26">
        <v>0.59669348946444833</v>
      </c>
      <c r="GW177" s="26">
        <v>0.59634082315141146</v>
      </c>
      <c r="GX177" s="26">
        <v>0.59673112135374795</v>
      </c>
      <c r="GY177" s="26">
        <v>0.59693582212655394</v>
      </c>
      <c r="GZ177" s="26">
        <v>0.59671236363469848</v>
      </c>
      <c r="HA177" s="26">
        <v>0.59738503574527946</v>
      </c>
      <c r="HB177" s="26">
        <v>0.59502346108305426</v>
      </c>
      <c r="HC177" s="37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149"/>
      <c r="HU177" s="149"/>
      <c r="HV177" s="149"/>
      <c r="HW177" s="149"/>
      <c r="HX177" s="149"/>
      <c r="HY177" s="149"/>
    </row>
    <row r="178" spans="1:233" ht="13.8">
      <c r="A178" s="9"/>
      <c r="B178" s="18" t="s">
        <v>18</v>
      </c>
      <c r="C178" s="20">
        <v>0.72461423403792635</v>
      </c>
      <c r="D178" s="20">
        <v>0.71395885762017386</v>
      </c>
      <c r="E178" s="19">
        <v>1.0655376417752493</v>
      </c>
      <c r="F178" s="20">
        <v>1.4924356360350886E-2</v>
      </c>
      <c r="H178" s="20">
        <v>0.73288591019214855</v>
      </c>
      <c r="I178" s="19">
        <v>-1.892705257197469</v>
      </c>
      <c r="J178" s="20">
        <v>-2.5825373784321193E-2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20">
        <v>0.72351350999175423</v>
      </c>
      <c r="GW178" s="20">
        <v>0.72422389215295924</v>
      </c>
      <c r="GX178" s="20">
        <v>0.72531014891529622</v>
      </c>
      <c r="GY178" s="20">
        <v>0.72822077559790754</v>
      </c>
      <c r="GZ178" s="20">
        <v>0.72868585721427404</v>
      </c>
      <c r="HA178" s="20">
        <v>0.72802860655878099</v>
      </c>
      <c r="HB178" s="20">
        <v>0.72461423403792635</v>
      </c>
      <c r="HC178" s="37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149"/>
      <c r="HU178" s="149"/>
      <c r="HV178" s="149"/>
      <c r="HW178" s="149"/>
      <c r="HX178" s="149"/>
      <c r="HY178" s="149"/>
    </row>
    <row r="179" spans="1:233" ht="13.8">
      <c r="A179" s="9"/>
      <c r="B179" s="18" t="s">
        <v>19</v>
      </c>
      <c r="C179" s="20">
        <v>0.66777063867818176</v>
      </c>
      <c r="D179" s="20">
        <v>0.68659407321819554</v>
      </c>
      <c r="E179" s="19">
        <v>-1.8823434540013784</v>
      </c>
      <c r="F179" s="20">
        <v>-2.7415667093927575E-2</v>
      </c>
      <c r="H179" s="20">
        <v>0.70087771682206046</v>
      </c>
      <c r="I179" s="19">
        <v>-1.4283643603864915</v>
      </c>
      <c r="J179" s="20">
        <v>-2.0379651487038589E-2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20">
        <v>0.67279090403106945</v>
      </c>
      <c r="GW179" s="20">
        <v>0.6718029610148627</v>
      </c>
      <c r="GX179" s="20">
        <v>0.67184979674504008</v>
      </c>
      <c r="GY179" s="20">
        <v>0.67176104476217458</v>
      </c>
      <c r="GZ179" s="20">
        <v>0.6696207460331125</v>
      </c>
      <c r="HA179" s="20">
        <v>0.67026263439714984</v>
      </c>
      <c r="HB179" s="20">
        <v>0.66777063867818176</v>
      </c>
      <c r="HC179" s="37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149"/>
      <c r="HU179" s="149"/>
      <c r="HV179" s="149"/>
      <c r="HW179" s="149"/>
      <c r="HX179" s="149"/>
      <c r="HY179" s="149"/>
    </row>
    <row r="180" spans="1:233" ht="13.8">
      <c r="A180" s="9"/>
      <c r="B180" s="18" t="s">
        <v>20</v>
      </c>
      <c r="C180" s="20">
        <v>0.41645109640655092</v>
      </c>
      <c r="D180" s="20">
        <v>0.41685925274141761</v>
      </c>
      <c r="E180" s="19">
        <v>-4.0815633486668279E-2</v>
      </c>
      <c r="F180" s="20">
        <v>-9.7912264675066867E-4</v>
      </c>
      <c r="H180" s="20">
        <v>0.43649284523783288</v>
      </c>
      <c r="I180" s="19">
        <v>-1.9633592496415275</v>
      </c>
      <c r="J180" s="20">
        <v>-4.4980330629972809E-2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20">
        <v>0.41543792842813559</v>
      </c>
      <c r="GW180" s="20">
        <v>0.41486174745296051</v>
      </c>
      <c r="GX180" s="20">
        <v>0.41528055506317668</v>
      </c>
      <c r="GY180" s="20">
        <v>0.413989366931239</v>
      </c>
      <c r="GZ180" s="20">
        <v>0.41543572800168732</v>
      </c>
      <c r="HA180" s="20">
        <v>0.41724861746037695</v>
      </c>
      <c r="HB180" s="20">
        <v>0.41645109640655092</v>
      </c>
      <c r="HC180" s="37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149"/>
      <c r="HU180" s="149"/>
      <c r="HV180" s="149"/>
      <c r="HW180" s="149"/>
      <c r="HX180" s="149"/>
      <c r="HY180" s="149"/>
    </row>
    <row r="181" spans="1:233" ht="14.4">
      <c r="A181" s="9"/>
      <c r="B181" s="21"/>
      <c r="C181"/>
      <c r="D181"/>
      <c r="E181" s="28" t="s">
        <v>409</v>
      </c>
      <c r="F181"/>
      <c r="G181"/>
      <c r="H181"/>
      <c r="I181" s="28" t="s">
        <v>409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 s="37"/>
      <c r="HD181" s="154"/>
      <c r="HE181" s="154"/>
      <c r="HF181" s="154"/>
      <c r="HG181" s="154"/>
      <c r="HH181" s="154"/>
      <c r="HI181" s="154"/>
      <c r="HJ181" s="154"/>
      <c r="HK181" s="154"/>
      <c r="HL181" s="154"/>
      <c r="HM181" s="154"/>
      <c r="HN181" s="154"/>
      <c r="HO181" s="153"/>
      <c r="HP181" s="153"/>
      <c r="HQ181" s="153"/>
      <c r="HR181" s="153"/>
      <c r="HS181" s="153"/>
      <c r="HT181" s="149"/>
      <c r="HU181" s="149"/>
      <c r="HV181" s="149"/>
      <c r="HW181" s="149"/>
      <c r="HX181" s="149"/>
      <c r="HY181" s="149"/>
    </row>
    <row r="182" spans="1:233" ht="14.4">
      <c r="A182" s="9"/>
      <c r="B182" s="34" t="s">
        <v>54</v>
      </c>
      <c r="C182" s="26">
        <v>0.58300217818976474</v>
      </c>
      <c r="D182" s="26">
        <v>0.58286402745797772</v>
      </c>
      <c r="E182" s="25">
        <v>1.3815073178702342E-2</v>
      </c>
      <c r="F182" s="26">
        <v>2.3702051469797313E-4</v>
      </c>
      <c r="G182"/>
      <c r="H182" s="26">
        <v>0.59787411740684959</v>
      </c>
      <c r="I182" s="25">
        <v>-1.5010089948871874</v>
      </c>
      <c r="J182" s="26">
        <v>-2.510576977972372E-2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26">
        <v>0.65271640718512003</v>
      </c>
      <c r="GW182" s="26">
        <v>0.63351242982357892</v>
      </c>
      <c r="GX182" s="26">
        <v>0.57276344419405067</v>
      </c>
      <c r="GY182" s="26">
        <v>0.58657097653118262</v>
      </c>
      <c r="GZ182" s="26">
        <v>0.55215308341231839</v>
      </c>
      <c r="HA182" s="26">
        <v>0.55306931914336999</v>
      </c>
      <c r="HB182" s="26">
        <v>0.55514019544457993</v>
      </c>
      <c r="HC182" s="37"/>
      <c r="HD182" s="26">
        <v>0.60194766757371909</v>
      </c>
      <c r="HE182" s="26">
        <v>0.58551904712311587</v>
      </c>
      <c r="HF182" s="26">
        <v>0.59105774852822524</v>
      </c>
      <c r="HG182" s="26">
        <v>0.60971014405901303</v>
      </c>
      <c r="HH182" s="26">
        <v>0.64126738020128193</v>
      </c>
      <c r="HI182" s="26">
        <v>0.65428392257446999</v>
      </c>
      <c r="HJ182" s="26">
        <v>0.66804062521075158</v>
      </c>
      <c r="HK182" s="26">
        <v>0.66444490470577189</v>
      </c>
      <c r="HL182" s="26">
        <v>0.68046116121510825</v>
      </c>
      <c r="HM182" s="26">
        <v>0.68892221855100266</v>
      </c>
      <c r="HN182" s="26">
        <v>0.70399061776866345</v>
      </c>
      <c r="HO182" s="26">
        <v>0.6390429101259113</v>
      </c>
      <c r="HP182" s="26">
        <v>0.64474575754837793</v>
      </c>
      <c r="HQ182" s="26">
        <v>0.63184030538053926</v>
      </c>
      <c r="HR182" s="26">
        <v>0.6101831207643641</v>
      </c>
      <c r="HS182" s="26">
        <f t="shared" si="1"/>
        <v>0.58300217818976474</v>
      </c>
      <c r="HT182" s="149"/>
      <c r="HU182" s="149"/>
      <c r="HV182" s="149"/>
      <c r="HW182" s="149"/>
      <c r="HX182" s="149"/>
      <c r="HY182" s="149"/>
    </row>
    <row r="183" spans="1:233" ht="14.4">
      <c r="A183" s="9"/>
      <c r="B183" s="18" t="s">
        <v>18</v>
      </c>
      <c r="C183" s="20">
        <v>0.70772286443131938</v>
      </c>
      <c r="D183" s="20">
        <v>0.69892381676048798</v>
      </c>
      <c r="E183" s="19">
        <v>0.87990476708313947</v>
      </c>
      <c r="F183" s="20">
        <v>1.2589423138583234E-2</v>
      </c>
      <c r="G183"/>
      <c r="H183" s="20">
        <v>0.69545912156613832</v>
      </c>
      <c r="I183" s="19">
        <v>0.34646951943496651</v>
      </c>
      <c r="J183" s="20">
        <v>4.9818818776110798E-3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20">
        <v>0.78718797504008664</v>
      </c>
      <c r="GW183" s="20">
        <v>0.77982720344254286</v>
      </c>
      <c r="GX183" s="20">
        <v>0.6883945434793145</v>
      </c>
      <c r="GY183" s="20">
        <v>0.73446322440504008</v>
      </c>
      <c r="GZ183" s="20">
        <v>0.67701742614513127</v>
      </c>
      <c r="HA183" s="20">
        <v>0.66113261143531055</v>
      </c>
      <c r="HB183" s="20">
        <v>0.66195610298599949</v>
      </c>
      <c r="HC183" s="37"/>
      <c r="HD183" s="20">
        <v>0.62470108858537032</v>
      </c>
      <c r="HE183" s="20">
        <v>0.57994912903332185</v>
      </c>
      <c r="HF183" s="20">
        <v>0.56436666578190764</v>
      </c>
      <c r="HG183" s="20">
        <v>0.56979791785915856</v>
      </c>
      <c r="HH183" s="20">
        <v>0.6245682997893629</v>
      </c>
      <c r="HI183" s="20">
        <v>0.65646676365507795</v>
      </c>
      <c r="HJ183" s="20">
        <v>0.68149478934436536</v>
      </c>
      <c r="HK183" s="20">
        <v>0.70922969091825394</v>
      </c>
      <c r="HL183" s="20">
        <v>0.73251986711967088</v>
      </c>
      <c r="HM183" s="20">
        <v>0.74998525068312571</v>
      </c>
      <c r="HN183" s="20">
        <v>0.77409338428274699</v>
      </c>
      <c r="HO183" s="20">
        <v>0.75215311137231911</v>
      </c>
      <c r="HP183" s="20">
        <v>0.75928275605539119</v>
      </c>
      <c r="HQ183" s="20">
        <v>0.7441537037068422</v>
      </c>
      <c r="HR183" s="20">
        <v>0.71243310375764279</v>
      </c>
      <c r="HS183" s="20">
        <f t="shared" si="1"/>
        <v>0.70772286443131938</v>
      </c>
      <c r="HT183" s="149"/>
      <c r="HU183" s="149"/>
      <c r="HV183" s="149"/>
      <c r="HW183" s="149"/>
      <c r="HX183" s="149"/>
      <c r="HY183" s="149"/>
    </row>
    <row r="184" spans="1:233" ht="14.4">
      <c r="A184" s="9"/>
      <c r="B184" s="18" t="s">
        <v>19</v>
      </c>
      <c r="C184" s="20">
        <v>0.65319721443186329</v>
      </c>
      <c r="D184" s="20">
        <v>0.66244084722020591</v>
      </c>
      <c r="E184" s="19">
        <v>-0.9243632788342615</v>
      </c>
      <c r="F184" s="20">
        <v>-1.3953899170215094E-2</v>
      </c>
      <c r="G184"/>
      <c r="H184" s="20">
        <v>0.68380581158336062</v>
      </c>
      <c r="I184" s="19">
        <v>-2.1364964363154715</v>
      </c>
      <c r="J184" s="20">
        <v>-3.1244198281503169E-2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20">
        <v>0.72888122279941481</v>
      </c>
      <c r="GW184" s="20">
        <v>0.6805982120073486</v>
      </c>
      <c r="GX184" s="20">
        <v>0.66454987020914547</v>
      </c>
      <c r="GY184" s="20">
        <v>0.66366553940279871</v>
      </c>
      <c r="GZ184" s="20">
        <v>0.60258342211089722</v>
      </c>
      <c r="HA184" s="20">
        <v>0.62910145936874329</v>
      </c>
      <c r="HB184" s="20">
        <v>0.62396170323103806</v>
      </c>
      <c r="HC184" s="37"/>
      <c r="HD184" s="20">
        <v>0.62627097095961382</v>
      </c>
      <c r="HE184" s="20">
        <v>0.62164767645350216</v>
      </c>
      <c r="HF184" s="20">
        <v>0.63446510176963555</v>
      </c>
      <c r="HG184" s="20">
        <v>0.67485947190623718</v>
      </c>
      <c r="HH184" s="20">
        <v>0.68028887739966581</v>
      </c>
      <c r="HI184" s="20">
        <v>0.69988845963842339</v>
      </c>
      <c r="HJ184" s="20">
        <v>0.69096092583370061</v>
      </c>
      <c r="HK184" s="20">
        <v>0.68070250410134914</v>
      </c>
      <c r="HL184" s="20">
        <v>0.70789080883714484</v>
      </c>
      <c r="HM184" s="20">
        <v>0.73206534703940673</v>
      </c>
      <c r="HN184" s="20">
        <v>0.74551624908357506</v>
      </c>
      <c r="HO184" s="20">
        <v>0.71601619262649752</v>
      </c>
      <c r="HP184" s="20">
        <v>0.72408074097859076</v>
      </c>
      <c r="HQ184" s="20">
        <v>0.71627332930538701</v>
      </c>
      <c r="HR184" s="20">
        <v>0.70145878150053964</v>
      </c>
      <c r="HS184" s="20">
        <f t="shared" si="1"/>
        <v>0.65319721443186329</v>
      </c>
      <c r="HT184" s="149"/>
      <c r="HU184" s="149"/>
      <c r="HV184" s="149"/>
      <c r="HW184" s="149"/>
      <c r="HX184" s="149"/>
      <c r="HY184" s="149"/>
    </row>
    <row r="185" spans="1:233" ht="14.4">
      <c r="A185" s="9"/>
      <c r="B185" s="18" t="s">
        <v>20</v>
      </c>
      <c r="C185" s="20">
        <v>0.41159678547340378</v>
      </c>
      <c r="D185" s="20">
        <v>0.40591870369377725</v>
      </c>
      <c r="E185" s="19">
        <v>0.56780817796265315</v>
      </c>
      <c r="F185" s="20">
        <v>1.3988224065452385E-2</v>
      </c>
      <c r="G185"/>
      <c r="H185" s="20">
        <v>0.42293739837286398</v>
      </c>
      <c r="I185" s="19">
        <v>-1.7018694679086732</v>
      </c>
      <c r="J185" s="20">
        <v>-4.0239275941454954E-2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20">
        <v>0.46440296645041496</v>
      </c>
      <c r="GW185" s="20">
        <v>0.46244970682105352</v>
      </c>
      <c r="GX185" s="20">
        <v>0.38715657007726517</v>
      </c>
      <c r="GY185" s="20">
        <v>0.39276727002497569</v>
      </c>
      <c r="GZ185" s="20">
        <v>0.40229320673806401</v>
      </c>
      <c r="HA185" s="20">
        <v>0.39012191585812905</v>
      </c>
      <c r="HB185" s="20">
        <v>0.40091385493330306</v>
      </c>
      <c r="HC185" s="37"/>
      <c r="HD185" s="20">
        <v>0.54818186092082022</v>
      </c>
      <c r="HE185" s="20">
        <v>0.54905643429231998</v>
      </c>
      <c r="HF185" s="20">
        <v>0.56593440593157396</v>
      </c>
      <c r="HG185" s="20">
        <v>0.5732368766602508</v>
      </c>
      <c r="HH185" s="20">
        <v>0.6130898505460407</v>
      </c>
      <c r="HI185" s="20">
        <v>0.60235765659922469</v>
      </c>
      <c r="HJ185" s="20">
        <v>0.63166568392379852</v>
      </c>
      <c r="HK185" s="20">
        <v>0.60597750338544731</v>
      </c>
      <c r="HL185" s="20">
        <v>0.60560237575201592</v>
      </c>
      <c r="HM185" s="20">
        <v>0.59401713251683286</v>
      </c>
      <c r="HN185" s="20">
        <v>0.60186093451798151</v>
      </c>
      <c r="HO185" s="20">
        <v>0.46558836681466115</v>
      </c>
      <c r="HP185" s="20">
        <v>0.46672386841262026</v>
      </c>
      <c r="HQ185" s="20">
        <v>0.44884055791678867</v>
      </c>
      <c r="HR185" s="20">
        <v>0.42701802524334548</v>
      </c>
      <c r="HS185" s="20">
        <f t="shared" si="1"/>
        <v>0.41159678547340378</v>
      </c>
      <c r="HT185" s="149"/>
      <c r="HU185" s="149"/>
      <c r="HV185" s="149"/>
      <c r="HW185" s="149"/>
      <c r="HX185" s="149"/>
      <c r="HY185" s="149"/>
    </row>
    <row r="186" spans="1:233" ht="14.4">
      <c r="A186" s="9"/>
      <c r="B186" s="21"/>
      <c r="C186"/>
      <c r="D186"/>
      <c r="E186" s="28" t="s">
        <v>409</v>
      </c>
      <c r="F186"/>
      <c r="G186"/>
      <c r="H186"/>
      <c r="I186" s="28" t="s">
        <v>409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 s="37"/>
      <c r="HD186" s="154"/>
      <c r="HE186" s="154"/>
      <c r="HF186" s="154"/>
      <c r="HG186" s="154"/>
      <c r="HH186" s="154"/>
      <c r="HI186" s="154"/>
      <c r="HJ186" s="154"/>
      <c r="HK186" s="154"/>
      <c r="HL186" s="154"/>
      <c r="HM186" s="154"/>
      <c r="HN186" s="154"/>
      <c r="HO186" s="153"/>
      <c r="HP186" s="153"/>
      <c r="HQ186" s="153"/>
      <c r="HR186" s="153"/>
      <c r="HS186" s="153"/>
      <c r="HT186" s="149"/>
      <c r="HU186" s="149"/>
      <c r="HV186" s="149"/>
      <c r="HW186" s="149"/>
      <c r="HX186" s="149"/>
      <c r="HY186" s="149"/>
    </row>
    <row r="187" spans="1:233" ht="13.8">
      <c r="A187" s="9"/>
      <c r="B187" s="34" t="s">
        <v>55</v>
      </c>
      <c r="C187" s="26">
        <v>0.59499735892569983</v>
      </c>
      <c r="D187" s="26">
        <v>0.60093949827463489</v>
      </c>
      <c r="E187" s="25">
        <v>-0.59421393489350605</v>
      </c>
      <c r="F187" s="26">
        <v>-9.8880825207789021E-3</v>
      </c>
      <c r="H187" s="26">
        <v>0.62150433739719524</v>
      </c>
      <c r="I187" s="25">
        <v>-2.0564839122560352</v>
      </c>
      <c r="J187" s="26">
        <v>-3.3088810302891958E-2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26">
        <v>0.59807029098355591</v>
      </c>
      <c r="GW187" s="26">
        <v>0.59757342564815041</v>
      </c>
      <c r="GX187" s="26">
        <v>0.59773129084219412</v>
      </c>
      <c r="GY187" s="26">
        <v>0.59822696217272264</v>
      </c>
      <c r="GZ187" s="26">
        <v>0.5966066230994953</v>
      </c>
      <c r="HA187" s="26">
        <v>0.59754558269199409</v>
      </c>
      <c r="HB187" s="26">
        <v>0.59499735892569983</v>
      </c>
      <c r="HC187" s="37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149"/>
      <c r="HU187" s="149"/>
      <c r="HV187" s="149"/>
      <c r="HW187" s="149"/>
      <c r="HX187" s="149"/>
      <c r="HY187" s="149"/>
    </row>
    <row r="188" spans="1:233" ht="13.8">
      <c r="A188" s="9"/>
      <c r="B188" s="18" t="s">
        <v>18</v>
      </c>
      <c r="C188" s="20">
        <v>0.72548599130302971</v>
      </c>
      <c r="D188" s="20">
        <v>0.71372045674960249</v>
      </c>
      <c r="E188" s="19">
        <v>1.1765534553427215</v>
      </c>
      <c r="F188" s="20">
        <v>1.6484793790287791E-2</v>
      </c>
      <c r="H188" s="20">
        <v>0.7320334017201634</v>
      </c>
      <c r="I188" s="19">
        <v>-1.8312944970560907</v>
      </c>
      <c r="J188" s="20">
        <v>-2.5016542862017453E-2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20">
        <v>0.72459582558937508</v>
      </c>
      <c r="GW188" s="20">
        <v>0.72486802197311062</v>
      </c>
      <c r="GX188" s="20">
        <v>0.72633393704443172</v>
      </c>
      <c r="GY188" s="20">
        <v>0.72902564429170114</v>
      </c>
      <c r="GZ188" s="20">
        <v>0.72785964807691772</v>
      </c>
      <c r="HA188" s="20">
        <v>0.72889678136991587</v>
      </c>
      <c r="HB188" s="20">
        <v>0.72548599130302971</v>
      </c>
      <c r="HC188" s="37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149"/>
      <c r="HU188" s="149"/>
      <c r="HV188" s="149"/>
      <c r="HW188" s="149"/>
      <c r="HX188" s="149"/>
      <c r="HY188" s="149"/>
    </row>
    <row r="189" spans="1:233" ht="13.8">
      <c r="A189" s="9"/>
      <c r="B189" s="18" t="s">
        <v>19</v>
      </c>
      <c r="C189" s="20">
        <v>0.66689862685101609</v>
      </c>
      <c r="D189" s="20">
        <v>0.68848908013991894</v>
      </c>
      <c r="E189" s="19">
        <v>-2.1590453288902856</v>
      </c>
      <c r="F189" s="20">
        <v>-3.1359180431031836E-2</v>
      </c>
      <c r="H189" s="20">
        <v>0.70652889574673527</v>
      </c>
      <c r="I189" s="19">
        <v>-1.8039815606816334</v>
      </c>
      <c r="J189" s="20">
        <v>-2.5533018841005686E-2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20">
        <v>0.67508466426496927</v>
      </c>
      <c r="GW189" s="20">
        <v>0.67400039266308287</v>
      </c>
      <c r="GX189" s="20">
        <v>0.67310744579011816</v>
      </c>
      <c r="GY189" s="20">
        <v>0.67411827206795072</v>
      </c>
      <c r="GZ189" s="20">
        <v>0.66952757815818864</v>
      </c>
      <c r="HA189" s="20">
        <v>0.66975940782289622</v>
      </c>
      <c r="HB189" s="20">
        <v>0.66689862685101609</v>
      </c>
      <c r="HC189" s="37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149"/>
      <c r="HU189" s="149"/>
      <c r="HV189" s="149"/>
      <c r="HW189" s="149"/>
      <c r="HX189" s="149"/>
      <c r="HY189" s="149"/>
    </row>
    <row r="190" spans="1:233" ht="13.8">
      <c r="A190" s="9"/>
      <c r="B190" s="18" t="s">
        <v>20</v>
      </c>
      <c r="C190" s="20">
        <v>0.4166529781567449</v>
      </c>
      <c r="D190" s="20">
        <v>0.41688597309821546</v>
      </c>
      <c r="E190" s="19">
        <v>-2.3299494147055455E-2</v>
      </c>
      <c r="F190" s="20">
        <v>-5.5889369397339392E-4</v>
      </c>
      <c r="H190" s="20">
        <v>0.43634722637976719</v>
      </c>
      <c r="I190" s="19">
        <v>-1.9461253281551738</v>
      </c>
      <c r="J190" s="20">
        <v>-4.4600382688382158E-2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20">
        <v>0.41591480296788269</v>
      </c>
      <c r="GW190" s="20">
        <v>0.4154018808143517</v>
      </c>
      <c r="GX190" s="20">
        <v>0.41583116712614543</v>
      </c>
      <c r="GY190" s="20">
        <v>0.41452267571415746</v>
      </c>
      <c r="GZ190" s="20">
        <v>0.41588615313889277</v>
      </c>
      <c r="HA190" s="20">
        <v>0.41751950065882798</v>
      </c>
      <c r="HB190" s="20">
        <v>0.4166529781567449</v>
      </c>
      <c r="HC190" s="37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149"/>
      <c r="HU190" s="149"/>
      <c r="HV190" s="149"/>
      <c r="HW190" s="149"/>
      <c r="HX190" s="149"/>
      <c r="HY190" s="149"/>
    </row>
    <row r="191" spans="1:233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 s="37"/>
      <c r="HD191" s="154"/>
      <c r="HE191" s="154"/>
      <c r="HF191" s="154"/>
      <c r="HG191" s="154"/>
      <c r="HH191" s="154"/>
      <c r="HI191" s="154"/>
      <c r="HJ191" s="154"/>
      <c r="HK191" s="154"/>
      <c r="HL191" s="154"/>
      <c r="HM191" s="154"/>
      <c r="HN191" s="154"/>
      <c r="HO191" s="153"/>
      <c r="HP191" s="153"/>
      <c r="HQ191" s="153"/>
      <c r="HR191" s="153"/>
      <c r="HS191" s="153"/>
      <c r="HT191" s="149"/>
      <c r="HU191" s="149"/>
      <c r="HV191" s="149"/>
      <c r="HW191" s="149"/>
      <c r="HX191" s="149"/>
      <c r="HY191" s="149"/>
    </row>
    <row r="192" spans="1:233" ht="13.8">
      <c r="A192" s="9"/>
      <c r="B192" s="34" t="s">
        <v>56</v>
      </c>
      <c r="C192" s="39">
        <v>2975924.7142857141</v>
      </c>
      <c r="D192" s="39">
        <v>2896517.2857142859</v>
      </c>
      <c r="E192" s="39">
        <v>79407.428571428172</v>
      </c>
      <c r="F192" s="26">
        <v>2.7414795334751878E-2</v>
      </c>
      <c r="G192" s="27"/>
      <c r="H192" s="39">
        <v>2851685.1428571427</v>
      </c>
      <c r="I192" s="39">
        <v>44832.14285714319</v>
      </c>
      <c r="J192" s="26">
        <v>1.5721280790566255E-2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9">
        <v>2954215</v>
      </c>
      <c r="GW192" s="39">
        <v>2958151</v>
      </c>
      <c r="GX192" s="39">
        <v>2971842</v>
      </c>
      <c r="GY192" s="39">
        <v>2977364</v>
      </c>
      <c r="GZ192" s="39">
        <v>2981994</v>
      </c>
      <c r="HA192" s="39">
        <v>2988078</v>
      </c>
      <c r="HB192" s="39">
        <v>2999829</v>
      </c>
      <c r="HC192" s="37"/>
      <c r="HD192" s="39">
        <v>1341427.3333333333</v>
      </c>
      <c r="HE192" s="39">
        <v>1667769.25</v>
      </c>
      <c r="HF192" s="39">
        <v>1905218.25</v>
      </c>
      <c r="HG192" s="39">
        <v>1870117.75</v>
      </c>
      <c r="HH192" s="39">
        <v>1854185.6666666667</v>
      </c>
      <c r="HI192" s="39">
        <v>1962583</v>
      </c>
      <c r="HJ192" s="39">
        <v>2038592.9166666667</v>
      </c>
      <c r="HK192" s="39">
        <v>2114564.25</v>
      </c>
      <c r="HL192" s="39">
        <v>2192662.9166666665</v>
      </c>
      <c r="HM192" s="39">
        <v>2351746.5833333335</v>
      </c>
      <c r="HN192" s="39">
        <v>2525721.6666666665</v>
      </c>
      <c r="HO192" s="39">
        <v>2619640.8333333335</v>
      </c>
      <c r="HP192" s="39">
        <v>2713667.8333333335</v>
      </c>
      <c r="HQ192" s="39">
        <v>2809532.4166666665</v>
      </c>
      <c r="HR192" s="39">
        <v>2856731.8333333335</v>
      </c>
      <c r="HS192" s="39">
        <f t="shared" ref="HS192:HS210" si="2">+C192</f>
        <v>2975924.7142857141</v>
      </c>
      <c r="HT192" s="149"/>
      <c r="HU192" s="149"/>
      <c r="HV192" s="149"/>
      <c r="HW192" s="149"/>
      <c r="HX192" s="149"/>
      <c r="HY192" s="149"/>
    </row>
    <row r="193" spans="1:233" ht="13.8">
      <c r="A193" s="9"/>
      <c r="B193" s="18" t="s">
        <v>18</v>
      </c>
      <c r="C193" s="40">
        <v>1234287.5714285714</v>
      </c>
      <c r="D193" s="40">
        <v>1212796.5714285714</v>
      </c>
      <c r="E193" s="40">
        <v>21491</v>
      </c>
      <c r="F193" s="20">
        <v>1.7720201809843038E-2</v>
      </c>
      <c r="G193" s="22"/>
      <c r="H193" s="40">
        <v>1201090.5714285714</v>
      </c>
      <c r="I193" s="40">
        <v>11706</v>
      </c>
      <c r="J193" s="20">
        <v>9.7461426127731059E-3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40">
        <v>1218842</v>
      </c>
      <c r="GW193" s="40">
        <v>1230019</v>
      </c>
      <c r="GX193" s="40">
        <v>1232796</v>
      </c>
      <c r="GY193" s="40">
        <v>1236287</v>
      </c>
      <c r="GZ193" s="40">
        <v>1238021</v>
      </c>
      <c r="HA193" s="40">
        <v>1239545</v>
      </c>
      <c r="HB193" s="40">
        <v>1244503</v>
      </c>
      <c r="HC193" s="37"/>
      <c r="HD193" s="40">
        <v>613665.91666666663</v>
      </c>
      <c r="HE193" s="40">
        <v>675558.66666666663</v>
      </c>
      <c r="HF193" s="40">
        <v>741564.33333333337</v>
      </c>
      <c r="HG193" s="40">
        <v>631327.91666666663</v>
      </c>
      <c r="HH193" s="40">
        <v>703614.91666666663</v>
      </c>
      <c r="HI193" s="40">
        <v>759978.41666666663</v>
      </c>
      <c r="HJ193" s="40">
        <v>805106.83333333337</v>
      </c>
      <c r="HK193" s="40">
        <v>855605.83333333337</v>
      </c>
      <c r="HL193" s="40">
        <v>909604.5</v>
      </c>
      <c r="HM193" s="40">
        <v>965756.41666666663</v>
      </c>
      <c r="HN193" s="40">
        <v>1020912.0833333334</v>
      </c>
      <c r="HO193" s="40">
        <v>1073399.0833333333</v>
      </c>
      <c r="HP193" s="40">
        <v>1136081.1666666667</v>
      </c>
      <c r="HQ193" s="40">
        <v>1185317.8333333333</v>
      </c>
      <c r="HR193" s="40">
        <v>1202602</v>
      </c>
      <c r="HS193" s="40">
        <f t="shared" si="2"/>
        <v>1234287.5714285714</v>
      </c>
      <c r="HT193" s="149"/>
      <c r="HU193" s="149"/>
      <c r="HV193" s="149"/>
      <c r="HW193" s="149"/>
      <c r="HX193" s="149"/>
      <c r="HY193" s="149"/>
    </row>
    <row r="194" spans="1:233" ht="13.8">
      <c r="A194" s="9"/>
      <c r="B194" s="18" t="s">
        <v>19</v>
      </c>
      <c r="C194" s="40">
        <v>946003.85714285716</v>
      </c>
      <c r="D194" s="40">
        <v>926593.85714285716</v>
      </c>
      <c r="E194" s="40">
        <v>19410</v>
      </c>
      <c r="F194" s="20">
        <v>2.0947689055321971E-2</v>
      </c>
      <c r="G194" s="22"/>
      <c r="H194" s="40">
        <v>927664.57142857148</v>
      </c>
      <c r="I194" s="40">
        <v>-1070.714285714319</v>
      </c>
      <c r="J194" s="20">
        <v>-1.1542041365937431E-3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40">
        <v>941012</v>
      </c>
      <c r="GW194" s="40">
        <v>942414</v>
      </c>
      <c r="GX194" s="40">
        <v>943432</v>
      </c>
      <c r="GY194" s="40">
        <v>944124</v>
      </c>
      <c r="GZ194" s="40">
        <v>946756</v>
      </c>
      <c r="HA194" s="40">
        <v>950123</v>
      </c>
      <c r="HB194" s="40">
        <v>954166</v>
      </c>
      <c r="HC194" s="37"/>
      <c r="HD194" s="40">
        <v>382901.75</v>
      </c>
      <c r="HE194" s="40">
        <v>470595.75</v>
      </c>
      <c r="HF194" s="40">
        <v>529243.16666666663</v>
      </c>
      <c r="HG194" s="40">
        <v>526573.41666666663</v>
      </c>
      <c r="HH194" s="40">
        <v>552889.16666666663</v>
      </c>
      <c r="HI194" s="40">
        <v>585416.41666666663</v>
      </c>
      <c r="HJ194" s="40">
        <v>607943.5</v>
      </c>
      <c r="HK194" s="40">
        <v>615937.41666666663</v>
      </c>
      <c r="HL194" s="40">
        <v>636682.25</v>
      </c>
      <c r="HM194" s="40">
        <v>728925.66666666663</v>
      </c>
      <c r="HN194" s="40">
        <v>834381.58333333337</v>
      </c>
      <c r="HO194" s="40">
        <v>864866.83333333337</v>
      </c>
      <c r="HP194" s="40">
        <v>885029.41666666663</v>
      </c>
      <c r="HQ194" s="40">
        <v>907860.83333333337</v>
      </c>
      <c r="HR194" s="40">
        <v>924966.83333333337</v>
      </c>
      <c r="HS194" s="40">
        <f t="shared" si="2"/>
        <v>946003.85714285716</v>
      </c>
      <c r="HT194" s="149"/>
      <c r="HU194" s="149"/>
      <c r="HV194" s="149"/>
      <c r="HW194" s="149"/>
      <c r="HX194" s="149"/>
      <c r="HY194" s="149"/>
    </row>
    <row r="195" spans="1:233" ht="13.8">
      <c r="A195" s="9"/>
      <c r="B195" s="18" t="s">
        <v>20</v>
      </c>
      <c r="C195" s="40">
        <v>795633.28571428568</v>
      </c>
      <c r="D195" s="40">
        <v>757126.85714285716</v>
      </c>
      <c r="E195" s="40">
        <v>38506.428571428522</v>
      </c>
      <c r="F195" s="20">
        <v>5.0858621918048012E-2</v>
      </c>
      <c r="G195" s="22"/>
      <c r="H195" s="40">
        <v>722930</v>
      </c>
      <c r="I195" s="40">
        <v>34196.857142857159</v>
      </c>
      <c r="J195" s="20">
        <v>4.7303137430812332E-2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40">
        <v>794361</v>
      </c>
      <c r="GW195" s="40">
        <v>785718</v>
      </c>
      <c r="GX195" s="40">
        <v>795614</v>
      </c>
      <c r="GY195" s="40">
        <v>796953</v>
      </c>
      <c r="GZ195" s="40">
        <v>797217</v>
      </c>
      <c r="HA195" s="40">
        <v>798410</v>
      </c>
      <c r="HB195" s="40">
        <v>801160</v>
      </c>
      <c r="HC195" s="37"/>
      <c r="HD195" s="40">
        <v>344859.66666666669</v>
      </c>
      <c r="HE195" s="40">
        <v>521614.83333333331</v>
      </c>
      <c r="HF195" s="40">
        <v>634410.75</v>
      </c>
      <c r="HG195" s="40">
        <v>712216.41666666663</v>
      </c>
      <c r="HH195" s="40">
        <v>597681.58333333337</v>
      </c>
      <c r="HI195" s="40">
        <v>617188.16666666663</v>
      </c>
      <c r="HJ195" s="40">
        <v>625542.58333333337</v>
      </c>
      <c r="HK195" s="40">
        <v>643021</v>
      </c>
      <c r="HL195" s="40">
        <v>646376.16666666663</v>
      </c>
      <c r="HM195" s="40">
        <v>657064.5</v>
      </c>
      <c r="HN195" s="40">
        <v>670428</v>
      </c>
      <c r="HO195" s="40">
        <v>681374.91666666663</v>
      </c>
      <c r="HP195" s="40">
        <v>692557.25</v>
      </c>
      <c r="HQ195" s="40">
        <v>716353.75</v>
      </c>
      <c r="HR195" s="40">
        <v>729163</v>
      </c>
      <c r="HS195" s="40">
        <f t="shared" si="2"/>
        <v>795633.28571428568</v>
      </c>
      <c r="HT195" s="149"/>
      <c r="HU195" s="149"/>
      <c r="HV195" s="149"/>
      <c r="HW195" s="149"/>
      <c r="HX195" s="149"/>
      <c r="HY195" s="149"/>
    </row>
    <row r="196" spans="1:233" ht="14.4">
      <c r="A196" s="9"/>
      <c r="B196" s="21"/>
      <c r="C196"/>
      <c r="D196"/>
      <c r="E196" s="148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 s="37"/>
      <c r="HD196" s="154"/>
      <c r="HE196" s="154"/>
      <c r="HF196" s="154"/>
      <c r="HG196" s="154"/>
      <c r="HH196" s="154"/>
      <c r="HI196" s="154"/>
      <c r="HJ196" s="154"/>
      <c r="HK196" s="154"/>
      <c r="HL196" s="154"/>
      <c r="HM196" s="154"/>
      <c r="HN196" s="154"/>
      <c r="HO196" s="153"/>
      <c r="HP196" s="153"/>
      <c r="HQ196" s="153"/>
      <c r="HR196" s="153"/>
      <c r="HS196" s="153"/>
      <c r="HT196" s="149"/>
      <c r="HU196" s="149"/>
      <c r="HV196" s="149"/>
      <c r="HW196" s="149"/>
      <c r="HX196" s="149"/>
      <c r="HY196" s="149"/>
    </row>
    <row r="197" spans="1:233" ht="13.8">
      <c r="A197" s="9"/>
      <c r="B197" s="34" t="s">
        <v>57</v>
      </c>
      <c r="C197" s="39">
        <v>539985.09523809527</v>
      </c>
      <c r="D197" s="39">
        <v>533397.57142857148</v>
      </c>
      <c r="E197" s="39">
        <v>6587.5238095237873</v>
      </c>
      <c r="F197" s="26">
        <v>1.2350119615057036E-2</v>
      </c>
      <c r="G197" s="27"/>
      <c r="H197" s="39">
        <v>458932.71428571426</v>
      </c>
      <c r="I197" s="39">
        <v>74464.857142857218</v>
      </c>
      <c r="J197" s="26">
        <v>0.16225658974596044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542162</v>
      </c>
      <c r="GV197" s="39">
        <v>544769</v>
      </c>
      <c r="GW197" s="39">
        <v>534757</v>
      </c>
      <c r="GX197" s="39">
        <v>537491</v>
      </c>
      <c r="GY197" s="39">
        <v>541987</v>
      </c>
      <c r="GZ197" s="39">
        <v>539928</v>
      </c>
      <c r="HA197" s="39">
        <v>540244</v>
      </c>
      <c r="HB197" s="39">
        <v>540719.66666666663</v>
      </c>
      <c r="HC197" s="37"/>
      <c r="HD197" s="39">
        <v>597.25</v>
      </c>
      <c r="HE197" s="39">
        <v>106063.08333333333</v>
      </c>
      <c r="HF197" s="39">
        <v>190131.41666666666</v>
      </c>
      <c r="HG197" s="39">
        <v>480243.83333333331</v>
      </c>
      <c r="HH197" s="39">
        <v>520621.83333333331</v>
      </c>
      <c r="HI197" s="39">
        <v>471552.33333333331</v>
      </c>
      <c r="HJ197" s="39">
        <v>431056.08333333331</v>
      </c>
      <c r="HK197" s="39">
        <v>409259.58333333331</v>
      </c>
      <c r="HL197" s="39">
        <v>398406.41666666669</v>
      </c>
      <c r="HM197" s="39">
        <v>390621.83333333331</v>
      </c>
      <c r="HN197" s="39">
        <v>369280.83333333331</v>
      </c>
      <c r="HO197" s="39">
        <v>354583.75</v>
      </c>
      <c r="HP197" s="39">
        <v>323831.96296296298</v>
      </c>
      <c r="HQ197" s="39">
        <v>363237.16666666669</v>
      </c>
      <c r="HR197" s="39">
        <v>488373.33333333331</v>
      </c>
      <c r="HS197" s="39">
        <f t="shared" si="2"/>
        <v>539985.09523809527</v>
      </c>
      <c r="HT197" s="149"/>
      <c r="HU197" s="149"/>
      <c r="HV197" s="149"/>
      <c r="HW197" s="149"/>
      <c r="HX197" s="149"/>
      <c r="HY197" s="149"/>
    </row>
    <row r="198" spans="1:233" ht="13.8">
      <c r="A198" s="9"/>
      <c r="B198" s="18" t="s">
        <v>18</v>
      </c>
      <c r="C198" s="40">
        <v>239913.38095238098</v>
      </c>
      <c r="D198" s="40">
        <v>246875.42857142858</v>
      </c>
      <c r="E198" s="40">
        <v>-6962.0476190476038</v>
      </c>
      <c r="F198" s="20">
        <v>-2.8200650260474469E-2</v>
      </c>
      <c r="G198" s="22"/>
      <c r="H198" s="40">
        <v>226441.42857142858</v>
      </c>
      <c r="I198" s="40">
        <v>20434</v>
      </c>
      <c r="J198" s="20">
        <v>9.0239670933511665E-2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243877</v>
      </c>
      <c r="GV198" s="40">
        <v>246617</v>
      </c>
      <c r="GW198" s="40">
        <v>239741</v>
      </c>
      <c r="GX198" s="40">
        <v>237837</v>
      </c>
      <c r="GY198" s="40">
        <v>239495</v>
      </c>
      <c r="GZ198" s="40">
        <v>238309</v>
      </c>
      <c r="HA198" s="40">
        <v>238595</v>
      </c>
      <c r="HB198" s="40">
        <v>238799.66666666666</v>
      </c>
      <c r="HC198" s="37"/>
      <c r="HD198" s="40">
        <v>150.75</v>
      </c>
      <c r="HE198" s="40">
        <v>15639.416666666666</v>
      </c>
      <c r="HF198" s="40">
        <v>43926.5</v>
      </c>
      <c r="HG198" s="40">
        <v>155529.75</v>
      </c>
      <c r="HH198" s="40">
        <v>171429.58333333334</v>
      </c>
      <c r="HI198" s="40">
        <v>177340</v>
      </c>
      <c r="HJ198" s="40">
        <v>168702.41666666666</v>
      </c>
      <c r="HK198" s="40">
        <v>165083.25</v>
      </c>
      <c r="HL198" s="40">
        <v>158227.91666666666</v>
      </c>
      <c r="HM198" s="40">
        <v>152204.16666666666</v>
      </c>
      <c r="HN198" s="40">
        <v>145717.08333333334</v>
      </c>
      <c r="HO198" s="40">
        <v>141285.75</v>
      </c>
      <c r="HP198" s="40">
        <v>141033.55555555556</v>
      </c>
      <c r="HQ198" s="40">
        <v>158239</v>
      </c>
      <c r="HR198" s="40">
        <v>234109.75</v>
      </c>
      <c r="HS198" s="40">
        <f t="shared" si="2"/>
        <v>239913.38095238098</v>
      </c>
      <c r="HT198" s="149"/>
      <c r="HU198" s="149"/>
      <c r="HV198" s="149"/>
      <c r="HW198" s="149"/>
      <c r="HX198" s="149"/>
      <c r="HY198" s="149"/>
    </row>
    <row r="199" spans="1:233" ht="13.8">
      <c r="A199" s="9"/>
      <c r="B199" s="18" t="s">
        <v>19</v>
      </c>
      <c r="C199" s="40">
        <v>161660.85714285713</v>
      </c>
      <c r="D199" s="40">
        <v>160677.42857142858</v>
      </c>
      <c r="E199" s="40">
        <v>983.42857142855064</v>
      </c>
      <c r="F199" s="20">
        <v>6.1205147491601225E-3</v>
      </c>
      <c r="G199" s="22"/>
      <c r="H199" s="40">
        <v>123820.42857142857</v>
      </c>
      <c r="I199" s="40">
        <v>36857.000000000015</v>
      </c>
      <c r="J199" s="20">
        <v>0.29766493643444497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40">
        <v>160597</v>
      </c>
      <c r="GW199" s="40">
        <v>160755</v>
      </c>
      <c r="GX199" s="40">
        <v>160850</v>
      </c>
      <c r="GY199" s="40">
        <v>162720</v>
      </c>
      <c r="GZ199" s="40">
        <v>162091</v>
      </c>
      <c r="HA199" s="40">
        <v>162257</v>
      </c>
      <c r="HB199" s="40">
        <v>162356</v>
      </c>
      <c r="HC199" s="37"/>
      <c r="HD199" s="40">
        <v>125.16666666666667</v>
      </c>
      <c r="HE199" s="40">
        <v>25173</v>
      </c>
      <c r="HF199" s="40">
        <v>51565.75</v>
      </c>
      <c r="HG199" s="40">
        <v>152993.16666666666</v>
      </c>
      <c r="HH199" s="40">
        <v>165199.16666666666</v>
      </c>
      <c r="HI199" s="40">
        <v>126484.25</v>
      </c>
      <c r="HJ199" s="40">
        <v>115563.91666666667</v>
      </c>
      <c r="HK199" s="40">
        <v>109584.41666666667</v>
      </c>
      <c r="HL199" s="40">
        <v>113849.08333333333</v>
      </c>
      <c r="HM199" s="40">
        <v>119986.83333333333</v>
      </c>
      <c r="HN199" s="40">
        <v>114200.5</v>
      </c>
      <c r="HO199" s="40">
        <v>110149.5</v>
      </c>
      <c r="HP199" s="40">
        <v>85339.935185185182</v>
      </c>
      <c r="HQ199" s="40">
        <v>99808.083333333328</v>
      </c>
      <c r="HR199" s="40">
        <v>140201.33333333334</v>
      </c>
      <c r="HS199" s="40">
        <f t="shared" si="2"/>
        <v>161660.85714285713</v>
      </c>
      <c r="HT199" s="149"/>
      <c r="HU199" s="149"/>
      <c r="HV199" s="149"/>
      <c r="HW199" s="149"/>
      <c r="HX199" s="149"/>
      <c r="HY199" s="149"/>
    </row>
    <row r="200" spans="1:233" ht="13.8">
      <c r="A200" s="9"/>
      <c r="B200" s="18" t="s">
        <v>20</v>
      </c>
      <c r="C200" s="40">
        <v>138410.85714285713</v>
      </c>
      <c r="D200" s="40">
        <v>125844.71428571429</v>
      </c>
      <c r="E200" s="40">
        <v>12566.142857142841</v>
      </c>
      <c r="F200" s="20">
        <v>9.9854355651466012E-2</v>
      </c>
      <c r="G200" s="22"/>
      <c r="H200" s="40">
        <v>108670.85714285714</v>
      </c>
      <c r="I200" s="40">
        <v>17173.857142857145</v>
      </c>
      <c r="J200" s="20">
        <v>0.15803553587766994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40">
        <v>137555</v>
      </c>
      <c r="GW200" s="40">
        <v>134261</v>
      </c>
      <c r="GX200" s="40">
        <v>138804</v>
      </c>
      <c r="GY200" s="40">
        <v>139772</v>
      </c>
      <c r="GZ200" s="40">
        <v>139528</v>
      </c>
      <c r="HA200" s="40">
        <v>139392</v>
      </c>
      <c r="HB200" s="40">
        <v>139564</v>
      </c>
      <c r="HC200" s="37"/>
      <c r="HD200" s="40">
        <v>321.33333333333331</v>
      </c>
      <c r="HE200" s="40">
        <v>65250.666666666664</v>
      </c>
      <c r="HF200" s="40">
        <v>94639.166666666672</v>
      </c>
      <c r="HG200" s="40">
        <v>171720.91666666666</v>
      </c>
      <c r="HH200" s="40">
        <v>183993.08333333334</v>
      </c>
      <c r="HI200" s="40">
        <v>167728.08333333334</v>
      </c>
      <c r="HJ200" s="40">
        <v>146789.75</v>
      </c>
      <c r="HK200" s="40">
        <v>134591.91666666666</v>
      </c>
      <c r="HL200" s="40">
        <v>126329.41666666667</v>
      </c>
      <c r="HM200" s="40">
        <v>118430.83333333333</v>
      </c>
      <c r="HN200" s="40">
        <v>109363.25</v>
      </c>
      <c r="HO200" s="40">
        <v>103148.5</v>
      </c>
      <c r="HP200" s="40">
        <v>97458.472222222204</v>
      </c>
      <c r="HQ200" s="40">
        <v>105190.08333333333</v>
      </c>
      <c r="HR200" s="40">
        <v>114062.25</v>
      </c>
      <c r="HS200" s="40">
        <f t="shared" si="2"/>
        <v>138410.85714285713</v>
      </c>
      <c r="HT200" s="149"/>
      <c r="HU200" s="149"/>
      <c r="HV200" s="149"/>
      <c r="HW200" s="149"/>
      <c r="HX200" s="149"/>
      <c r="HY200" s="149"/>
    </row>
    <row r="201" spans="1:233" ht="14.4">
      <c r="A201" s="9"/>
      <c r="B201" s="21"/>
      <c r="C201"/>
      <c r="D201"/>
      <c r="E201" s="28" t="s">
        <v>409</v>
      </c>
      <c r="G201"/>
      <c r="H201"/>
      <c r="I201" s="28" t="s">
        <v>409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 s="37"/>
      <c r="HD201" s="154"/>
      <c r="HE201" s="154"/>
      <c r="HF201" s="154"/>
      <c r="HG201" s="154"/>
      <c r="HH201" s="154"/>
      <c r="HI201" s="154"/>
      <c r="HJ201" s="154"/>
      <c r="HK201" s="154"/>
      <c r="HL201" s="154"/>
      <c r="HM201" s="154"/>
      <c r="HN201" s="154"/>
      <c r="HO201" s="153"/>
      <c r="HP201" s="153"/>
      <c r="HQ201" s="153"/>
      <c r="HR201" s="153"/>
      <c r="HS201" s="153"/>
      <c r="HT201" s="149"/>
      <c r="HU201" s="149"/>
      <c r="HV201" s="149"/>
      <c r="HW201" s="149"/>
      <c r="HX201" s="149"/>
      <c r="HY201" s="149"/>
    </row>
    <row r="202" spans="1:233" ht="13.8">
      <c r="A202" s="9"/>
      <c r="B202" s="34" t="s">
        <v>58</v>
      </c>
      <c r="C202" s="26">
        <v>0.9800275739199048</v>
      </c>
      <c r="D202" s="26">
        <v>0.98719688942673922</v>
      </c>
      <c r="E202" s="25">
        <v>-0.71693155068344172</v>
      </c>
      <c r="F202" s="26">
        <v>-7.2622954788660312E-3</v>
      </c>
      <c r="G202" s="27"/>
      <c r="H202" s="26">
        <v>0.98338233528260433</v>
      </c>
      <c r="I202" s="25">
        <v>0.38145541441348962</v>
      </c>
      <c r="J202" s="26">
        <v>3.8790143032604607E-3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26">
        <v>0.96189535168512652</v>
      </c>
      <c r="GW202" s="26">
        <v>0.98017079560328757</v>
      </c>
      <c r="GX202" s="26">
        <v>0.98681392308020921</v>
      </c>
      <c r="GY202" s="26">
        <v>0.98583059558001074</v>
      </c>
      <c r="GZ202" s="26">
        <v>0.98306431187672938</v>
      </c>
      <c r="HA202" s="26">
        <v>0.97830135676295349</v>
      </c>
      <c r="HB202" s="26">
        <v>0.9841166828510165</v>
      </c>
      <c r="HC202" s="37"/>
      <c r="HD202" s="26">
        <v>0.78110097176062887</v>
      </c>
      <c r="HE202" s="26">
        <v>0.80111131267720281</v>
      </c>
      <c r="HF202" s="26">
        <v>0.79387962703298964</v>
      </c>
      <c r="HG202" s="26">
        <v>0.81717805662301568</v>
      </c>
      <c r="HH202" s="26">
        <v>0.82881450458970141</v>
      </c>
      <c r="HI202" s="26">
        <v>0.83640589841054591</v>
      </c>
      <c r="HJ202" s="26">
        <v>0.84353757530613749</v>
      </c>
      <c r="HK202" s="26">
        <v>0.87806744788554214</v>
      </c>
      <c r="HL202" s="26">
        <v>0.87595130287623002</v>
      </c>
      <c r="HM202" s="26">
        <v>0.89560339862360483</v>
      </c>
      <c r="HN202" s="26">
        <v>0.89727861696520428</v>
      </c>
      <c r="HO202" s="26">
        <v>0.96850131171991893</v>
      </c>
      <c r="HP202" s="26">
        <v>0.98369161471842637</v>
      </c>
      <c r="HQ202" s="26">
        <v>0.98334336429975233</v>
      </c>
      <c r="HR202" s="26">
        <v>0.98343371507977684</v>
      </c>
      <c r="HS202" s="26">
        <f t="shared" si="2"/>
        <v>0.9800275739199048</v>
      </c>
      <c r="HT202" s="149"/>
      <c r="HU202" s="149"/>
      <c r="HV202" s="149"/>
      <c r="HW202" s="149"/>
      <c r="HX202" s="149"/>
      <c r="HY202" s="149"/>
    </row>
    <row r="203" spans="1:233" ht="13.8">
      <c r="A203" s="9"/>
      <c r="B203" s="18" t="s">
        <v>18</v>
      </c>
      <c r="C203" s="20">
        <v>0.98628571428571432</v>
      </c>
      <c r="D203" s="20">
        <v>0.98797714285714289</v>
      </c>
      <c r="E203" s="19">
        <v>-0.1691428571428566</v>
      </c>
      <c r="F203" s="20">
        <v>-1.71201184527114E-3</v>
      </c>
      <c r="G203" s="22"/>
      <c r="H203" s="20">
        <v>0.9870000000000001</v>
      </c>
      <c r="I203" s="19">
        <v>9.7714285714278759E-2</v>
      </c>
      <c r="J203" s="20">
        <v>9.900130264871201E-4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416</v>
      </c>
      <c r="AZ203" s="20" t="s">
        <v>417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20">
        <v>0.98</v>
      </c>
      <c r="GW203" s="20">
        <v>0.98799999999999999</v>
      </c>
      <c r="GX203" s="20">
        <v>0.98899999999999999</v>
      </c>
      <c r="GY203" s="20">
        <v>0.98699999999999999</v>
      </c>
      <c r="GZ203" s="20">
        <v>0.98699999999999999</v>
      </c>
      <c r="HA203" s="20">
        <v>0.98499999999999999</v>
      </c>
      <c r="HB203" s="20">
        <v>0.98799999999999999</v>
      </c>
      <c r="HC203" s="37"/>
      <c r="HD203" s="20">
        <v>0.81098268143283869</v>
      </c>
      <c r="HE203" s="20">
        <v>0.81298394359028203</v>
      </c>
      <c r="HF203" s="20">
        <v>0.81389824532891974</v>
      </c>
      <c r="HG203" s="20">
        <v>0.82379357405913978</v>
      </c>
      <c r="HH203" s="20">
        <v>0.8518</v>
      </c>
      <c r="HI203" s="20">
        <v>0.86391666666666656</v>
      </c>
      <c r="HJ203" s="20">
        <v>0.85952328767123287</v>
      </c>
      <c r="HK203" s="20">
        <v>0.87200932378251916</v>
      </c>
      <c r="HL203" s="20">
        <v>0.8906205300917871</v>
      </c>
      <c r="HM203" s="20">
        <v>0.93658595890410934</v>
      </c>
      <c r="HN203" s="20">
        <v>0.92462671232876703</v>
      </c>
      <c r="HO203" s="20">
        <v>0.9757200913242009</v>
      </c>
      <c r="HP203" s="20">
        <v>0.98533333333333351</v>
      </c>
      <c r="HQ203" s="20">
        <v>0.98866666666666658</v>
      </c>
      <c r="HR203" s="20">
        <v>0.98716666666666686</v>
      </c>
      <c r="HS203" s="20">
        <f t="shared" si="2"/>
        <v>0.98628571428571432</v>
      </c>
      <c r="HT203" s="149"/>
      <c r="HU203" s="149"/>
      <c r="HV203" s="149"/>
      <c r="HW203" s="149"/>
      <c r="HX203" s="149"/>
      <c r="HY203" s="149"/>
    </row>
    <row r="204" spans="1:233" ht="13.8">
      <c r="A204" s="9"/>
      <c r="B204" s="18" t="s">
        <v>19</v>
      </c>
      <c r="C204" s="20">
        <v>0.97641186456735307</v>
      </c>
      <c r="D204" s="20">
        <v>0.98789100464749313</v>
      </c>
      <c r="E204" s="19">
        <v>-1.147914008014006</v>
      </c>
      <c r="F204" s="20">
        <v>-1.1619844725923114E-2</v>
      </c>
      <c r="G204" s="22"/>
      <c r="H204" s="20">
        <v>0.98623272013352759</v>
      </c>
      <c r="I204" s="19">
        <v>0.16582845139655467</v>
      </c>
      <c r="J204" s="20">
        <v>1.6814332764593623E-3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20">
        <v>0.94512256625324265</v>
      </c>
      <c r="GW204" s="20">
        <v>0.97140987776827203</v>
      </c>
      <c r="GX204" s="20">
        <v>0.98514273968764132</v>
      </c>
      <c r="GY204" s="20">
        <v>0.98354293104471369</v>
      </c>
      <c r="GZ204" s="20">
        <v>0.98362159763059265</v>
      </c>
      <c r="HA204" s="20">
        <v>0.98339219048452797</v>
      </c>
      <c r="HB204" s="20">
        <v>0.98265114910248064</v>
      </c>
      <c r="HC204" s="37"/>
      <c r="HD204" s="20">
        <v>0.76788118109553427</v>
      </c>
      <c r="HE204" s="20">
        <v>0.76529500962607688</v>
      </c>
      <c r="HF204" s="20">
        <v>0.76343350761065698</v>
      </c>
      <c r="HG204" s="20">
        <v>0.80392160815309754</v>
      </c>
      <c r="HH204" s="20">
        <v>0.82027955456666657</v>
      </c>
      <c r="HI204" s="20">
        <v>0.82564492811288803</v>
      </c>
      <c r="HJ204" s="20">
        <v>0.84050219862102493</v>
      </c>
      <c r="HK204" s="20">
        <v>0.89166892198562797</v>
      </c>
      <c r="HL204" s="20">
        <v>0.88783454269161666</v>
      </c>
      <c r="HM204" s="20">
        <v>0.89730958904109615</v>
      </c>
      <c r="HN204" s="20">
        <v>0.91316978299677432</v>
      </c>
      <c r="HO204" s="20">
        <v>0.96859880051114999</v>
      </c>
      <c r="HP204" s="20">
        <v>0.98628233682502098</v>
      </c>
      <c r="HQ204" s="20">
        <v>0.98664070992439556</v>
      </c>
      <c r="HR204" s="20">
        <v>0.98644558968377538</v>
      </c>
      <c r="HS204" s="20">
        <f t="shared" si="2"/>
        <v>0.97641186456735307</v>
      </c>
      <c r="HT204" s="149"/>
      <c r="HU204" s="149"/>
      <c r="HV204" s="149"/>
      <c r="HW204" s="149"/>
      <c r="HX204" s="149"/>
      <c r="HY204" s="149"/>
    </row>
    <row r="205" spans="1:233" ht="13.8">
      <c r="A205" s="9"/>
      <c r="B205" s="18" t="s">
        <v>20</v>
      </c>
      <c r="C205" s="20">
        <v>0.97738514290664713</v>
      </c>
      <c r="D205" s="20">
        <v>0.9857225207755812</v>
      </c>
      <c r="E205" s="19">
        <v>-0.83373778689340705</v>
      </c>
      <c r="F205" s="20">
        <v>-8.4581387694927547E-3</v>
      </c>
      <c r="G205" s="22"/>
      <c r="H205" s="20">
        <v>0.97691428571428574</v>
      </c>
      <c r="I205" s="19">
        <v>0.88082350612954663</v>
      </c>
      <c r="J205" s="20">
        <v>9.0163847433710025E-3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20">
        <v>0.96056348880213704</v>
      </c>
      <c r="GW205" s="20">
        <v>0.98110250904159069</v>
      </c>
      <c r="GX205" s="20">
        <v>0.98629902955298621</v>
      </c>
      <c r="GY205" s="20">
        <v>0.98694885569531832</v>
      </c>
      <c r="GZ205" s="20">
        <v>0.97857133799959561</v>
      </c>
      <c r="HA205" s="20">
        <v>0.96651187980433273</v>
      </c>
      <c r="HB205" s="20">
        <v>0.98169889945056865</v>
      </c>
      <c r="HC205" s="37"/>
      <c r="HD205" s="20">
        <v>0.76443905275351398</v>
      </c>
      <c r="HE205" s="20">
        <v>0.82505498481524941</v>
      </c>
      <c r="HF205" s="20">
        <v>0.80430712815939243</v>
      </c>
      <c r="HG205" s="20">
        <v>0.82125000000000015</v>
      </c>
      <c r="HH205" s="20">
        <v>0.81436395920243765</v>
      </c>
      <c r="HI205" s="20">
        <v>0.81965610045208293</v>
      </c>
      <c r="HJ205" s="20">
        <v>0.83058723962615488</v>
      </c>
      <c r="HK205" s="20">
        <v>0.87052409788847962</v>
      </c>
      <c r="HL205" s="20">
        <v>0.84939883584528675</v>
      </c>
      <c r="HM205" s="20">
        <v>0.852914647925609</v>
      </c>
      <c r="HN205" s="20">
        <v>0.85403935557007105</v>
      </c>
      <c r="HO205" s="20">
        <v>0.96118504332440569</v>
      </c>
      <c r="HP205" s="20">
        <v>0.97945917399692484</v>
      </c>
      <c r="HQ205" s="20">
        <v>0.97472271630819518</v>
      </c>
      <c r="HR205" s="20">
        <v>0.97668888888888894</v>
      </c>
      <c r="HS205" s="20">
        <f t="shared" si="2"/>
        <v>0.97738514290664713</v>
      </c>
      <c r="HT205" s="149"/>
      <c r="HU205" s="149"/>
      <c r="HV205" s="149"/>
      <c r="HW205" s="149"/>
      <c r="HX205" s="149"/>
      <c r="HY205" s="149"/>
    </row>
    <row r="206" spans="1:233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 s="37"/>
      <c r="HD206" s="154"/>
      <c r="HE206" s="154"/>
      <c r="HF206" s="154"/>
      <c r="HG206" s="154"/>
      <c r="HH206" s="154"/>
      <c r="HI206" s="154"/>
      <c r="HJ206" s="154"/>
      <c r="HK206" s="154"/>
      <c r="HL206" s="154"/>
      <c r="HM206" s="154"/>
      <c r="HN206" s="154"/>
      <c r="HO206" s="153"/>
      <c r="HP206" s="153"/>
      <c r="HQ206" s="153"/>
      <c r="HR206" s="153"/>
      <c r="HS206" s="153"/>
      <c r="HT206" s="149"/>
      <c r="HU206" s="149"/>
      <c r="HV206" s="149"/>
      <c r="HW206" s="149"/>
      <c r="HX206" s="149"/>
      <c r="HY206" s="149"/>
    </row>
    <row r="207" spans="1:233" ht="13.8">
      <c r="A207" s="9"/>
      <c r="B207" s="34" t="s">
        <v>59</v>
      </c>
      <c r="C207" s="39">
        <v>7487</v>
      </c>
      <c r="D207" s="39">
        <v>8322.2857142857138</v>
      </c>
      <c r="E207" s="39">
        <v>-835.28571428571377</v>
      </c>
      <c r="F207" s="26">
        <v>-0.10036734413622625</v>
      </c>
      <c r="G207" s="27"/>
      <c r="H207" s="39">
        <v>8153.1428571428569</v>
      </c>
      <c r="I207" s="39">
        <v>169.14285714285688</v>
      </c>
      <c r="J207" s="26">
        <v>2.0745724698626265E-2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9">
        <v>7631</v>
      </c>
      <c r="GW207" s="39">
        <v>7537</v>
      </c>
      <c r="GX207" s="39">
        <v>7507</v>
      </c>
      <c r="GY207" s="39">
        <v>7492</v>
      </c>
      <c r="GZ207" s="39">
        <v>7471</v>
      </c>
      <c r="HA207" s="39">
        <v>7383</v>
      </c>
      <c r="HB207" s="39">
        <v>7388</v>
      </c>
      <c r="HC207" s="37"/>
      <c r="HD207" s="39">
        <v>5478.666666666667</v>
      </c>
      <c r="HE207" s="39">
        <v>5632.583333333333</v>
      </c>
      <c r="HF207" s="39">
        <v>5620.083333333333</v>
      </c>
      <c r="HG207" s="39">
        <v>6301</v>
      </c>
      <c r="HH207" s="39">
        <v>6785.666666666667</v>
      </c>
      <c r="HI207" s="39">
        <v>7232.833333333333</v>
      </c>
      <c r="HJ207" s="39">
        <v>7739.333333333333</v>
      </c>
      <c r="HK207" s="39">
        <v>7843.916666666667</v>
      </c>
      <c r="HL207" s="39">
        <v>8079.083333333333</v>
      </c>
      <c r="HM207" s="39">
        <v>8300.5833333333339</v>
      </c>
      <c r="HN207" s="39">
        <v>8650.5</v>
      </c>
      <c r="HO207" s="39">
        <v>8707.5833333333339</v>
      </c>
      <c r="HP207" s="39">
        <v>8097.333333333333</v>
      </c>
      <c r="HQ207" s="39">
        <v>7790.666666666667</v>
      </c>
      <c r="HR207" s="39">
        <v>8214.5</v>
      </c>
      <c r="HS207" s="39">
        <f t="shared" si="2"/>
        <v>7487</v>
      </c>
      <c r="HT207" s="149"/>
      <c r="HU207" s="149"/>
      <c r="HV207" s="149"/>
      <c r="HW207" s="149"/>
      <c r="HX207" s="149"/>
      <c r="HY207" s="149"/>
    </row>
    <row r="208" spans="1:233" ht="13.8">
      <c r="A208" s="9"/>
      <c r="B208" s="18" t="s">
        <v>18</v>
      </c>
      <c r="C208" s="40">
        <v>2853.8571428571427</v>
      </c>
      <c r="D208" s="40">
        <v>2991.7142857142858</v>
      </c>
      <c r="E208" s="40">
        <v>-137.85714285714312</v>
      </c>
      <c r="F208" s="20">
        <v>-4.6079648553146869E-2</v>
      </c>
      <c r="G208" s="22"/>
      <c r="H208" s="40">
        <v>2837.1428571428573</v>
      </c>
      <c r="I208" s="40">
        <v>154.57142857142844</v>
      </c>
      <c r="J208" s="20">
        <v>5.4481369587109717E-2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40">
        <v>2878</v>
      </c>
      <c r="GW208" s="40">
        <v>2878</v>
      </c>
      <c r="GX208" s="40">
        <v>2863</v>
      </c>
      <c r="GY208" s="40">
        <v>2853</v>
      </c>
      <c r="GZ208" s="40">
        <v>2847</v>
      </c>
      <c r="HA208" s="40">
        <v>2830</v>
      </c>
      <c r="HB208" s="40">
        <v>2828</v>
      </c>
      <c r="HC208" s="37"/>
      <c r="HD208" s="40">
        <v>2301.5</v>
      </c>
      <c r="HE208" s="40">
        <v>2164.3333333333335</v>
      </c>
      <c r="HF208" s="40">
        <v>2278.5833333333335</v>
      </c>
      <c r="HG208" s="40">
        <v>2604.4166666666665</v>
      </c>
      <c r="HH208" s="40">
        <v>2761.0833333333335</v>
      </c>
      <c r="HI208" s="40">
        <v>2865.1666666666665</v>
      </c>
      <c r="HJ208" s="40">
        <v>2977.9166666666665</v>
      </c>
      <c r="HK208" s="40">
        <v>2970.3333333333335</v>
      </c>
      <c r="HL208" s="40">
        <v>2933.0833333333335</v>
      </c>
      <c r="HM208" s="40">
        <v>2903.0833333333335</v>
      </c>
      <c r="HN208" s="40">
        <v>2910.1666666666665</v>
      </c>
      <c r="HO208" s="40">
        <v>2915.75</v>
      </c>
      <c r="HP208" s="40">
        <v>2899.0833333333335</v>
      </c>
      <c r="HQ208" s="40">
        <v>2689.5</v>
      </c>
      <c r="HR208" s="40">
        <v>2884.3333333333335</v>
      </c>
      <c r="HS208" s="40">
        <f t="shared" si="2"/>
        <v>2853.8571428571427</v>
      </c>
      <c r="HT208" s="149"/>
      <c r="HU208" s="149"/>
      <c r="HV208" s="149"/>
      <c r="HW208" s="149"/>
      <c r="HX208" s="149"/>
      <c r="HY208" s="149"/>
    </row>
    <row r="209" spans="1:233" ht="13.8">
      <c r="A209" s="9"/>
      <c r="B209" s="18" t="s">
        <v>19</v>
      </c>
      <c r="C209" s="40">
        <v>2556.1428571428573</v>
      </c>
      <c r="D209" s="40">
        <v>3139.2857142857142</v>
      </c>
      <c r="E209" s="40">
        <v>-583.14285714285688</v>
      </c>
      <c r="F209" s="20">
        <v>-0.18575654152445953</v>
      </c>
      <c r="G209" s="22"/>
      <c r="H209" s="40">
        <v>3061.4285714285716</v>
      </c>
      <c r="I209" s="40">
        <v>77.857142857142662</v>
      </c>
      <c r="J209" s="20">
        <v>2.5431637890807216E-2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40">
        <v>2653</v>
      </c>
      <c r="GW209" s="40">
        <v>2569</v>
      </c>
      <c r="GX209" s="40">
        <v>2557</v>
      </c>
      <c r="GY209" s="40">
        <v>2551</v>
      </c>
      <c r="GZ209" s="40">
        <v>2526</v>
      </c>
      <c r="HA209" s="40">
        <v>2520</v>
      </c>
      <c r="HB209" s="40">
        <v>2517</v>
      </c>
      <c r="HC209" s="37"/>
      <c r="HD209" s="40">
        <v>1947.0833333333333</v>
      </c>
      <c r="HE209" s="40">
        <v>1982.9166666666667</v>
      </c>
      <c r="HF209" s="40">
        <v>1665.5</v>
      </c>
      <c r="HG209" s="40">
        <v>1755.5833333333333</v>
      </c>
      <c r="HH209" s="40">
        <v>1901</v>
      </c>
      <c r="HI209" s="40">
        <v>2122.9166666666665</v>
      </c>
      <c r="HJ209" s="40">
        <v>2386.1666666666665</v>
      </c>
      <c r="HK209" s="40">
        <v>2531.5833333333335</v>
      </c>
      <c r="HL209" s="40">
        <v>2838.75</v>
      </c>
      <c r="HM209" s="40">
        <v>3074.75</v>
      </c>
      <c r="HN209" s="40">
        <v>3257.5833333333335</v>
      </c>
      <c r="HO209" s="40">
        <v>3279.5833333333335</v>
      </c>
      <c r="HP209" s="40">
        <v>3042.9166666666665</v>
      </c>
      <c r="HQ209" s="40">
        <v>2996.4166666666665</v>
      </c>
      <c r="HR209" s="40">
        <v>3090.9166666666665</v>
      </c>
      <c r="HS209" s="40">
        <f t="shared" si="2"/>
        <v>2556.1428571428573</v>
      </c>
      <c r="HT209" s="149"/>
      <c r="HU209" s="149"/>
      <c r="HV209" s="149"/>
      <c r="HW209" s="149"/>
      <c r="HX209" s="149"/>
      <c r="HY209" s="149"/>
    </row>
    <row r="210" spans="1:233" ht="13.8">
      <c r="A210" s="9"/>
      <c r="B210" s="18" t="s">
        <v>20</v>
      </c>
      <c r="C210" s="40">
        <v>2077</v>
      </c>
      <c r="D210" s="40">
        <v>2191.2857142857142</v>
      </c>
      <c r="E210" s="40">
        <v>-114.28571428571422</v>
      </c>
      <c r="F210" s="20">
        <v>-5.2154638503161849E-2</v>
      </c>
      <c r="G210" s="22"/>
      <c r="H210" s="40">
        <v>2254.5714285714284</v>
      </c>
      <c r="I210" s="40">
        <v>-63.285714285714221</v>
      </c>
      <c r="J210" s="20">
        <v>-2.8069953111139245E-2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40">
        <v>2100</v>
      </c>
      <c r="GW210" s="40">
        <v>2090</v>
      </c>
      <c r="GX210" s="40">
        <v>2087</v>
      </c>
      <c r="GY210" s="40">
        <v>2088</v>
      </c>
      <c r="GZ210" s="40">
        <v>2098</v>
      </c>
      <c r="HA210" s="40">
        <v>2033</v>
      </c>
      <c r="HB210" s="40">
        <v>2043</v>
      </c>
      <c r="HC210" s="37"/>
      <c r="HD210" s="40">
        <v>1230.0833333333333</v>
      </c>
      <c r="HE210" s="40">
        <v>1485.3333333333333</v>
      </c>
      <c r="HF210" s="40">
        <v>1676</v>
      </c>
      <c r="HG210" s="40">
        <v>1941</v>
      </c>
      <c r="HH210" s="40">
        <v>2123.5833333333335</v>
      </c>
      <c r="HI210" s="40">
        <v>2244.75</v>
      </c>
      <c r="HJ210" s="40">
        <v>2375.25</v>
      </c>
      <c r="HK210" s="40">
        <v>2342</v>
      </c>
      <c r="HL210" s="40">
        <v>2307.25</v>
      </c>
      <c r="HM210" s="40">
        <v>2322.75</v>
      </c>
      <c r="HN210" s="40">
        <v>2482.75</v>
      </c>
      <c r="HO210" s="40">
        <v>2512.25</v>
      </c>
      <c r="HP210" s="40">
        <v>2155.3333333333335</v>
      </c>
      <c r="HQ210" s="40">
        <v>2104.75</v>
      </c>
      <c r="HR210" s="40">
        <v>2239.25</v>
      </c>
      <c r="HS210" s="40">
        <f t="shared" si="2"/>
        <v>2077</v>
      </c>
      <c r="HT210" s="149"/>
      <c r="HU210" s="149"/>
      <c r="HV210" s="149"/>
      <c r="HW210" s="149"/>
      <c r="HX210" s="149"/>
      <c r="HY210" s="149"/>
    </row>
    <row r="211" spans="1:233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P211" s="149"/>
      <c r="HQ211" s="149"/>
      <c r="HR211" s="149"/>
      <c r="HS211" s="149"/>
      <c r="HT211" s="149"/>
      <c r="HU211" s="149"/>
      <c r="HV211" s="149"/>
      <c r="HW211" s="149"/>
      <c r="HX211" s="147"/>
    </row>
    <row r="216" spans="1:233" ht="12" customHeight="1">
      <c r="C216" s="145"/>
      <c r="D216" s="146"/>
    </row>
    <row r="218" spans="1:233" ht="12" customHeight="1">
      <c r="C218" s="144"/>
      <c r="D218" s="146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</row>
  </sheetData>
  <mergeCells count="6">
    <mergeCell ref="HD6:HK6"/>
    <mergeCell ref="C6:C7"/>
    <mergeCell ref="D6:D7"/>
    <mergeCell ref="E6:F6"/>
    <mergeCell ref="I6:J6"/>
    <mergeCell ref="H6:H7"/>
  </mergeCells>
  <phoneticPr fontId="95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183" t="s">
        <v>289</v>
      </c>
      <c r="H2" s="28" t="s">
        <v>293</v>
      </c>
    </row>
    <row r="3" spans="1:209" ht="13.8">
      <c r="B3" s="4" t="s">
        <v>299</v>
      </c>
    </row>
    <row r="4" spans="1:209" ht="13.8">
      <c r="B4" s="4" t="s">
        <v>1</v>
      </c>
    </row>
    <row r="5" spans="1:209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527" t="s">
        <v>367</v>
      </c>
      <c r="D6" s="527" t="s">
        <v>368</v>
      </c>
      <c r="E6" s="526" t="s">
        <v>369</v>
      </c>
      <c r="F6" s="526"/>
      <c r="G6" s="7"/>
      <c r="H6" s="527" t="s">
        <v>370</v>
      </c>
      <c r="I6" s="526" t="s">
        <v>371</v>
      </c>
      <c r="J6" s="52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524" t="s">
        <v>2</v>
      </c>
      <c r="GM6" s="524"/>
      <c r="GN6" s="524"/>
      <c r="GO6" s="524"/>
      <c r="GP6" s="524"/>
      <c r="GQ6" s="524"/>
      <c r="GR6" s="524"/>
      <c r="GS6" s="524"/>
    </row>
    <row r="7" spans="1:209" ht="13.8">
      <c r="A7" s="9"/>
      <c r="B7" s="10"/>
      <c r="C7" s="527"/>
      <c r="D7" s="527"/>
      <c r="E7" s="133" t="s">
        <v>3</v>
      </c>
      <c r="F7" s="133" t="s">
        <v>4</v>
      </c>
      <c r="G7" s="11"/>
      <c r="H7" s="52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372</v>
      </c>
      <c r="GO7" s="14" t="s">
        <v>373</v>
      </c>
      <c r="GP7" s="14" t="s">
        <v>374</v>
      </c>
      <c r="GQ7" s="14" t="s">
        <v>375</v>
      </c>
      <c r="GR7" s="14" t="s">
        <v>376</v>
      </c>
      <c r="GS7" s="14" t="s">
        <v>377</v>
      </c>
      <c r="GT7" s="14" t="s">
        <v>378</v>
      </c>
      <c r="GU7" s="14" t="s">
        <v>379</v>
      </c>
      <c r="GV7" s="14" t="s">
        <v>380</v>
      </c>
      <c r="GW7" s="14" t="s">
        <v>381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0</v>
      </c>
      <c r="E8" s="25">
        <v>0</v>
      </c>
      <c r="F8" s="26">
        <v>0</v>
      </c>
      <c r="G8" s="27"/>
      <c r="H8" s="25">
        <v>611.39507066912211</v>
      </c>
      <c r="I8" s="25">
        <v>-611.39507066912211</v>
      </c>
      <c r="J8" s="26">
        <v>-1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.8" hidden="1">
      <c r="A9" s="15"/>
      <c r="B9" s="18" t="s">
        <v>271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.8">
      <c r="A10" s="15"/>
      <c r="B10" s="18" t="s">
        <v>191</v>
      </c>
      <c r="C10" s="19">
        <v>0</v>
      </c>
      <c r="D10" s="19">
        <v>0</v>
      </c>
      <c r="E10" s="19">
        <v>0</v>
      </c>
      <c r="F10" s="20">
        <v>0</v>
      </c>
      <c r="G10" s="150"/>
      <c r="H10" s="19">
        <v>611.39507066912211</v>
      </c>
      <c r="I10" s="19">
        <v>-611.39507066912211</v>
      </c>
      <c r="J10" s="20">
        <v>-1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.8">
      <c r="A11" s="15"/>
      <c r="B11" s="18" t="s">
        <v>204</v>
      </c>
      <c r="C11" s="19">
        <v>0</v>
      </c>
      <c r="D11" s="19">
        <v>0</v>
      </c>
      <c r="E11" s="19">
        <v>0</v>
      </c>
      <c r="F11" s="20">
        <v>0</v>
      </c>
      <c r="G11" s="150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.8" hidden="1">
      <c r="A12" s="15"/>
      <c r="B12" s="18" t="s">
        <v>260</v>
      </c>
      <c r="C12" s="19">
        <v>0</v>
      </c>
      <c r="D12" s="19">
        <v>0</v>
      </c>
      <c r="E12" s="19">
        <v>0</v>
      </c>
      <c r="F12" s="20">
        <v>0</v>
      </c>
      <c r="G12" s="150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.8" hidden="1">
      <c r="A13" s="15"/>
      <c r="B13" s="18" t="s">
        <v>260</v>
      </c>
      <c r="C13" s="19">
        <v>0</v>
      </c>
      <c r="D13" s="19">
        <v>0</v>
      </c>
      <c r="E13" s="19">
        <v>0</v>
      </c>
      <c r="F13" s="20">
        <v>0</v>
      </c>
      <c r="G13" s="150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.8" hidden="1">
      <c r="A14" s="15"/>
      <c r="B14" s="18" t="s">
        <v>253</v>
      </c>
      <c r="C14" s="19">
        <v>0</v>
      </c>
      <c r="D14" s="19">
        <v>0</v>
      </c>
      <c r="E14" s="19">
        <v>0</v>
      </c>
      <c r="F14" s="20">
        <v>0</v>
      </c>
      <c r="G14" s="150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.8" hidden="1">
      <c r="A15" s="15"/>
      <c r="B15" s="18" t="s">
        <v>261</v>
      </c>
      <c r="C15" s="19">
        <v>0</v>
      </c>
      <c r="D15" s="19">
        <v>0</v>
      </c>
      <c r="E15" s="19">
        <v>0</v>
      </c>
      <c r="F15" s="20">
        <v>0</v>
      </c>
      <c r="G15" s="150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.8" hidden="1">
      <c r="A16" s="15"/>
      <c r="B16" s="18" t="s">
        <v>262</v>
      </c>
      <c r="C16" s="19">
        <v>0</v>
      </c>
      <c r="D16" s="19">
        <v>0</v>
      </c>
      <c r="E16" s="19">
        <v>0</v>
      </c>
      <c r="F16" s="20">
        <v>0</v>
      </c>
      <c r="G16" s="150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.8" hidden="1">
      <c r="A17" s="15"/>
      <c r="B17" s="18" t="s">
        <v>259</v>
      </c>
      <c r="C17" s="19">
        <v>0</v>
      </c>
      <c r="D17" s="19">
        <v>0</v>
      </c>
      <c r="E17" s="19">
        <v>0</v>
      </c>
      <c r="F17" s="20">
        <v>0</v>
      </c>
      <c r="G17" s="150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.8" hidden="1">
      <c r="A18" s="15"/>
      <c r="B18" s="18" t="s">
        <v>263</v>
      </c>
      <c r="C18" s="19">
        <v>0</v>
      </c>
      <c r="D18" s="19">
        <v>0</v>
      </c>
      <c r="E18" s="19">
        <v>0</v>
      </c>
      <c r="F18" s="20">
        <v>0</v>
      </c>
      <c r="G18" s="150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.8" hidden="1">
      <c r="A19" s="15"/>
      <c r="B19" s="18" t="s">
        <v>268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.8" hidden="1">
      <c r="A20" s="15"/>
      <c r="B20" s="18" t="s">
        <v>272</v>
      </c>
      <c r="C20" s="19">
        <v>0</v>
      </c>
      <c r="D20" s="19">
        <v>0</v>
      </c>
      <c r="E20" s="19">
        <v>0</v>
      </c>
      <c r="F20" s="20">
        <v>0</v>
      </c>
      <c r="G20" s="150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.8" hidden="1">
      <c r="A21" s="15"/>
      <c r="B21" s="18" t="s">
        <v>273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.8">
      <c r="A22" s="15"/>
      <c r="B22" s="18" t="s">
        <v>274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.8">
      <c r="A23" s="15"/>
      <c r="B23" s="18" t="s">
        <v>275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.8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.8" hidden="1">
      <c r="A25" s="15"/>
      <c r="B25" s="18" t="s">
        <v>276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.8" hidden="1">
      <c r="A26" s="15"/>
      <c r="B26" s="18" t="s">
        <v>277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.8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.8">
      <c r="A29" s="15"/>
      <c r="B29" s="24" t="s">
        <v>62</v>
      </c>
      <c r="C29" s="31">
        <v>0</v>
      </c>
      <c r="D29" s="31">
        <v>0</v>
      </c>
      <c r="E29" s="31">
        <v>0</v>
      </c>
      <c r="F29" s="26">
        <v>0</v>
      </c>
      <c r="G29" s="27"/>
      <c r="H29" s="31">
        <v>9.8334331685406511</v>
      </c>
      <c r="I29" s="31">
        <v>-9.8334331685406511</v>
      </c>
      <c r="J29" s="26">
        <v>-1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.8">
      <c r="A30" s="15"/>
      <c r="B30" s="21"/>
      <c r="C30" s="43"/>
      <c r="D30" s="43"/>
      <c r="E30" s="43"/>
      <c r="F30" s="132"/>
      <c r="G30" s="43"/>
      <c r="H30" s="43"/>
      <c r="I30" s="43"/>
      <c r="J30" s="132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.8">
      <c r="A31" s="15"/>
      <c r="B31" s="24" t="s">
        <v>63</v>
      </c>
      <c r="C31" s="25">
        <v>0</v>
      </c>
      <c r="D31" s="25">
        <v>0</v>
      </c>
      <c r="E31" s="25">
        <v>0</v>
      </c>
      <c r="F31" s="26">
        <v>0</v>
      </c>
      <c r="G31" s="27"/>
      <c r="H31" s="25">
        <v>60.121125670000005</v>
      </c>
      <c r="I31" s="25">
        <v>-60.121125670000005</v>
      </c>
      <c r="J31" s="26">
        <v>-1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.8" hidden="1">
      <c r="A32" s="15"/>
      <c r="B32" s="18" t="s">
        <v>271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.8">
      <c r="A33" s="15"/>
      <c r="B33" s="18" t="s">
        <v>191</v>
      </c>
      <c r="C33" s="19">
        <v>0</v>
      </c>
      <c r="D33" s="19">
        <v>0</v>
      </c>
      <c r="E33" s="19">
        <v>0</v>
      </c>
      <c r="F33" s="20">
        <v>0</v>
      </c>
      <c r="G33" s="19"/>
      <c r="H33" s="19">
        <v>60.121125670000005</v>
      </c>
      <c r="I33" s="19">
        <v>-60.121125670000005</v>
      </c>
      <c r="J33" s="20">
        <v>-1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.8">
      <c r="A34" s="15"/>
      <c r="B34" s="18" t="s">
        <v>204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0</v>
      </c>
      <c r="I34" s="19">
        <v>0</v>
      </c>
      <c r="J34" s="20">
        <v>0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.8" hidden="1">
      <c r="A35" s="15"/>
      <c r="B35" s="18" t="s">
        <v>260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.8" hidden="1">
      <c r="A36" s="15"/>
      <c r="B36" s="18" t="s">
        <v>260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.8" hidden="1">
      <c r="A37" s="15"/>
      <c r="B37" s="18" t="s">
        <v>253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.8" hidden="1">
      <c r="A38" s="15"/>
      <c r="B38" s="18" t="s">
        <v>261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.8" hidden="1">
      <c r="A39" s="15"/>
      <c r="B39" s="18" t="s">
        <v>262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.8" hidden="1">
      <c r="A40" s="15"/>
      <c r="B40" s="18" t="s">
        <v>259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.8" hidden="1">
      <c r="A41" s="15"/>
      <c r="B41" s="18" t="s">
        <v>263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.8" hidden="1">
      <c r="A42" s="15"/>
      <c r="B42" s="18" t="s">
        <v>268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.8" hidden="1">
      <c r="A43" s="15"/>
      <c r="B43" s="18" t="s">
        <v>272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.8" hidden="1">
      <c r="A44" s="15"/>
      <c r="B44" s="18" t="s">
        <v>273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.8">
      <c r="A45" s="15"/>
      <c r="B45" s="18" t="s">
        <v>274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.8">
      <c r="A46" s="15"/>
      <c r="B46" s="18" t="s">
        <v>275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.8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.8" hidden="1">
      <c r="A48" s="15"/>
      <c r="B48" s="18" t="s">
        <v>276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.8" hidden="1">
      <c r="A49" s="15"/>
      <c r="B49" s="18" t="s">
        <v>277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.8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.8">
      <c r="A52" s="15"/>
      <c r="B52" s="24" t="s">
        <v>64</v>
      </c>
      <c r="C52" s="25">
        <v>0</v>
      </c>
      <c r="D52" s="25">
        <v>0</v>
      </c>
      <c r="E52" s="25">
        <v>0</v>
      </c>
      <c r="F52" s="26">
        <v>0</v>
      </c>
      <c r="G52" s="27"/>
      <c r="H52" s="25">
        <v>611.39507066912188</v>
      </c>
      <c r="I52" s="25">
        <v>-611.39507066912188</v>
      </c>
      <c r="J52" s="26">
        <v>-1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.8">
      <c r="A53" s="15"/>
      <c r="B53" s="18" t="s">
        <v>18</v>
      </c>
      <c r="C53" s="19">
        <v>0</v>
      </c>
      <c r="D53" s="19">
        <v>0</v>
      </c>
      <c r="E53" s="19">
        <v>0</v>
      </c>
      <c r="F53" s="20">
        <v>0</v>
      </c>
      <c r="G53" s="19"/>
      <c r="H53" s="19">
        <v>35.638511688746533</v>
      </c>
      <c r="I53" s="19">
        <v>-35.638511688746533</v>
      </c>
      <c r="J53" s="20">
        <v>-1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.8">
      <c r="A54" s="15"/>
      <c r="B54" s="18" t="s">
        <v>19</v>
      </c>
      <c r="C54" s="19">
        <v>0</v>
      </c>
      <c r="D54" s="19">
        <v>0</v>
      </c>
      <c r="E54" s="19">
        <v>0</v>
      </c>
      <c r="F54" s="20">
        <v>0</v>
      </c>
      <c r="G54" s="19"/>
      <c r="H54" s="19">
        <v>205.10232532614404</v>
      </c>
      <c r="I54" s="19">
        <v>-205.10232532614404</v>
      </c>
      <c r="J54" s="20">
        <v>-1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.8">
      <c r="A55" s="15"/>
      <c r="B55" s="18" t="s">
        <v>20</v>
      </c>
      <c r="C55" s="19">
        <v>0</v>
      </c>
      <c r="D55" s="19">
        <v>0</v>
      </c>
      <c r="E55" s="19">
        <v>0</v>
      </c>
      <c r="F55" s="20">
        <v>0</v>
      </c>
      <c r="G55" s="19"/>
      <c r="H55" s="19">
        <v>222.05846234703924</v>
      </c>
      <c r="I55" s="19">
        <v>-222.05846234703924</v>
      </c>
      <c r="J55" s="20">
        <v>-1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418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418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.8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148.59577130719208</v>
      </c>
      <c r="I56" s="19">
        <v>-148.59577130719208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.8">
      <c r="A58" s="15"/>
      <c r="B58" s="24" t="s">
        <v>65</v>
      </c>
      <c r="C58" s="31">
        <v>0</v>
      </c>
      <c r="D58" s="31">
        <v>0</v>
      </c>
      <c r="E58" s="31">
        <v>0</v>
      </c>
      <c r="F58" s="26">
        <v>0</v>
      </c>
      <c r="G58" s="27"/>
      <c r="H58" s="31">
        <v>10.424079478361929</v>
      </c>
      <c r="I58" s="31">
        <v>-10.424079478361929</v>
      </c>
      <c r="J58" s="26">
        <v>-1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.8">
      <c r="A60" s="15"/>
      <c r="B60" s="24" t="s">
        <v>66</v>
      </c>
      <c r="C60" s="25">
        <v>0</v>
      </c>
      <c r="D60" s="25">
        <v>0</v>
      </c>
      <c r="E60" s="25">
        <v>0</v>
      </c>
      <c r="F60" s="26">
        <v>0</v>
      </c>
      <c r="G60" s="27"/>
      <c r="H60" s="25">
        <v>63.732308093336343</v>
      </c>
      <c r="I60" s="25">
        <v>-63.732308093336343</v>
      </c>
      <c r="J60" s="26">
        <v>-1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.8">
      <c r="A61" s="15"/>
      <c r="B61" s="18" t="s">
        <v>18</v>
      </c>
      <c r="C61" s="19">
        <v>0</v>
      </c>
      <c r="D61" s="19">
        <v>0</v>
      </c>
      <c r="E61" s="19">
        <v>0</v>
      </c>
      <c r="F61" s="20">
        <v>0</v>
      </c>
      <c r="G61" s="19"/>
      <c r="H61" s="19">
        <v>3.8546610884824952</v>
      </c>
      <c r="I61" s="19">
        <v>-3.8546610884824952</v>
      </c>
      <c r="J61" s="20">
        <v>-1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.8">
      <c r="A62" s="15"/>
      <c r="B62" s="18" t="s">
        <v>19</v>
      </c>
      <c r="C62" s="19">
        <v>0</v>
      </c>
      <c r="D62" s="19">
        <v>0</v>
      </c>
      <c r="E62" s="19">
        <v>0</v>
      </c>
      <c r="F62" s="20">
        <v>0</v>
      </c>
      <c r="G62" s="19"/>
      <c r="H62" s="19">
        <v>21.490409750699513</v>
      </c>
      <c r="I62" s="19">
        <v>-21.490409750699513</v>
      </c>
      <c r="J62" s="20">
        <v>-1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.8">
      <c r="A63" s="15"/>
      <c r="B63" s="18" t="s">
        <v>20</v>
      </c>
      <c r="C63" s="19">
        <v>0</v>
      </c>
      <c r="D63" s="19">
        <v>0</v>
      </c>
      <c r="E63" s="19">
        <v>0</v>
      </c>
      <c r="F63" s="20">
        <v>0</v>
      </c>
      <c r="G63" s="19"/>
      <c r="H63" s="19">
        <v>23.23443632174336</v>
      </c>
      <c r="I63" s="19">
        <v>-23.23443632174336</v>
      </c>
      <c r="J63" s="20">
        <v>-1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.8">
      <c r="A64" s="15"/>
      <c r="B64" s="18" t="s">
        <v>67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15.152800932410974</v>
      </c>
      <c r="I64" s="19">
        <v>-15.152800932410974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.8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0</v>
      </c>
      <c r="I66" s="25">
        <v>0</v>
      </c>
      <c r="J66" s="26">
        <v>0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54">
        <v>0</v>
      </c>
      <c r="HA66" s="154"/>
    </row>
    <row r="67" spans="1:209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54">
        <v>0</v>
      </c>
      <c r="HA67" s="154"/>
    </row>
    <row r="68" spans="1:209" ht="13.8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0</v>
      </c>
      <c r="I68" s="25">
        <v>0</v>
      </c>
      <c r="J68" s="26">
        <v>0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54">
        <v>0</v>
      </c>
      <c r="HA68" s="154"/>
    </row>
    <row r="69" spans="1:209" ht="13.8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54">
        <v>0</v>
      </c>
      <c r="HA69" s="154"/>
    </row>
    <row r="70" spans="1:209" ht="13.8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0</v>
      </c>
      <c r="I70" s="19">
        <v>0</v>
      </c>
      <c r="J70" s="20">
        <v>0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54">
        <v>0</v>
      </c>
      <c r="HA70" s="154"/>
    </row>
    <row r="71" spans="1:209" ht="13.8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54">
        <v>0</v>
      </c>
      <c r="HA71" s="154"/>
    </row>
    <row r="72" spans="1:209" ht="13.8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54">
        <v>0</v>
      </c>
      <c r="HA72" s="154"/>
    </row>
    <row r="73" spans="1:209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54">
        <v>0</v>
      </c>
      <c r="HA73" s="154"/>
    </row>
    <row r="74" spans="1:209" ht="13.8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54">
        <v>0</v>
      </c>
      <c r="HA74" s="154"/>
    </row>
    <row r="75" spans="1:209" ht="13.8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54">
        <v>0</v>
      </c>
      <c r="HA75" s="154"/>
    </row>
    <row r="76" spans="1:209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54">
        <v>0</v>
      </c>
      <c r="HA76" s="154"/>
    </row>
    <row r="77" spans="1:209" ht="13.8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54">
        <v>0</v>
      </c>
      <c r="HA77" s="154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54">
        <v>0</v>
      </c>
      <c r="GM78" s="154">
        <v>0</v>
      </c>
      <c r="GN78" s="154">
        <v>0</v>
      </c>
      <c r="GO78" s="154">
        <v>0</v>
      </c>
      <c r="GP78" s="154">
        <v>0</v>
      </c>
      <c r="GQ78" s="154">
        <v>0</v>
      </c>
      <c r="GR78" s="154">
        <v>0</v>
      </c>
      <c r="GS78" s="154">
        <v>0</v>
      </c>
      <c r="GT78" s="154">
        <v>0</v>
      </c>
      <c r="GU78" s="154">
        <v>0</v>
      </c>
      <c r="GV78" s="154">
        <v>0</v>
      </c>
      <c r="GW78" s="154">
        <v>0</v>
      </c>
      <c r="GX78" s="154">
        <v>0</v>
      </c>
      <c r="GY78" s="154">
        <v>0</v>
      </c>
      <c r="GZ78" s="154">
        <v>0</v>
      </c>
      <c r="HA78" s="154"/>
    </row>
    <row r="79" spans="1:209" ht="13.8" hidden="1">
      <c r="A79" s="15"/>
      <c r="B79" s="24" t="s">
        <v>301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54">
        <v>0</v>
      </c>
      <c r="HA79" s="154"/>
    </row>
    <row r="80" spans="1:209" ht="13.8" hidden="1">
      <c r="A80" s="15"/>
      <c r="B80" s="18" t="s">
        <v>285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54">
        <v>0</v>
      </c>
      <c r="HA80" s="154"/>
    </row>
    <row r="81" spans="1:209" ht="13.8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54">
        <v>0</v>
      </c>
      <c r="HA81" s="154"/>
    </row>
    <row r="82" spans="1:209" ht="13.8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54">
        <v>0</v>
      </c>
      <c r="HA82" s="154"/>
    </row>
    <row r="83" spans="1:209" ht="13.8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54">
        <v>0</v>
      </c>
      <c r="HA83" s="154"/>
    </row>
    <row r="84" spans="1:209" ht="13.8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54">
        <v>0</v>
      </c>
      <c r="HA84" s="154"/>
    </row>
    <row r="85" spans="1:209" ht="13.8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54">
        <v>0</v>
      </c>
      <c r="HA85" s="154"/>
    </row>
    <row r="86" spans="1:209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I216"/>
  <sheetViews>
    <sheetView showGridLines="0" zoomScale="81" zoomScaleNormal="81" workbookViewId="0">
      <pane xSplit="11" ySplit="7" topLeftCell="GU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10" width="9.44140625" style="1" customWidth="1"/>
    <col min="211" max="211" width="13.33203125" style="1" customWidth="1"/>
    <col min="212" max="219" width="9.33203125" style="1" customWidth="1"/>
    <col min="220" max="232" width="11.44140625" style="1" customWidth="1"/>
    <col min="233" max="233" width="11" style="1" bestFit="1" customWidth="1"/>
    <col min="234" max="235" width="11.44140625" style="1" customWidth="1"/>
    <col min="236" max="236" width="10.6640625" style="1" customWidth="1"/>
    <col min="237" max="16384" width="11.44140625" style="1"/>
  </cols>
  <sheetData>
    <row r="1" spans="1:243" ht="13.8">
      <c r="A1" s="44"/>
      <c r="CZ1" s="1" t="s">
        <v>251</v>
      </c>
    </row>
    <row r="2" spans="1:243" ht="15.6">
      <c r="A2" s="9"/>
      <c r="B2" s="183" t="s">
        <v>289</v>
      </c>
      <c r="H2" s="28" t="s">
        <v>441</v>
      </c>
    </row>
    <row r="3" spans="1:243" ht="13.8">
      <c r="A3" s="9"/>
      <c r="B3" s="4" t="s">
        <v>80</v>
      </c>
    </row>
    <row r="4" spans="1:243" ht="13.8">
      <c r="A4" s="9"/>
      <c r="B4" s="4" t="s">
        <v>1</v>
      </c>
    </row>
    <row r="5" spans="1:243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HD5" s="45"/>
      <c r="HE5" s="45"/>
      <c r="HF5" s="45"/>
      <c r="HG5" s="45"/>
      <c r="HH5" s="45"/>
      <c r="HI5" s="45"/>
    </row>
    <row r="6" spans="1:243" ht="12.75" customHeight="1">
      <c r="A6" s="9"/>
      <c r="B6" s="8"/>
      <c r="C6" s="527" t="s">
        <v>367</v>
      </c>
      <c r="D6" s="527" t="s">
        <v>368</v>
      </c>
      <c r="E6" s="526" t="s">
        <v>369</v>
      </c>
      <c r="F6" s="526"/>
      <c r="G6" s="7"/>
      <c r="H6" s="527" t="s">
        <v>370</v>
      </c>
      <c r="I6" s="526" t="s">
        <v>371</v>
      </c>
      <c r="J6" s="52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HD6" s="524" t="s">
        <v>2</v>
      </c>
      <c r="HE6" s="524"/>
      <c r="HF6" s="524"/>
      <c r="HG6" s="524"/>
      <c r="HH6" s="524"/>
      <c r="HI6" s="524"/>
      <c r="HJ6" s="524"/>
      <c r="HK6" s="524"/>
    </row>
    <row r="7" spans="1:243" ht="13.8">
      <c r="A7" s="9"/>
      <c r="B7" s="10"/>
      <c r="C7" s="527"/>
      <c r="D7" s="527"/>
      <c r="E7" s="133" t="s">
        <v>3</v>
      </c>
      <c r="F7" s="133" t="s">
        <v>4</v>
      </c>
      <c r="G7" s="11"/>
      <c r="H7" s="52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2">
        <v>45839</v>
      </c>
      <c r="HC7" s="13"/>
      <c r="HD7" s="14">
        <v>2009</v>
      </c>
      <c r="HE7" s="14">
        <v>2010</v>
      </c>
      <c r="HF7" s="14" t="s">
        <v>372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  <c r="HP7" s="14" t="s">
        <v>382</v>
      </c>
      <c r="HQ7" s="14" t="s">
        <v>383</v>
      </c>
      <c r="HR7" s="14" t="s">
        <v>384</v>
      </c>
      <c r="HS7" s="14" t="s">
        <v>385</v>
      </c>
      <c r="HT7" s="14" t="s">
        <v>386</v>
      </c>
    </row>
    <row r="8" spans="1:243" ht="13.8">
      <c r="A8" s="15"/>
      <c r="B8" s="24" t="s">
        <v>81</v>
      </c>
      <c r="C8" s="25">
        <v>849.67079148107803</v>
      </c>
      <c r="D8" s="25">
        <v>924.32768882322966</v>
      </c>
      <c r="E8" s="25">
        <v>-74.656897342151638</v>
      </c>
      <c r="F8" s="26">
        <v>-8.0768863948236846E-2</v>
      </c>
      <c r="G8" s="27"/>
      <c r="H8" s="25">
        <v>526.84011330949318</v>
      </c>
      <c r="I8" s="25">
        <v>397.48757551373649</v>
      </c>
      <c r="J8" s="26">
        <v>0.75447477417163122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195.3365683456687</v>
      </c>
      <c r="GK8" s="25">
        <v>102.21945334185907</v>
      </c>
      <c r="GL8" s="25">
        <v>92.212159943683261</v>
      </c>
      <c r="GM8" s="25">
        <v>93.668036227669177</v>
      </c>
      <c r="GN8" s="25">
        <v>161.39474169101038</v>
      </c>
      <c r="GO8" s="25">
        <v>144.95882941314954</v>
      </c>
      <c r="GP8" s="25">
        <v>134.53789986018936</v>
      </c>
      <c r="GQ8" s="25">
        <v>130.13464698047375</v>
      </c>
      <c r="GR8" s="25">
        <v>113.94680732659471</v>
      </c>
      <c r="GS8" s="25">
        <v>102.91857035344842</v>
      </c>
      <c r="GT8" s="25">
        <v>100.26842100664159</v>
      </c>
      <c r="GU8" s="25">
        <v>123.15273348083377</v>
      </c>
      <c r="GV8" s="25">
        <v>113.54022053318108</v>
      </c>
      <c r="GW8" s="25">
        <v>103.45727714423428</v>
      </c>
      <c r="GX8" s="25">
        <v>107.67494911661144</v>
      </c>
      <c r="GY8" s="25">
        <v>109.49492018638799</v>
      </c>
      <c r="GZ8" s="25">
        <v>160.03422908283724</v>
      </c>
      <c r="HA8" s="25">
        <v>135.82572136707063</v>
      </c>
      <c r="HB8" s="25">
        <v>119.6434740507553</v>
      </c>
      <c r="HC8" s="27"/>
      <c r="HD8" s="25">
        <v>1442.46587</v>
      </c>
      <c r="HE8" s="25">
        <v>1407.6</v>
      </c>
      <c r="HF8" s="25">
        <v>1501.8111227701565</v>
      </c>
      <c r="HG8" s="25">
        <v>1773.0146830247056</v>
      </c>
      <c r="HH8" s="25">
        <v>1854.1119125534876</v>
      </c>
      <c r="HI8" s="25">
        <v>1251.1586859419522</v>
      </c>
      <c r="HJ8" s="25">
        <v>927.4662394957013</v>
      </c>
      <c r="HK8" s="25">
        <v>1498.438365841426</v>
      </c>
      <c r="HL8" s="25">
        <v>2169.9852665639801</v>
      </c>
      <c r="HM8" s="25">
        <v>1752.5896999244292</v>
      </c>
      <c r="HN8" s="25">
        <v>976.41529870691136</v>
      </c>
      <c r="HO8" s="25">
        <v>1203.3718856123637</v>
      </c>
      <c r="HP8" s="25">
        <v>1413.6805346392139</v>
      </c>
      <c r="HQ8" s="25">
        <v>1368.1858545366106</v>
      </c>
      <c r="HR8" s="25">
        <v>914.71064805938386</v>
      </c>
      <c r="HS8" s="25">
        <v>1494.7488679712219</v>
      </c>
      <c r="HT8" s="25">
        <f>+C8</f>
        <v>849.67079148107803</v>
      </c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</row>
    <row r="9" spans="1:243" ht="13.8">
      <c r="A9" s="15"/>
      <c r="B9" s="18" t="s">
        <v>82</v>
      </c>
      <c r="C9" s="19">
        <v>786.43043237330232</v>
      </c>
      <c r="D9" s="19">
        <v>772.41768882322958</v>
      </c>
      <c r="E9" s="19">
        <v>14.012743550072742</v>
      </c>
      <c r="F9" s="20">
        <v>1.8141406848697382E-2</v>
      </c>
      <c r="G9" s="19"/>
      <c r="H9" s="19">
        <v>484.10011330949317</v>
      </c>
      <c r="I9" s="19">
        <v>288.31757551373641</v>
      </c>
      <c r="J9" s="20">
        <v>0.59557427810269947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95.096568345668715</v>
      </c>
      <c r="GK9" s="19">
        <v>94.329453341859065</v>
      </c>
      <c r="GL9" s="19">
        <v>84.062159943683255</v>
      </c>
      <c r="GM9" s="19">
        <v>85.698036227669178</v>
      </c>
      <c r="GN9" s="19">
        <v>152.83474169101038</v>
      </c>
      <c r="GO9" s="19">
        <v>135.84882941314953</v>
      </c>
      <c r="GP9" s="19">
        <v>124.54789986018936</v>
      </c>
      <c r="GQ9" s="19">
        <v>119.72464698047375</v>
      </c>
      <c r="GR9" s="19">
        <v>104.42680732659471</v>
      </c>
      <c r="GS9" s="19">
        <v>93.588570353448418</v>
      </c>
      <c r="GT9" s="19">
        <v>91.778421006641594</v>
      </c>
      <c r="GU9" s="19">
        <v>112.42273348083377</v>
      </c>
      <c r="GV9" s="19">
        <v>104.35022053318109</v>
      </c>
      <c r="GW9" s="19">
        <v>96.037277144234281</v>
      </c>
      <c r="GX9" s="19">
        <v>99.554949116611439</v>
      </c>
      <c r="GY9" s="19">
        <v>101.10239629077209</v>
      </c>
      <c r="GZ9" s="19">
        <v>149.91749799995534</v>
      </c>
      <c r="HA9" s="19">
        <v>126.23810702993637</v>
      </c>
      <c r="HB9" s="19">
        <v>109.22998425861167</v>
      </c>
      <c r="HC9" s="27"/>
      <c r="HD9" s="19">
        <v>920.56000000000006</v>
      </c>
      <c r="HE9" s="19">
        <v>1458.5</v>
      </c>
      <c r="HF9" s="19">
        <v>1457.6111227701565</v>
      </c>
      <c r="HG9" s="19">
        <v>1711.9916046222907</v>
      </c>
      <c r="HH9" s="19">
        <v>1672.1885083664529</v>
      </c>
      <c r="HI9" s="19">
        <v>1212.2600968067809</v>
      </c>
      <c r="HJ9" s="19">
        <v>913.47218259613919</v>
      </c>
      <c r="HK9" s="19">
        <v>1285.6782096536767</v>
      </c>
      <c r="HL9" s="19">
        <v>2071.4966898175671</v>
      </c>
      <c r="HM9" s="19">
        <v>1678.3659941330193</v>
      </c>
      <c r="HN9" s="19">
        <v>943.00529870691139</v>
      </c>
      <c r="HO9" s="19">
        <v>1165.7818856123638</v>
      </c>
      <c r="HP9" s="19">
        <v>1358.0105346392138</v>
      </c>
      <c r="HQ9" s="19">
        <v>1318.8458545366107</v>
      </c>
      <c r="HR9" s="19">
        <v>825.53064805938391</v>
      </c>
      <c r="HS9" s="19">
        <v>1294.3588679712218</v>
      </c>
      <c r="HT9" s="19">
        <f t="shared" ref="HT9:HT14" si="0">+C9</f>
        <v>786.43043237330232</v>
      </c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</row>
    <row r="10" spans="1:243" ht="13.8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19">
        <v>0</v>
      </c>
      <c r="GX10" s="19">
        <v>0</v>
      </c>
      <c r="GY10" s="19">
        <v>0</v>
      </c>
      <c r="GZ10" s="19">
        <v>0</v>
      </c>
      <c r="HA10" s="19">
        <v>0</v>
      </c>
      <c r="HB10" s="19">
        <v>0</v>
      </c>
      <c r="HC10" s="27"/>
      <c r="HD10" s="19">
        <v>0</v>
      </c>
      <c r="HE10" s="19">
        <v>0</v>
      </c>
      <c r="HF10" s="19">
        <v>1241.8934669682362</v>
      </c>
      <c r="HG10" s="19">
        <v>1353.955331199129</v>
      </c>
      <c r="HH10" s="19">
        <v>0</v>
      </c>
      <c r="HI10" s="19">
        <v>0</v>
      </c>
      <c r="HJ10" s="19">
        <v>1</v>
      </c>
      <c r="HK10" s="19">
        <v>0</v>
      </c>
      <c r="HL10" s="19">
        <v>0</v>
      </c>
      <c r="HM10" s="19">
        <v>0</v>
      </c>
      <c r="HN10" s="19">
        <v>0</v>
      </c>
      <c r="HO10" s="19">
        <v>0</v>
      </c>
      <c r="HP10" s="19">
        <v>0</v>
      </c>
      <c r="HQ10" s="19">
        <v>0</v>
      </c>
      <c r="HR10" s="19">
        <v>0</v>
      </c>
      <c r="HS10" s="19">
        <v>0</v>
      </c>
      <c r="HT10" s="19">
        <f t="shared" si="0"/>
        <v>0</v>
      </c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</row>
    <row r="11" spans="1:243" ht="13.8">
      <c r="A11" s="15"/>
      <c r="B11" s="18" t="s">
        <v>84</v>
      </c>
      <c r="C11" s="19">
        <v>648.26859426515182</v>
      </c>
      <c r="D11" s="19">
        <v>700.98202184272134</v>
      </c>
      <c r="E11" s="19">
        <v>-52.713427577569519</v>
      </c>
      <c r="F11" s="20">
        <v>-7.5199400177194245E-2</v>
      </c>
      <c r="G11" s="19"/>
      <c r="H11" s="19">
        <v>484.10011330949317</v>
      </c>
      <c r="I11" s="19">
        <v>216.88190853322817</v>
      </c>
      <c r="J11" s="20">
        <v>0.44801044777812726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19">
        <v>87.851706431308031</v>
      </c>
      <c r="GW11" s="19">
        <v>79.80942348333474</v>
      </c>
      <c r="GX11" s="19">
        <v>78.872616323570298</v>
      </c>
      <c r="GY11" s="19">
        <v>82.116882747945937</v>
      </c>
      <c r="GZ11" s="19">
        <v>128.65408804589256</v>
      </c>
      <c r="HA11" s="19">
        <v>105.01124443879156</v>
      </c>
      <c r="HB11" s="19">
        <v>85.952632794308713</v>
      </c>
      <c r="HC11" s="27"/>
      <c r="HD11" s="19">
        <v>0</v>
      </c>
      <c r="HE11" s="19">
        <v>0</v>
      </c>
      <c r="HF11" s="19">
        <v>87.394875251750022</v>
      </c>
      <c r="HG11" s="19">
        <v>131.497819220411</v>
      </c>
      <c r="HH11" s="19">
        <v>1417.6186711098121</v>
      </c>
      <c r="HI11" s="19">
        <v>1027.5168064619102</v>
      </c>
      <c r="HJ11" s="19">
        <v>912.47218259613919</v>
      </c>
      <c r="HK11" s="19">
        <v>1285.6782096536767</v>
      </c>
      <c r="HL11" s="19">
        <v>2071.4966898175671</v>
      </c>
      <c r="HM11" s="19">
        <v>1678.3659941330193</v>
      </c>
      <c r="HN11" s="19">
        <v>943.00529870691139</v>
      </c>
      <c r="HO11" s="19">
        <v>1165.7818856123638</v>
      </c>
      <c r="HP11" s="19">
        <v>1358.0105346392138</v>
      </c>
      <c r="HQ11" s="19">
        <v>1318.8458545366107</v>
      </c>
      <c r="HR11" s="19">
        <v>825.53064805938391</v>
      </c>
      <c r="HS11" s="19">
        <v>1177.5582854531087</v>
      </c>
      <c r="HT11" s="19">
        <f t="shared" si="0"/>
        <v>648.26859426515182</v>
      </c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</row>
    <row r="12" spans="1:243" ht="13.8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19">
        <v>0</v>
      </c>
      <c r="GZ12" s="19">
        <v>0</v>
      </c>
      <c r="HA12" s="19">
        <v>0</v>
      </c>
      <c r="HB12" s="19">
        <v>0</v>
      </c>
      <c r="HC12" s="27"/>
      <c r="HD12" s="19">
        <v>0</v>
      </c>
      <c r="HE12" s="19">
        <v>0</v>
      </c>
      <c r="HF12" s="19">
        <v>0</v>
      </c>
      <c r="HG12" s="19">
        <v>58.322600000000413</v>
      </c>
      <c r="HH12" s="19">
        <v>96.000000000000441</v>
      </c>
      <c r="HI12" s="19">
        <v>40.000000000000291</v>
      </c>
      <c r="HJ12" s="19">
        <v>0</v>
      </c>
      <c r="HK12" s="19">
        <v>0</v>
      </c>
      <c r="HL12" s="19">
        <v>0</v>
      </c>
      <c r="HM12" s="19">
        <v>0</v>
      </c>
      <c r="HN12" s="19">
        <v>0</v>
      </c>
      <c r="HO12" s="19">
        <v>0</v>
      </c>
      <c r="HP12" s="19">
        <v>0</v>
      </c>
      <c r="HQ12" s="19">
        <v>0</v>
      </c>
      <c r="HR12" s="19">
        <v>0</v>
      </c>
      <c r="HS12" s="19">
        <v>0</v>
      </c>
      <c r="HT12" s="19">
        <f t="shared" si="0"/>
        <v>0</v>
      </c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</row>
    <row r="13" spans="1:243" ht="13.8">
      <c r="A13" s="15"/>
      <c r="B13" s="18" t="s">
        <v>86</v>
      </c>
      <c r="C13" s="19">
        <v>138.16183810815045</v>
      </c>
      <c r="D13" s="19">
        <v>71.435666980508159</v>
      </c>
      <c r="E13" s="19">
        <v>66.726171127642289</v>
      </c>
      <c r="F13" s="20">
        <v>0.93407360703791154</v>
      </c>
      <c r="G13" s="19"/>
      <c r="H13" s="19">
        <v>0</v>
      </c>
      <c r="I13" s="19">
        <v>71.435666980508159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15.4799749751996</v>
      </c>
      <c r="GK13" s="19">
        <v>11.301438789254348</v>
      </c>
      <c r="GL13" s="19">
        <v>11.979964798958022</v>
      </c>
      <c r="GM13" s="19">
        <v>7.6858139715545377</v>
      </c>
      <c r="GN13" s="19">
        <v>8.7297104564204915</v>
      </c>
      <c r="GO13" s="19">
        <v>8.9434092439969675</v>
      </c>
      <c r="GP13" s="19">
        <v>7.3153547451241963</v>
      </c>
      <c r="GQ13" s="19">
        <v>9.9436556234006019</v>
      </c>
      <c r="GR13" s="19">
        <v>10.027075140188316</v>
      </c>
      <c r="GS13" s="19">
        <v>9.8835978198628283</v>
      </c>
      <c r="GT13" s="19">
        <v>9.0603385144733579</v>
      </c>
      <c r="GU13" s="19">
        <v>6.4502484396796547</v>
      </c>
      <c r="GV13" s="19">
        <v>16.498514101873056</v>
      </c>
      <c r="GW13" s="19">
        <v>16.227853660899541</v>
      </c>
      <c r="GX13" s="19">
        <v>20.682332793041141</v>
      </c>
      <c r="GY13" s="19">
        <v>18.985513542826155</v>
      </c>
      <c r="GZ13" s="19">
        <v>21.26340995406278</v>
      </c>
      <c r="HA13" s="19">
        <v>21.226862591144808</v>
      </c>
      <c r="HB13" s="19">
        <v>23.277351464302953</v>
      </c>
      <c r="HC13" s="27"/>
      <c r="HD13" s="19">
        <v>0</v>
      </c>
      <c r="HE13" s="19">
        <v>0</v>
      </c>
      <c r="HF13" s="19">
        <v>128.32278055017031</v>
      </c>
      <c r="HG13" s="19">
        <v>168.21585420274999</v>
      </c>
      <c r="HH13" s="19">
        <v>158.56983725664003</v>
      </c>
      <c r="HI13" s="19">
        <v>144.74329034486999</v>
      </c>
      <c r="HJ13" s="19">
        <v>0</v>
      </c>
      <c r="HK13" s="19">
        <v>0</v>
      </c>
      <c r="HL13" s="19">
        <v>0</v>
      </c>
      <c r="HM13" s="19">
        <v>0</v>
      </c>
      <c r="HN13" s="19">
        <v>0</v>
      </c>
      <c r="HO13" s="19">
        <v>0</v>
      </c>
      <c r="HP13" s="19">
        <v>0</v>
      </c>
      <c r="HQ13" s="19">
        <v>0</v>
      </c>
      <c r="HR13" s="19">
        <v>0</v>
      </c>
      <c r="HS13" s="19">
        <v>116.80058251811292</v>
      </c>
      <c r="HT13" s="19">
        <f t="shared" si="0"/>
        <v>138.16183810815045</v>
      </c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</row>
    <row r="14" spans="1:243" ht="13.8">
      <c r="A14" s="15"/>
      <c r="B14" s="18" t="s">
        <v>67</v>
      </c>
      <c r="C14" s="19">
        <v>63.240359107775681</v>
      </c>
      <c r="D14" s="19">
        <v>151.91000000000003</v>
      </c>
      <c r="E14" s="19">
        <v>-88.669640892224351</v>
      </c>
      <c r="F14" s="20">
        <v>-0.58369851156753561</v>
      </c>
      <c r="G14" s="19"/>
      <c r="H14" s="19">
        <v>42.74</v>
      </c>
      <c r="I14" s="19">
        <v>109.17000000000002</v>
      </c>
      <c r="J14" s="20">
        <v>2.554281703322415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19">
        <v>9.19</v>
      </c>
      <c r="GW14" s="19">
        <v>7.42</v>
      </c>
      <c r="GX14" s="19">
        <v>8.1199999999999992</v>
      </c>
      <c r="GY14" s="19">
        <v>8.392523895615895</v>
      </c>
      <c r="GZ14" s="19">
        <v>10.116731082881898</v>
      </c>
      <c r="HA14" s="19">
        <v>9.587614337134255</v>
      </c>
      <c r="HB14" s="19">
        <v>10.413489792143636</v>
      </c>
      <c r="HC14" s="27"/>
      <c r="HD14" s="19">
        <v>521.90587000000005</v>
      </c>
      <c r="HE14" s="19">
        <v>-50.90000000000002</v>
      </c>
      <c r="HF14" s="19">
        <v>44.2</v>
      </c>
      <c r="HG14" s="19">
        <v>61.02307840241496</v>
      </c>
      <c r="HH14" s="19">
        <v>181.92340418703469</v>
      </c>
      <c r="HI14" s="19">
        <v>38.898589135171385</v>
      </c>
      <c r="HJ14" s="19">
        <v>13.994056899562061</v>
      </c>
      <c r="HK14" s="19">
        <v>212.76015618774929</v>
      </c>
      <c r="HL14" s="19">
        <v>98.488576746413131</v>
      </c>
      <c r="HM14" s="19">
        <v>74.223705791409884</v>
      </c>
      <c r="HN14" s="19">
        <v>33.409999999999997</v>
      </c>
      <c r="HO14" s="19">
        <v>37.589999999999996</v>
      </c>
      <c r="HP14" s="19">
        <v>55.67</v>
      </c>
      <c r="HQ14" s="19">
        <v>49.339999999999996</v>
      </c>
      <c r="HR14" s="19">
        <v>89.179999999999993</v>
      </c>
      <c r="HS14" s="19">
        <v>200.39000000000004</v>
      </c>
      <c r="HT14" s="19">
        <f t="shared" si="0"/>
        <v>63.240359107775681</v>
      </c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</row>
    <row r="15" spans="1:243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27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2"/>
      <c r="HP15" s="152"/>
      <c r="HQ15" s="152"/>
      <c r="HR15" s="152"/>
      <c r="HS15" s="152"/>
      <c r="HT15" s="152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</row>
    <row r="16" spans="1:243" ht="13.8">
      <c r="A16" s="15"/>
      <c r="B16" s="24" t="s">
        <v>87</v>
      </c>
      <c r="C16" s="31">
        <v>11.712160564419973</v>
      </c>
      <c r="D16" s="31">
        <v>12.442572726171058</v>
      </c>
      <c r="E16" s="31">
        <v>-0.73041216175108481</v>
      </c>
      <c r="F16" s="26">
        <v>-5.87026636553045E-2</v>
      </c>
      <c r="G16" s="27"/>
      <c r="H16" s="31">
        <v>16.58394201957007</v>
      </c>
      <c r="I16" s="31">
        <v>-4.1413692933990127</v>
      </c>
      <c r="J16" s="26">
        <v>-0.24972164570473912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13.270941881081471</v>
      </c>
      <c r="GK16" s="31">
        <v>13.339306746889381</v>
      </c>
      <c r="GL16" s="31">
        <v>15.227118788265606</v>
      </c>
      <c r="GM16" s="31">
        <v>12.685094785190355</v>
      </c>
      <c r="GN16" s="31">
        <v>10.805568572397748</v>
      </c>
      <c r="GO16" s="31">
        <v>11.239757922510833</v>
      </c>
      <c r="GP16" s="31">
        <v>11.740930044767021</v>
      </c>
      <c r="GQ16" s="31">
        <v>11.880019088627732</v>
      </c>
      <c r="GR16" s="31">
        <v>12.195594864642342</v>
      </c>
      <c r="GS16" s="31">
        <v>12.250021949520191</v>
      </c>
      <c r="GT16" s="31">
        <v>12.309659080048636</v>
      </c>
      <c r="GU16" s="31">
        <v>12.176481864623806</v>
      </c>
      <c r="GV16" s="31">
        <v>12.096756471272393</v>
      </c>
      <c r="GW16" s="31">
        <v>11.917363481409485</v>
      </c>
      <c r="GX16" s="31">
        <v>12.133835563816117</v>
      </c>
      <c r="GY16" s="31">
        <v>12.09607154810808</v>
      </c>
      <c r="GZ16" s="31">
        <v>10.99741502981542</v>
      </c>
      <c r="HA16" s="31">
        <v>11.383974871079875</v>
      </c>
      <c r="HB16" s="31">
        <v>11.767515304478717</v>
      </c>
      <c r="HC16" s="27"/>
      <c r="HD16" s="31">
        <v>11.429480832003561</v>
      </c>
      <c r="HE16" s="31">
        <v>9.743846356156558</v>
      </c>
      <c r="HF16" s="31">
        <v>9.9111033142358931</v>
      </c>
      <c r="HG16" s="31">
        <v>9.9044915199039156</v>
      </c>
      <c r="HH16" s="31">
        <v>10.193290131060468</v>
      </c>
      <c r="HI16" s="31">
        <v>14.325423469458668</v>
      </c>
      <c r="HJ16" s="31">
        <v>16.311630904089579</v>
      </c>
      <c r="HK16" s="31">
        <v>12.063924323871841</v>
      </c>
      <c r="HL16" s="31">
        <v>11.675430078556049</v>
      </c>
      <c r="HM16" s="31">
        <v>11.199168541990728</v>
      </c>
      <c r="HN16" s="31">
        <v>14.350944677418914</v>
      </c>
      <c r="HO16" s="31">
        <v>12.515028904342634</v>
      </c>
      <c r="HP16" s="31">
        <v>12.702463611875956</v>
      </c>
      <c r="HQ16" s="31">
        <v>15.862808836772762</v>
      </c>
      <c r="HR16" s="31">
        <v>16.158050103462994</v>
      </c>
      <c r="HS16" s="31">
        <v>12.330671676804853</v>
      </c>
      <c r="HT16" s="31">
        <f>+C16</f>
        <v>11.712160564419973</v>
      </c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</row>
    <row r="17" spans="1:243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27"/>
      <c r="HD17" s="156"/>
      <c r="HE17" s="156"/>
      <c r="HF17" s="156"/>
      <c r="HG17" s="156"/>
      <c r="HH17" s="156"/>
      <c r="HI17" s="156"/>
      <c r="HJ17" s="156"/>
      <c r="HK17" s="156"/>
      <c r="HL17" s="156"/>
      <c r="HM17" s="156"/>
      <c r="HN17" s="156"/>
      <c r="HO17" s="152"/>
      <c r="HP17" s="152"/>
      <c r="HQ17" s="152"/>
      <c r="HR17" s="152"/>
      <c r="HS17" s="152"/>
      <c r="HT17" s="152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</row>
    <row r="18" spans="1:243" ht="13.8">
      <c r="A18" s="15"/>
      <c r="B18" s="24" t="s">
        <v>31</v>
      </c>
      <c r="C18" s="25">
        <v>99.514807367241872</v>
      </c>
      <c r="D18" s="25">
        <v>115.01014490996646</v>
      </c>
      <c r="E18" s="25">
        <v>-15.495337542724585</v>
      </c>
      <c r="F18" s="26">
        <v>-0.134730180149367</v>
      </c>
      <c r="G18" s="27"/>
      <c r="H18" s="25">
        <v>87.370858927083617</v>
      </c>
      <c r="I18" s="25">
        <v>27.639285982882839</v>
      </c>
      <c r="J18" s="26">
        <v>0.31634444621804086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5">
        <v>13.734683974844529</v>
      </c>
      <c r="GW18" s="25">
        <v>12.329379765247579</v>
      </c>
      <c r="GX18" s="25">
        <v>13.065101269232308</v>
      </c>
      <c r="GY18" s="25">
        <v>13.244583887289327</v>
      </c>
      <c r="GZ18" s="25">
        <v>17.599628362005184</v>
      </c>
      <c r="HA18" s="25">
        <v>15.462365988890287</v>
      </c>
      <c r="HB18" s="25">
        <v>14.079064119732651</v>
      </c>
      <c r="HC18" s="27"/>
      <c r="HD18" s="25">
        <v>164.86636011984339</v>
      </c>
      <c r="HE18" s="25">
        <v>137.15438130925969</v>
      </c>
      <c r="HF18" s="25">
        <v>148.84605196243626</v>
      </c>
      <c r="HG18" s="25">
        <v>175.60808892683326</v>
      </c>
      <c r="HH18" s="25">
        <v>188.99500660113117</v>
      </c>
      <c r="HI18" s="25">
        <v>179.23378003609909</v>
      </c>
      <c r="HJ18" s="25">
        <v>151.28486974657829</v>
      </c>
      <c r="HK18" s="25">
        <v>180.77047049497153</v>
      </c>
      <c r="HL18" s="25">
        <v>253.3551125126456</v>
      </c>
      <c r="HM18" s="25">
        <v>196.27547434410639</v>
      </c>
      <c r="HN18" s="25">
        <v>140.12481933928348</v>
      </c>
      <c r="HO18" s="25">
        <v>150.60233931112029</v>
      </c>
      <c r="HP18" s="25">
        <v>179.57225550071962</v>
      </c>
      <c r="HQ18" s="25">
        <v>217.03270663690842</v>
      </c>
      <c r="HR18" s="25">
        <v>147.79940481514632</v>
      </c>
      <c r="HS18" s="25">
        <v>184.31257530228862</v>
      </c>
      <c r="HT18" s="25">
        <f t="shared" ref="HT18:HT24" si="1">+C18</f>
        <v>99.514807367241872</v>
      </c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</row>
    <row r="19" spans="1:243" ht="13.8">
      <c r="A19" s="15"/>
      <c r="B19" s="18" t="s">
        <v>82</v>
      </c>
      <c r="C19" s="19">
        <v>58.079301456117079</v>
      </c>
      <c r="D19" s="19">
        <v>61.715728303433991</v>
      </c>
      <c r="E19" s="19">
        <v>-3.6364268473169119</v>
      </c>
      <c r="F19" s="20">
        <v>-5.8922205850636837E-2</v>
      </c>
      <c r="G19" s="19"/>
      <c r="H19" s="19">
        <v>43.840851693799777</v>
      </c>
      <c r="I19" s="19">
        <v>17.874876609634214</v>
      </c>
      <c r="J19" s="20">
        <v>0.40772192872708674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19">
        <v>7.8137649390820005</v>
      </c>
      <c r="GW19" s="19">
        <v>6.9836738449289566</v>
      </c>
      <c r="GX19" s="19">
        <v>7.1947846938520197</v>
      </c>
      <c r="GY19" s="19">
        <v>7.4207439924176626</v>
      </c>
      <c r="GZ19" s="19">
        <v>11.594607869831041</v>
      </c>
      <c r="HA19" s="19">
        <v>9.3629128629657128</v>
      </c>
      <c r="HB19" s="19">
        <v>7.7088132530396827</v>
      </c>
      <c r="HC19" s="27"/>
      <c r="HD19" s="19">
        <v>95.195302646957515</v>
      </c>
      <c r="HE19" s="19">
        <v>130.21903148916164</v>
      </c>
      <c r="HF19" s="19">
        <v>146.69676213737677</v>
      </c>
      <c r="HG19" s="19">
        <v>191.9078877853444</v>
      </c>
      <c r="HH19" s="19">
        <v>178.90730658757022</v>
      </c>
      <c r="HI19" s="19">
        <v>151.45946355977867</v>
      </c>
      <c r="HJ19" s="19">
        <v>96.427377800632016</v>
      </c>
      <c r="HK19" s="19">
        <v>111.96809732521257</v>
      </c>
      <c r="HL19" s="19">
        <v>187.62439699000004</v>
      </c>
      <c r="HM19" s="19">
        <v>127.05819761832717</v>
      </c>
      <c r="HN19" s="19">
        <v>72.319459466144238</v>
      </c>
      <c r="HO19" s="19">
        <v>87.30177917558531</v>
      </c>
      <c r="HP19" s="19">
        <v>111.04912672315342</v>
      </c>
      <c r="HQ19" s="19">
        <v>143.18660010419518</v>
      </c>
      <c r="HR19" s="19">
        <v>72.113973054893478</v>
      </c>
      <c r="HS19" s="19">
        <v>99.862038897649526</v>
      </c>
      <c r="HT19" s="19">
        <f t="shared" si="1"/>
        <v>58.079301456117079</v>
      </c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</row>
    <row r="20" spans="1:243" ht="13.8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19">
        <v>0</v>
      </c>
      <c r="GY20" s="19">
        <v>0</v>
      </c>
      <c r="GZ20" s="19">
        <v>0</v>
      </c>
      <c r="HA20" s="19">
        <v>0</v>
      </c>
      <c r="HB20" s="19">
        <v>0</v>
      </c>
      <c r="HC20" s="27"/>
      <c r="HD20" s="19">
        <v>52.422192987663884</v>
      </c>
      <c r="HE20" s="19">
        <v>84.17667301681135</v>
      </c>
      <c r="HF20" s="19">
        <v>123.18488084486791</v>
      </c>
      <c r="HG20" s="19">
        <v>151.54699937088475</v>
      </c>
      <c r="HH20" s="19">
        <v>0</v>
      </c>
      <c r="HI20" s="19">
        <v>0</v>
      </c>
      <c r="HJ20" s="19">
        <v>0</v>
      </c>
      <c r="HK20" s="19">
        <v>0</v>
      </c>
      <c r="HL20" s="19">
        <v>0</v>
      </c>
      <c r="HM20" s="19">
        <v>0</v>
      </c>
      <c r="HN20" s="19">
        <v>0</v>
      </c>
      <c r="HO20" s="19">
        <v>0</v>
      </c>
      <c r="HP20" s="19">
        <v>0</v>
      </c>
      <c r="HQ20" s="19">
        <v>0</v>
      </c>
      <c r="HR20" s="19">
        <v>0</v>
      </c>
      <c r="HS20" s="19">
        <v>0</v>
      </c>
      <c r="HT20" s="19">
        <f t="shared" si="1"/>
        <v>0</v>
      </c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</row>
    <row r="21" spans="1:243" ht="13.8">
      <c r="A21" s="15"/>
      <c r="B21" s="18" t="s">
        <v>84</v>
      </c>
      <c r="C21" s="19">
        <v>58.079301456117079</v>
      </c>
      <c r="D21" s="19">
        <v>61.715728303433991</v>
      </c>
      <c r="E21" s="19">
        <v>-3.6364268473169119</v>
      </c>
      <c r="F21" s="20">
        <v>-5.8922205850636837E-2</v>
      </c>
      <c r="G21" s="19"/>
      <c r="H21" s="19">
        <v>43.840851693799777</v>
      </c>
      <c r="I21" s="19">
        <v>17.874876609634214</v>
      </c>
      <c r="J21" s="20">
        <v>0.40772192872708674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19">
        <v>7.8137649390820005</v>
      </c>
      <c r="GW21" s="19">
        <v>6.9836738449289566</v>
      </c>
      <c r="GX21" s="19">
        <v>7.1947846938520197</v>
      </c>
      <c r="GY21" s="19">
        <v>7.4207439924176626</v>
      </c>
      <c r="GZ21" s="19">
        <v>11.594607869831041</v>
      </c>
      <c r="HA21" s="19">
        <v>9.3629128629657128</v>
      </c>
      <c r="HB21" s="19">
        <v>7.7088132530396827</v>
      </c>
      <c r="HC21" s="27"/>
      <c r="HD21" s="19">
        <v>38.352480772467466</v>
      </c>
      <c r="HE21" s="19">
        <v>35.141695027691689</v>
      </c>
      <c r="HF21" s="19">
        <v>7.62452913</v>
      </c>
      <c r="HG21" s="19">
        <v>11.027531596697504</v>
      </c>
      <c r="HH21" s="19">
        <v>143.23855289245822</v>
      </c>
      <c r="HI21" s="19">
        <v>125.69206960164696</v>
      </c>
      <c r="HJ21" s="19">
        <v>96.321298548237664</v>
      </c>
      <c r="HK21" s="19">
        <v>111.96809732521257</v>
      </c>
      <c r="HL21" s="19">
        <v>179.62439699000004</v>
      </c>
      <c r="HM21" s="19">
        <v>127.05819761832717</v>
      </c>
      <c r="HN21" s="19">
        <v>72.319459466144238</v>
      </c>
      <c r="HO21" s="19">
        <v>87.30177917558531</v>
      </c>
      <c r="HP21" s="19">
        <v>111.04912672315342</v>
      </c>
      <c r="HQ21" s="19">
        <v>143.18660010419518</v>
      </c>
      <c r="HR21" s="19">
        <v>72.113973054893478</v>
      </c>
      <c r="HS21" s="19">
        <v>99.862038897649526</v>
      </c>
      <c r="HT21" s="19">
        <f t="shared" si="1"/>
        <v>58.079301456117079</v>
      </c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</row>
    <row r="22" spans="1:243" ht="13.8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v>0</v>
      </c>
      <c r="GW22" s="19">
        <v>0</v>
      </c>
      <c r="GX22" s="19">
        <v>0</v>
      </c>
      <c r="GY22" s="19">
        <v>0</v>
      </c>
      <c r="GZ22" s="19">
        <v>0</v>
      </c>
      <c r="HA22" s="19">
        <v>0</v>
      </c>
      <c r="HB22" s="19">
        <v>0</v>
      </c>
      <c r="HC22" s="27"/>
      <c r="HD22" s="19">
        <v>0</v>
      </c>
      <c r="HE22" s="19">
        <v>0</v>
      </c>
      <c r="HF22" s="19">
        <v>0</v>
      </c>
      <c r="HG22" s="19">
        <v>6.5791294202034587</v>
      </c>
      <c r="HH22" s="19">
        <v>10.869988322715068</v>
      </c>
      <c r="HI22" s="19">
        <v>4.8364340099999996</v>
      </c>
      <c r="HJ22" s="19">
        <v>0</v>
      </c>
      <c r="HK22" s="19">
        <v>0</v>
      </c>
      <c r="HL22" s="19">
        <v>8</v>
      </c>
      <c r="HM22" s="19">
        <v>0</v>
      </c>
      <c r="HN22" s="19">
        <v>0</v>
      </c>
      <c r="HO22" s="19">
        <v>0</v>
      </c>
      <c r="HP22" s="19">
        <v>0</v>
      </c>
      <c r="HQ22" s="19">
        <v>0</v>
      </c>
      <c r="HR22" s="19">
        <v>0</v>
      </c>
      <c r="HS22" s="19">
        <v>0</v>
      </c>
      <c r="HT22" s="19">
        <f t="shared" si="1"/>
        <v>0</v>
      </c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</row>
    <row r="23" spans="1:243" ht="13.8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0</v>
      </c>
      <c r="GX23" s="19">
        <v>0</v>
      </c>
      <c r="GY23" s="19">
        <v>0</v>
      </c>
      <c r="GZ23" s="19">
        <v>0</v>
      </c>
      <c r="HA23" s="19">
        <v>0</v>
      </c>
      <c r="HB23" s="19">
        <v>0</v>
      </c>
      <c r="HC23" s="27"/>
      <c r="HD23" s="19">
        <v>4.4206288868261687</v>
      </c>
      <c r="HE23" s="19">
        <v>10.900663444658637</v>
      </c>
      <c r="HF23" s="19">
        <v>15.887352162508858</v>
      </c>
      <c r="HG23" s="19">
        <v>22.754227397558687</v>
      </c>
      <c r="HH23" s="19">
        <v>24.798765372396943</v>
      </c>
      <c r="HI23" s="19">
        <v>20.930959948131719</v>
      </c>
      <c r="HJ23" s="19">
        <v>0.1060792523943459</v>
      </c>
      <c r="HK23" s="19">
        <v>0</v>
      </c>
      <c r="HL23" s="19">
        <v>0</v>
      </c>
      <c r="HM23" s="19">
        <v>0</v>
      </c>
      <c r="HN23" s="19">
        <v>0</v>
      </c>
      <c r="HO23" s="19">
        <v>0</v>
      </c>
      <c r="HP23" s="19">
        <v>0</v>
      </c>
      <c r="HQ23" s="19">
        <v>0</v>
      </c>
      <c r="HR23" s="19">
        <v>0</v>
      </c>
      <c r="HS23" s="19">
        <v>0</v>
      </c>
      <c r="HT23" s="19">
        <f t="shared" si="1"/>
        <v>0</v>
      </c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</row>
    <row r="24" spans="1:243" ht="13.8">
      <c r="A24" s="15"/>
      <c r="B24" s="18" t="s">
        <v>67</v>
      </c>
      <c r="C24" s="19">
        <v>41.435505911124793</v>
      </c>
      <c r="D24" s="19">
        <v>53.294416606532465</v>
      </c>
      <c r="E24" s="19">
        <v>-11.858910695407673</v>
      </c>
      <c r="F24" s="20">
        <v>-0.22251694362208457</v>
      </c>
      <c r="G24" s="19"/>
      <c r="H24" s="19">
        <v>43.530007233283847</v>
      </c>
      <c r="I24" s="19">
        <v>9.7644093732486184</v>
      </c>
      <c r="J24" s="20">
        <v>0.22431444407807427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19">
        <v>5.9209190357625276</v>
      </c>
      <c r="GW24" s="19">
        <v>5.3457059203186219</v>
      </c>
      <c r="GX24" s="19">
        <v>5.8703165753802882</v>
      </c>
      <c r="GY24" s="19">
        <v>5.8238398948716643</v>
      </c>
      <c r="GZ24" s="19">
        <v>6.005020492174145</v>
      </c>
      <c r="HA24" s="19">
        <v>6.0994531259245734</v>
      </c>
      <c r="HB24" s="19">
        <v>6.3702508666929685</v>
      </c>
      <c r="HC24" s="27"/>
      <c r="HD24" s="19">
        <v>69.671057472885877</v>
      </c>
      <c r="HE24" s="19">
        <v>6.935349820098045</v>
      </c>
      <c r="HF24" s="19">
        <v>2.1492898250594878</v>
      </c>
      <c r="HG24" s="19">
        <v>-16.299798858511142</v>
      </c>
      <c r="HH24" s="19">
        <v>10.087700013560946</v>
      </c>
      <c r="HI24" s="19">
        <v>27.774316476320426</v>
      </c>
      <c r="HJ24" s="19">
        <v>54.857491945946286</v>
      </c>
      <c r="HK24" s="19">
        <v>68.802373169758965</v>
      </c>
      <c r="HL24" s="19">
        <v>65.730715522645568</v>
      </c>
      <c r="HM24" s="19">
        <v>69.2172767257792</v>
      </c>
      <c r="HN24" s="19">
        <v>67.805359873139224</v>
      </c>
      <c r="HO24" s="19">
        <v>63.300560135534973</v>
      </c>
      <c r="HP24" s="19">
        <v>68.523128777566214</v>
      </c>
      <c r="HQ24" s="19">
        <v>73.84610653271325</v>
      </c>
      <c r="HR24" s="19">
        <v>75.685431760252854</v>
      </c>
      <c r="HS24" s="19">
        <v>84.450536404639095</v>
      </c>
      <c r="HT24" s="19">
        <f t="shared" si="1"/>
        <v>41.435505911124793</v>
      </c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</row>
    <row r="25" spans="1:243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27"/>
      <c r="HD25" s="156"/>
      <c r="HE25" s="156"/>
      <c r="HF25" s="156"/>
      <c r="HG25" s="156"/>
      <c r="HH25" s="156"/>
      <c r="HI25" s="156"/>
      <c r="HJ25" s="156"/>
      <c r="HK25" s="156"/>
      <c r="HL25" s="156"/>
      <c r="HM25" s="156"/>
      <c r="HN25" s="156"/>
      <c r="HO25" s="152"/>
      <c r="HP25" s="152"/>
      <c r="HQ25" s="152"/>
      <c r="HR25" s="152"/>
      <c r="HS25" s="152"/>
      <c r="HT25" s="152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</row>
    <row r="26" spans="1:243" ht="13.8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5">
        <v>0</v>
      </c>
      <c r="GX26" s="25">
        <v>0</v>
      </c>
      <c r="GY26" s="25">
        <v>0</v>
      </c>
      <c r="GZ26" s="25">
        <v>0</v>
      </c>
      <c r="HA26" s="25">
        <v>0</v>
      </c>
      <c r="HB26" s="25">
        <v>0</v>
      </c>
      <c r="HC26" s="27"/>
      <c r="HD26" s="25">
        <v>0.44776235765904815</v>
      </c>
      <c r="HE26" s="25">
        <v>0.73137667499080261</v>
      </c>
      <c r="HF26" s="25">
        <v>1.726200255666414</v>
      </c>
      <c r="HG26" s="25">
        <v>5.1905031258307668</v>
      </c>
      <c r="HH26" s="25">
        <v>0.1472582684607622</v>
      </c>
      <c r="HI26" s="25">
        <v>0.23000492045442167</v>
      </c>
      <c r="HJ26" s="25">
        <v>0.23735634550395848</v>
      </c>
      <c r="HK26" s="25">
        <v>0.13388817304960618</v>
      </c>
      <c r="HL26" s="25">
        <v>4.0874620907230409E-2</v>
      </c>
      <c r="HM26" s="25">
        <v>9.1831332771848779E-4</v>
      </c>
      <c r="HN26" s="25">
        <v>0</v>
      </c>
      <c r="HO26" s="25">
        <v>7.0123049489051047E-4</v>
      </c>
      <c r="HP26" s="25">
        <v>0</v>
      </c>
      <c r="HQ26" s="25">
        <v>0</v>
      </c>
      <c r="HR26" s="25">
        <v>0</v>
      </c>
      <c r="HS26" s="25">
        <v>0</v>
      </c>
      <c r="HT26" s="25">
        <f>+C26</f>
        <v>0</v>
      </c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</row>
    <row r="27" spans="1:243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27"/>
      <c r="HD27" s="156"/>
      <c r="HE27" s="156"/>
      <c r="HF27" s="156"/>
      <c r="HG27" s="156"/>
      <c r="HH27" s="156"/>
      <c r="HI27" s="156"/>
      <c r="HJ27" s="156"/>
      <c r="HK27" s="156"/>
      <c r="HL27" s="156"/>
      <c r="HM27" s="156"/>
      <c r="HN27" s="156"/>
      <c r="HO27" s="152"/>
      <c r="HP27" s="152"/>
      <c r="HQ27" s="152"/>
      <c r="HR27" s="152"/>
      <c r="HS27" s="152"/>
      <c r="HT27" s="152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</row>
    <row r="28" spans="1:243" ht="13.8">
      <c r="A28" s="15"/>
      <c r="B28" s="24" t="s">
        <v>39</v>
      </c>
      <c r="C28" s="25">
        <v>41.58688072409921</v>
      </c>
      <c r="D28" s="25">
        <v>41.25447450579717</v>
      </c>
      <c r="E28" s="25">
        <v>0.3324062183020402</v>
      </c>
      <c r="F28" s="26">
        <v>8.0574585492618443E-3</v>
      </c>
      <c r="G28" s="27"/>
      <c r="H28" s="25">
        <v>30.193541316041109</v>
      </c>
      <c r="I28" s="25">
        <v>11.06093318975606</v>
      </c>
      <c r="J28" s="26">
        <v>0.36633441152130275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5">
        <v>6.6183138149167959</v>
      </c>
      <c r="GW28" s="25">
        <v>5.5597012593589064</v>
      </c>
      <c r="GX28" s="25">
        <v>6.6249768207280688</v>
      </c>
      <c r="GY28" s="25">
        <v>4.3823357555115381</v>
      </c>
      <c r="GZ28" s="25">
        <v>7.2682624180078452</v>
      </c>
      <c r="HA28" s="25">
        <v>5.2336652898486244</v>
      </c>
      <c r="HB28" s="25">
        <v>5.8996253657274336</v>
      </c>
      <c r="HC28" s="27"/>
      <c r="HD28" s="25">
        <v>23.818334661563632</v>
      </c>
      <c r="HE28" s="25">
        <v>34.98146394179718</v>
      </c>
      <c r="HF28" s="25">
        <v>31.0998700519857</v>
      </c>
      <c r="HG28" s="25">
        <v>34.189948145135062</v>
      </c>
      <c r="HH28" s="25">
        <v>47.264616423745011</v>
      </c>
      <c r="HI28" s="25">
        <v>70.304732377210641</v>
      </c>
      <c r="HJ28" s="25">
        <v>70.321486900657732</v>
      </c>
      <c r="HK28" s="25">
        <v>69.794883789746308</v>
      </c>
      <c r="HL28" s="25">
        <v>63.586392473288399</v>
      </c>
      <c r="HM28" s="25">
        <v>87.899089397937615</v>
      </c>
      <c r="HN28" s="25">
        <v>69.532978867473659</v>
      </c>
      <c r="HO28" s="25">
        <v>60.33083030006771</v>
      </c>
      <c r="HP28" s="25">
        <v>62.593503954834929</v>
      </c>
      <c r="HQ28" s="25">
        <v>61.833207193212246</v>
      </c>
      <c r="HR28" s="25">
        <v>58.888965140544023</v>
      </c>
      <c r="HS28" s="25">
        <v>80.030621252288668</v>
      </c>
      <c r="HT28" s="25">
        <f>+C28</f>
        <v>41.58688072409921</v>
      </c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</row>
    <row r="29" spans="1:243" ht="13.8">
      <c r="A29" s="15"/>
      <c r="B29" s="18" t="s">
        <v>68</v>
      </c>
      <c r="C29" s="19">
        <v>22.839659273692561</v>
      </c>
      <c r="D29" s="19">
        <v>18.973336357347527</v>
      </c>
      <c r="E29" s="19">
        <v>3.8663229163450339</v>
      </c>
      <c r="F29" s="20">
        <v>0.2037766496901732</v>
      </c>
      <c r="G29" s="19"/>
      <c r="H29" s="19">
        <v>19.663634126328191</v>
      </c>
      <c r="I29" s="19">
        <v>-0.69029776898066331</v>
      </c>
      <c r="J29" s="20">
        <v>-3.5105299689054133E-2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19">
        <v>3.4971771791903019</v>
      </c>
      <c r="GW29" s="19">
        <v>3.4240695339489116</v>
      </c>
      <c r="GX29" s="19">
        <v>3.1204406566128893</v>
      </c>
      <c r="GY29" s="19">
        <v>3.1020780626148965</v>
      </c>
      <c r="GZ29" s="19">
        <v>3.4491781339599679</v>
      </c>
      <c r="HA29" s="19">
        <v>3.0284960701592984</v>
      </c>
      <c r="HB29" s="19">
        <v>3.2182196372062974</v>
      </c>
      <c r="HC29" s="27"/>
      <c r="HD29" s="19">
        <v>16.105132406126113</v>
      </c>
      <c r="HE29" s="19">
        <v>18.784578855868023</v>
      </c>
      <c r="HF29" s="19">
        <v>18.679177806085566</v>
      </c>
      <c r="HG29" s="19">
        <v>21.771003419907007</v>
      </c>
      <c r="HH29" s="19">
        <v>29.928926183676666</v>
      </c>
      <c r="HI29" s="19">
        <v>31.917083051011641</v>
      </c>
      <c r="HJ29" s="19">
        <v>33.213112729304861</v>
      </c>
      <c r="HK29" s="19">
        <v>37.795854104690761</v>
      </c>
      <c r="HL29" s="19">
        <v>40.260770449329925</v>
      </c>
      <c r="HM29" s="19">
        <v>46.293140555908614</v>
      </c>
      <c r="HN29" s="19">
        <v>46.299125804123662</v>
      </c>
      <c r="HO29" s="19">
        <v>47.064528291287736</v>
      </c>
      <c r="HP29" s="19">
        <v>41.090589490373425</v>
      </c>
      <c r="HQ29" s="19">
        <v>42.859261456751057</v>
      </c>
      <c r="HR29" s="19">
        <v>41.814323551537889</v>
      </c>
      <c r="HS29" s="19">
        <v>42.714451739942945</v>
      </c>
      <c r="HT29" s="19">
        <f>+C29</f>
        <v>22.839659273692561</v>
      </c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</row>
    <row r="30" spans="1:243" ht="13.8">
      <c r="A30" s="15"/>
      <c r="B30" s="18" t="s">
        <v>69</v>
      </c>
      <c r="C30" s="19">
        <v>15.703529495266455</v>
      </c>
      <c r="D30" s="19">
        <v>17.292436606943696</v>
      </c>
      <c r="E30" s="19">
        <v>-1.5889071116772406</v>
      </c>
      <c r="F30" s="20">
        <v>-9.1884512737737747E-2</v>
      </c>
      <c r="G30" s="19"/>
      <c r="H30" s="19">
        <v>7.4610343722979824</v>
      </c>
      <c r="I30" s="19">
        <v>9.8314022346457133</v>
      </c>
      <c r="J30" s="20">
        <v>1.3176996303821695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19">
        <v>2.8068082951445983</v>
      </c>
      <c r="GW30" s="19">
        <v>1.5375293097525273</v>
      </c>
      <c r="GX30" s="19">
        <v>3.342905326895703</v>
      </c>
      <c r="GY30" s="19">
        <v>0.95544100809105104</v>
      </c>
      <c r="GZ30" s="19">
        <v>3.1005623402420883</v>
      </c>
      <c r="HA30" s="19">
        <v>1.8987926892775062</v>
      </c>
      <c r="HB30" s="19">
        <v>2.0614905258629785</v>
      </c>
      <c r="HC30" s="27"/>
      <c r="HD30" s="19">
        <v>4.6460369778723587</v>
      </c>
      <c r="HE30" s="19">
        <v>11.641672412577526</v>
      </c>
      <c r="HF30" s="19">
        <v>4.8996549530299554</v>
      </c>
      <c r="HG30" s="19">
        <v>5.3270191809273735</v>
      </c>
      <c r="HH30" s="19">
        <v>5.8769064737216317</v>
      </c>
      <c r="HI30" s="19">
        <v>14.736236494493365</v>
      </c>
      <c r="HJ30" s="19">
        <v>14.792574742607767</v>
      </c>
      <c r="HK30" s="19">
        <v>9.7563463827054751</v>
      </c>
      <c r="HL30" s="19">
        <v>8.609112049052138</v>
      </c>
      <c r="HM30" s="19">
        <v>15.890096394839896</v>
      </c>
      <c r="HN30" s="19">
        <v>11.10919045485025</v>
      </c>
      <c r="HO30" s="19">
        <v>6.3302947564036334</v>
      </c>
      <c r="HP30" s="19">
        <v>5.4273232684149679</v>
      </c>
      <c r="HQ30" s="19">
        <v>5.5561613746238168</v>
      </c>
      <c r="HR30" s="19">
        <v>11.55012858142163</v>
      </c>
      <c r="HS30" s="19">
        <v>30.377339209559452</v>
      </c>
      <c r="HT30" s="19">
        <f>+C30</f>
        <v>15.703529495266455</v>
      </c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</row>
    <row r="31" spans="1:243" ht="13.8">
      <c r="A31" s="15"/>
      <c r="B31" s="18" t="s">
        <v>70</v>
      </c>
      <c r="C31" s="19">
        <v>1.8830993536555292</v>
      </c>
      <c r="D31" s="19">
        <v>2.5680059671664619</v>
      </c>
      <c r="E31" s="19">
        <v>-0.68490661351093274</v>
      </c>
      <c r="F31" s="20">
        <v>-0.26670756309287658</v>
      </c>
      <c r="G31" s="19"/>
      <c r="H31" s="19">
        <v>1.5339457985570801</v>
      </c>
      <c r="I31" s="19">
        <v>1.0340601686093818</v>
      </c>
      <c r="J31" s="20">
        <v>0.67411780102144403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19">
        <v>0.19281964814472477</v>
      </c>
      <c r="GW31" s="19">
        <v>0.39725789551414586</v>
      </c>
      <c r="GX31" s="19">
        <v>7.4606561849117264E-2</v>
      </c>
      <c r="GY31" s="19">
        <v>0.19760877244085334</v>
      </c>
      <c r="GZ31" s="19">
        <v>0.4863434784960779</v>
      </c>
      <c r="HA31" s="19">
        <v>0.20601681963090482</v>
      </c>
      <c r="HB31" s="19">
        <v>0.32844617757970512</v>
      </c>
      <c r="HC31" s="27"/>
      <c r="HD31" s="19">
        <v>1.5793591472520834</v>
      </c>
      <c r="HE31" s="19">
        <v>2.0345388120050902</v>
      </c>
      <c r="HF31" s="19">
        <v>2.253829578872375</v>
      </c>
      <c r="HG31" s="19">
        <v>2.1495889220619619</v>
      </c>
      <c r="HH31" s="19">
        <v>3.3090291386768809</v>
      </c>
      <c r="HI31" s="19">
        <v>3.9362705572756593</v>
      </c>
      <c r="HJ31" s="19">
        <v>3.3587545749386587</v>
      </c>
      <c r="HK31" s="19">
        <v>4.7320202525696908</v>
      </c>
      <c r="HL31" s="19">
        <v>3.9082653313313056</v>
      </c>
      <c r="HM31" s="19">
        <v>4.7952893412386866</v>
      </c>
      <c r="HN31" s="19">
        <v>4.8228058347153979</v>
      </c>
      <c r="HO31" s="19">
        <v>2.6667576978836847</v>
      </c>
      <c r="HP31" s="19">
        <v>2.9581512861449033</v>
      </c>
      <c r="HQ31" s="19">
        <v>3.1674913305874437</v>
      </c>
      <c r="HR31" s="19">
        <v>3.3638312191265101</v>
      </c>
      <c r="HS31" s="19">
        <v>3.8582402590749476</v>
      </c>
      <c r="HT31" s="19">
        <f>+C31</f>
        <v>1.8830993536555292</v>
      </c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</row>
    <row r="32" spans="1:243" ht="13.8">
      <c r="A32" s="15"/>
      <c r="B32" s="18" t="s">
        <v>88</v>
      </c>
      <c r="C32" s="19">
        <v>1.1605926014846668</v>
      </c>
      <c r="D32" s="19">
        <v>2.4206955743394833</v>
      </c>
      <c r="E32" s="19">
        <v>-1.2601029728548165</v>
      </c>
      <c r="F32" s="20">
        <v>-0.52055408627689637</v>
      </c>
      <c r="G32" s="19"/>
      <c r="H32" s="19">
        <v>1.5349270188578572</v>
      </c>
      <c r="I32" s="19">
        <v>0.88576855548162614</v>
      </c>
      <c r="J32" s="20">
        <v>0.57707535576559765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19">
        <v>0.12150869243717102</v>
      </c>
      <c r="GW32" s="19">
        <v>0.20084452014332133</v>
      </c>
      <c r="GX32" s="19">
        <v>8.7024275370359228E-2</v>
      </c>
      <c r="GY32" s="19">
        <v>0.12720791236473727</v>
      </c>
      <c r="GZ32" s="19">
        <v>0.23217846530971059</v>
      </c>
      <c r="HA32" s="19">
        <v>0.10035971078091502</v>
      </c>
      <c r="HB32" s="19">
        <v>0.29146902507845257</v>
      </c>
      <c r="HC32" s="27"/>
      <c r="HD32" s="19">
        <v>1.4878061303130732</v>
      </c>
      <c r="HE32" s="19">
        <v>2.5206738613465474</v>
      </c>
      <c r="HF32" s="19">
        <v>5.2672077139978066</v>
      </c>
      <c r="HG32" s="19">
        <v>4.9423366222387237</v>
      </c>
      <c r="HH32" s="19">
        <v>8.1497546276698269</v>
      </c>
      <c r="HI32" s="19">
        <v>19.715142274429972</v>
      </c>
      <c r="HJ32" s="19">
        <v>18.957044853806444</v>
      </c>
      <c r="HK32" s="19">
        <v>17.510663049780391</v>
      </c>
      <c r="HL32" s="19">
        <v>10.808244643575026</v>
      </c>
      <c r="HM32" s="19">
        <v>20.920563105950425</v>
      </c>
      <c r="HN32" s="19">
        <v>7.3018567737843538</v>
      </c>
      <c r="HO32" s="19">
        <v>4.2692495544926627</v>
      </c>
      <c r="HP32" s="19">
        <v>13.117439909901631</v>
      </c>
      <c r="HQ32" s="19">
        <v>10.250293031249926</v>
      </c>
      <c r="HR32" s="19">
        <v>2.1606817884579903</v>
      </c>
      <c r="HS32" s="19">
        <v>3.0805900437113309</v>
      </c>
      <c r="HT32" s="19">
        <f>+C32</f>
        <v>1.1605926014846668</v>
      </c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</row>
    <row r="33" spans="1:243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27"/>
      <c r="HD33" s="156"/>
      <c r="HE33" s="156"/>
      <c r="HF33" s="156"/>
      <c r="HG33" s="156"/>
      <c r="HH33" s="156"/>
      <c r="HI33" s="156"/>
      <c r="HJ33" s="156"/>
      <c r="HK33" s="156"/>
      <c r="HL33" s="156"/>
      <c r="HM33" s="156"/>
      <c r="HN33" s="156"/>
      <c r="HO33" s="152"/>
      <c r="HP33" s="152"/>
      <c r="HQ33" s="152"/>
      <c r="HR33" s="152"/>
      <c r="HS33" s="152"/>
      <c r="HT33" s="152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</row>
    <row r="34" spans="1:243" ht="13.8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5">
        <v>0</v>
      </c>
      <c r="GZ34" s="25">
        <v>0</v>
      </c>
      <c r="HA34" s="25">
        <v>0</v>
      </c>
      <c r="HB34" s="25">
        <v>0</v>
      </c>
      <c r="HC34" s="27"/>
      <c r="HD34" s="25">
        <v>0</v>
      </c>
      <c r="HE34" s="25">
        <v>5.2241556270225917</v>
      </c>
      <c r="HF34" s="25">
        <v>0.24271566453372501</v>
      </c>
      <c r="HG34" s="25">
        <v>0</v>
      </c>
      <c r="HH34" s="25">
        <v>0</v>
      </c>
      <c r="HI34" s="25">
        <v>0</v>
      </c>
      <c r="HJ34" s="25">
        <v>0</v>
      </c>
      <c r="HK34" s="25">
        <v>0</v>
      </c>
      <c r="HL34" s="25">
        <v>0</v>
      </c>
      <c r="HM34" s="25">
        <v>0</v>
      </c>
      <c r="HN34" s="25">
        <v>0</v>
      </c>
      <c r="HO34" s="25">
        <v>0</v>
      </c>
      <c r="HP34" s="25">
        <v>0</v>
      </c>
      <c r="HQ34" s="25">
        <v>0</v>
      </c>
      <c r="HR34" s="25">
        <v>0</v>
      </c>
      <c r="HS34" s="25">
        <v>0</v>
      </c>
      <c r="HT34" s="25">
        <f>+C34</f>
        <v>0</v>
      </c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</row>
    <row r="35" spans="1:243" ht="13.8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19">
        <v>0</v>
      </c>
      <c r="GY35" s="19">
        <v>0</v>
      </c>
      <c r="GZ35" s="19">
        <v>0</v>
      </c>
      <c r="HA35" s="19">
        <v>0</v>
      </c>
      <c r="HB35" s="19">
        <v>0</v>
      </c>
      <c r="HC35" s="27"/>
      <c r="HD35" s="19">
        <v>0</v>
      </c>
      <c r="HE35" s="19">
        <v>5.2241556270225917</v>
      </c>
      <c r="HF35" s="19">
        <v>0.24271566453372501</v>
      </c>
      <c r="HG35" s="19">
        <v>0</v>
      </c>
      <c r="HH35" s="19">
        <v>0</v>
      </c>
      <c r="HI35" s="19">
        <v>0</v>
      </c>
      <c r="HJ35" s="19">
        <v>0</v>
      </c>
      <c r="HK35" s="19">
        <v>0</v>
      </c>
      <c r="HL35" s="19">
        <v>0</v>
      </c>
      <c r="HM35" s="19">
        <v>0</v>
      </c>
      <c r="HN35" s="19">
        <v>0</v>
      </c>
      <c r="HO35" s="19">
        <v>0</v>
      </c>
      <c r="HP35" s="19">
        <v>0</v>
      </c>
      <c r="HQ35" s="19">
        <v>0</v>
      </c>
      <c r="HR35" s="19">
        <v>0</v>
      </c>
      <c r="HS35" s="19">
        <v>0</v>
      </c>
      <c r="HT35" s="19">
        <f>+C35</f>
        <v>0</v>
      </c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</row>
    <row r="36" spans="1:243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27"/>
      <c r="HD36" s="156"/>
      <c r="HE36" s="156"/>
      <c r="HF36" s="156"/>
      <c r="HG36" s="156"/>
      <c r="HH36" s="156"/>
      <c r="HI36" s="156"/>
      <c r="HJ36" s="156"/>
      <c r="HK36" s="156"/>
      <c r="HL36" s="156"/>
      <c r="HM36" s="156"/>
      <c r="HN36" s="156"/>
      <c r="HO36" s="152"/>
      <c r="HP36" s="152"/>
      <c r="HQ36" s="152"/>
      <c r="HR36" s="152"/>
      <c r="HS36" s="152"/>
      <c r="HT36" s="152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</row>
    <row r="37" spans="1:243" ht="13.8">
      <c r="A37" s="15"/>
      <c r="B37" s="24" t="s">
        <v>74</v>
      </c>
      <c r="C37" s="25">
        <v>82.10321683234541</v>
      </c>
      <c r="D37" s="25">
        <v>134.75093300658125</v>
      </c>
      <c r="E37" s="25">
        <v>-52.647716174235839</v>
      </c>
      <c r="F37" s="26">
        <v>-0.39070390831108026</v>
      </c>
      <c r="G37" s="27"/>
      <c r="H37" s="25">
        <v>69.340567836151834</v>
      </c>
      <c r="I37" s="25">
        <v>65.410365170429415</v>
      </c>
      <c r="J37" s="26">
        <v>0.94332029880387935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5">
        <v>8.8874282270697318</v>
      </c>
      <c r="GW37" s="25">
        <v>7.638297761407272</v>
      </c>
      <c r="GX37" s="25">
        <v>12.560357115366935</v>
      </c>
      <c r="GY37" s="25">
        <v>13.615394426610713</v>
      </c>
      <c r="GZ37" s="25">
        <v>4.7395134659859339</v>
      </c>
      <c r="HA37" s="25">
        <v>18.016370313074454</v>
      </c>
      <c r="HB37" s="25">
        <v>16.64585552283036</v>
      </c>
      <c r="HC37" s="27"/>
      <c r="HD37" s="25">
        <v>186.85014946461359</v>
      </c>
      <c r="HE37" s="25">
        <v>101.24823028147968</v>
      </c>
      <c r="HF37" s="25">
        <v>155.93495831584204</v>
      </c>
      <c r="HG37" s="25">
        <v>271.11905803815284</v>
      </c>
      <c r="HH37" s="25">
        <v>47.995590587226026</v>
      </c>
      <c r="HI37" s="25">
        <v>28.960465069100177</v>
      </c>
      <c r="HJ37" s="25">
        <v>26.9017358564017</v>
      </c>
      <c r="HK37" s="25">
        <v>46.21496919988499</v>
      </c>
      <c r="HL37" s="25">
        <v>43.499480164728283</v>
      </c>
      <c r="HM37" s="25">
        <v>54.509724160557163</v>
      </c>
      <c r="HN37" s="25">
        <v>87.705264219631175</v>
      </c>
      <c r="HO37" s="25">
        <v>71.987572747505965</v>
      </c>
      <c r="HP37" s="25">
        <v>19.413538001885087</v>
      </c>
      <c r="HQ37" s="25">
        <v>24.357986478565451</v>
      </c>
      <c r="HR37" s="25">
        <v>152.59100348998041</v>
      </c>
      <c r="HS37" s="25">
        <v>211.12365305038375</v>
      </c>
      <c r="HT37" s="25">
        <f>+C37</f>
        <v>82.10321683234541</v>
      </c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</row>
    <row r="38" spans="1:243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27"/>
      <c r="HD38" s="156"/>
      <c r="HE38" s="156"/>
      <c r="HF38" s="156"/>
      <c r="HG38" s="156"/>
      <c r="HH38" s="156"/>
      <c r="HI38" s="156"/>
      <c r="HJ38" s="156"/>
      <c r="HK38" s="156"/>
      <c r="HL38" s="156"/>
      <c r="HM38" s="156"/>
      <c r="HN38" s="156"/>
      <c r="HO38" s="152"/>
      <c r="HP38" s="152"/>
      <c r="HQ38" s="152"/>
      <c r="HR38" s="152"/>
      <c r="HS38" s="152"/>
      <c r="HT38" s="152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</row>
    <row r="39" spans="1:243" ht="13.8">
      <c r="A39" s="15"/>
      <c r="B39" s="24" t="s">
        <v>89</v>
      </c>
      <c r="C39" s="39">
        <v>1915.1428571428571</v>
      </c>
      <c r="D39" s="39">
        <v>1842</v>
      </c>
      <c r="E39" s="39">
        <v>73.14285714285711</v>
      </c>
      <c r="F39" s="26">
        <v>3.9708391499922426E-2</v>
      </c>
      <c r="G39" s="27"/>
      <c r="H39" s="39">
        <v>1792.1428571428571</v>
      </c>
      <c r="I39" s="39">
        <v>49.85714285714289</v>
      </c>
      <c r="J39" s="26">
        <v>2.7819848545237166E-2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39">
        <v>1896</v>
      </c>
      <c r="GW39" s="39">
        <v>1891</v>
      </c>
      <c r="GX39" s="39">
        <v>1907</v>
      </c>
      <c r="GY39" s="39">
        <v>1903</v>
      </c>
      <c r="GZ39" s="39">
        <v>1925</v>
      </c>
      <c r="HA39" s="39">
        <v>1932</v>
      </c>
      <c r="HB39" s="39">
        <v>1952</v>
      </c>
      <c r="HC39" s="27"/>
      <c r="HD39" s="39">
        <v>1687.25</v>
      </c>
      <c r="HE39" s="39">
        <v>1339.5</v>
      </c>
      <c r="HF39" s="39">
        <v>1367</v>
      </c>
      <c r="HG39" s="39">
        <v>1781.4166666666667</v>
      </c>
      <c r="HH39" s="39">
        <v>1391.75</v>
      </c>
      <c r="HI39" s="39">
        <v>1426.1666666666667</v>
      </c>
      <c r="HJ39" s="39">
        <v>1507.0833333333333</v>
      </c>
      <c r="HK39" s="39">
        <v>1589.9166666666667</v>
      </c>
      <c r="HL39" s="39">
        <v>1598.25</v>
      </c>
      <c r="HM39" s="39">
        <v>1609.0833333333333</v>
      </c>
      <c r="HN39" s="39">
        <v>1648.8333333333333</v>
      </c>
      <c r="HO39" s="39">
        <v>1637.5833333333333</v>
      </c>
      <c r="HP39" s="39">
        <v>1599.25</v>
      </c>
      <c r="HQ39" s="39">
        <v>1696.5833333333333</v>
      </c>
      <c r="HR39" s="39">
        <v>1805.5833333333333</v>
      </c>
      <c r="HS39" s="39">
        <v>1859.4166666666667</v>
      </c>
      <c r="HT39" s="39">
        <f>+C39</f>
        <v>1915.1428571428571</v>
      </c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</row>
    <row r="40" spans="1:243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127"/>
      <c r="HB40" s="127"/>
      <c r="HC40" s="27"/>
      <c r="HD40" s="30"/>
      <c r="HE40" s="30"/>
      <c r="HF40" s="30"/>
      <c r="HG40" s="30"/>
      <c r="HH40" s="30"/>
      <c r="HI40" s="30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</row>
    <row r="41" spans="1:243" ht="13.8" hidden="1"/>
    <row r="42" spans="1:243" ht="13.8" hidden="1"/>
    <row r="43" spans="1:243" ht="13.8" hidden="1"/>
    <row r="44" spans="1:243" ht="13.8" hidden="1"/>
    <row r="45" spans="1:243" ht="12.75" customHeight="1"/>
    <row r="46" spans="1:243" ht="12.75" customHeight="1"/>
    <row r="47" spans="1:243" ht="12.75" hidden="1" customHeight="1"/>
    <row r="48" spans="1:243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HD6:HK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K216"/>
  <sheetViews>
    <sheetView showGridLines="0" zoomScale="90" zoomScaleNormal="90" zoomScaleSheetLayoutView="100" workbookViewId="0">
      <pane xSplit="11" ySplit="7" topLeftCell="GV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211" width="11.6640625" style="38" customWidth="1"/>
    <col min="212" max="218" width="9.5546875" style="38" customWidth="1"/>
    <col min="219" max="219" width="9.5546875" style="1" customWidth="1"/>
    <col min="220" max="233" width="11.44140625" style="1" customWidth="1"/>
    <col min="234" max="234" width="12.109375" style="38" customWidth="1"/>
    <col min="235" max="16384" width="11.44140625" style="38"/>
  </cols>
  <sheetData>
    <row r="1" spans="1:245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</row>
    <row r="2" spans="1:245" ht="15.6">
      <c r="A2" s="41"/>
      <c r="B2" s="183" t="s">
        <v>289</v>
      </c>
      <c r="C2" s="1"/>
      <c r="D2" s="1"/>
      <c r="E2" s="1"/>
      <c r="F2" s="1"/>
      <c r="G2" s="1"/>
      <c r="H2" s="28" t="s">
        <v>441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</row>
    <row r="3" spans="1:245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</row>
    <row r="4" spans="1:245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</row>
    <row r="5" spans="1:245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J5" s="1"/>
    </row>
    <row r="6" spans="1:245" ht="12.75" customHeight="1">
      <c r="A6" s="41"/>
      <c r="B6" s="528"/>
      <c r="C6" s="527" t="s">
        <v>367</v>
      </c>
      <c r="D6" s="527" t="s">
        <v>368</v>
      </c>
      <c r="E6" s="526" t="s">
        <v>369</v>
      </c>
      <c r="F6" s="526"/>
      <c r="G6" s="7"/>
      <c r="H6" s="527" t="s">
        <v>370</v>
      </c>
      <c r="I6" s="526" t="s">
        <v>371</v>
      </c>
      <c r="J6" s="52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524" t="s">
        <v>2</v>
      </c>
      <c r="HE6" s="524"/>
      <c r="HF6" s="524"/>
      <c r="HG6" s="524"/>
      <c r="HH6" s="524"/>
      <c r="HI6" s="524"/>
      <c r="HJ6" s="524"/>
      <c r="HK6" s="524"/>
    </row>
    <row r="7" spans="1:245" ht="13.8">
      <c r="B7" s="528"/>
      <c r="C7" s="527"/>
      <c r="D7" s="527"/>
      <c r="E7" s="133" t="s">
        <v>3</v>
      </c>
      <c r="F7" s="133" t="s">
        <v>4</v>
      </c>
      <c r="G7" s="11"/>
      <c r="H7" s="52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2">
        <v>45839</v>
      </c>
      <c r="HC7" s="13"/>
      <c r="HD7" s="14">
        <v>2009</v>
      </c>
      <c r="HE7" s="14">
        <v>2010</v>
      </c>
      <c r="HF7" s="14" t="s">
        <v>372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  <c r="HP7" s="14">
        <v>2021</v>
      </c>
      <c r="HQ7" s="14">
        <v>2022</v>
      </c>
      <c r="HR7" s="14">
        <v>2023</v>
      </c>
      <c r="HS7" s="14" t="s">
        <v>385</v>
      </c>
      <c r="HT7" s="14" t="s">
        <v>386</v>
      </c>
    </row>
    <row r="8" spans="1:245" ht="13.8">
      <c r="A8" s="15"/>
      <c r="B8" s="24" t="s">
        <v>91</v>
      </c>
      <c r="C8" s="25">
        <v>78.803574166053195</v>
      </c>
      <c r="D8" s="25">
        <v>78.45091260595386</v>
      </c>
      <c r="E8" s="25">
        <v>0.35266156009933525</v>
      </c>
      <c r="F8" s="26">
        <v>4.4953149477138243E-3</v>
      </c>
      <c r="G8" s="27"/>
      <c r="H8" s="25">
        <v>78.684590684053134</v>
      </c>
      <c r="I8" s="25">
        <v>-0.23367807809927399</v>
      </c>
      <c r="J8" s="26">
        <v>-2.9698073799173121E-3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5">
        <v>11.236726551684182</v>
      </c>
      <c r="GW8" s="25">
        <v>11.088497297358657</v>
      </c>
      <c r="GX8" s="25">
        <v>11.05774268574584</v>
      </c>
      <c r="GY8" s="25">
        <v>11.164990871176576</v>
      </c>
      <c r="GZ8" s="25">
        <v>11.418538919994145</v>
      </c>
      <c r="HA8" s="25">
        <v>11.418538920081353</v>
      </c>
      <c r="HB8" s="25">
        <v>11.418538920012439</v>
      </c>
      <c r="HC8" s="27"/>
      <c r="HD8" s="25">
        <v>75.116166666889427</v>
      </c>
      <c r="HE8" s="25">
        <v>81.785220920833183</v>
      </c>
      <c r="HF8" s="25">
        <v>87.146009623124044</v>
      </c>
      <c r="HG8" s="25">
        <v>99.212368765932894</v>
      </c>
      <c r="HH8" s="25">
        <v>111.42253672114403</v>
      </c>
      <c r="HI8" s="25">
        <v>114.05604215240101</v>
      </c>
      <c r="HJ8" s="25">
        <v>124.03573100255171</v>
      </c>
      <c r="HK8" s="25">
        <v>104.52808116661689</v>
      </c>
      <c r="HL8" s="25">
        <v>105.57550933839856</v>
      </c>
      <c r="HM8" s="25">
        <v>109.38773336437451</v>
      </c>
      <c r="HN8" s="25">
        <v>116.89369940439815</v>
      </c>
      <c r="HO8" s="25">
        <v>121.62256131952306</v>
      </c>
      <c r="HP8" s="25">
        <v>131.70824190101607</v>
      </c>
      <c r="HQ8" s="25">
        <v>133.75421263003381</v>
      </c>
      <c r="HR8" s="25">
        <v>134.1840383012696</v>
      </c>
      <c r="HS8" s="25">
        <v>133.70774088086563</v>
      </c>
      <c r="HT8" s="25">
        <f>+C8</f>
        <v>78.803574166053195</v>
      </c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</row>
    <row r="9" spans="1:245" ht="13.8">
      <c r="A9" s="15"/>
      <c r="B9" s="18" t="s">
        <v>92</v>
      </c>
      <c r="C9" s="19">
        <v>27.992876505644087</v>
      </c>
      <c r="D9" s="19">
        <v>26.953187723895081</v>
      </c>
      <c r="E9" s="19">
        <v>1.0396887817490068</v>
      </c>
      <c r="F9" s="20">
        <v>3.8573870831140354E-2</v>
      </c>
      <c r="G9" s="19"/>
      <c r="H9" s="19">
        <v>25.490410290388855</v>
      </c>
      <c r="I9" s="19">
        <v>1.4627774335062256</v>
      </c>
      <c r="J9" s="20">
        <v>5.7385401680166953E-2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19">
        <v>3.3306353491813252</v>
      </c>
      <c r="GW9" s="19">
        <v>3.0238638900132329</v>
      </c>
      <c r="GX9" s="19">
        <v>4.2263274059247316</v>
      </c>
      <c r="GY9" s="19">
        <v>3.5238826010449271</v>
      </c>
      <c r="GZ9" s="19">
        <v>4.040568639510278</v>
      </c>
      <c r="HA9" s="19">
        <v>4.3555468958875307</v>
      </c>
      <c r="HB9" s="19">
        <v>5.492051724082061</v>
      </c>
      <c r="HC9" s="27"/>
      <c r="HD9" s="19">
        <v>8.5794155326846351</v>
      </c>
      <c r="HE9" s="19">
        <v>11.045104561412124</v>
      </c>
      <c r="HF9" s="19">
        <v>20.479209449562319</v>
      </c>
      <c r="HG9" s="19">
        <v>37.145479294668313</v>
      </c>
      <c r="HH9" s="19">
        <v>19.286125468891914</v>
      </c>
      <c r="HI9" s="19">
        <v>21.532385477622924</v>
      </c>
      <c r="HJ9" s="19">
        <v>22.226739180069121</v>
      </c>
      <c r="HK9" s="19">
        <v>20.617281902590907</v>
      </c>
      <c r="HL9" s="19">
        <v>20.765177721012662</v>
      </c>
      <c r="HM9" s="19">
        <v>26.765107336840046</v>
      </c>
      <c r="HN9" s="19">
        <v>29.5399170178185</v>
      </c>
      <c r="HO9" s="19">
        <v>21.610002668167265</v>
      </c>
      <c r="HP9" s="19">
        <v>35.159435799596139</v>
      </c>
      <c r="HQ9" s="19">
        <v>49.636986415068449</v>
      </c>
      <c r="HR9" s="19">
        <v>52.486296513263383</v>
      </c>
      <c r="HS9" s="19">
        <v>52.128752795109513</v>
      </c>
      <c r="HT9" s="19">
        <f>+C9</f>
        <v>27.992876505644087</v>
      </c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</row>
    <row r="10" spans="1:245" ht="13.8">
      <c r="A10" s="15"/>
      <c r="B10" s="18" t="s">
        <v>93</v>
      </c>
      <c r="C10" s="19">
        <v>50.810697660409105</v>
      </c>
      <c r="D10" s="19">
        <v>51.497724882058776</v>
      </c>
      <c r="E10" s="19">
        <v>-0.68702722164967156</v>
      </c>
      <c r="F10" s="20">
        <v>-1.3340923763585992E-2</v>
      </c>
      <c r="G10" s="19"/>
      <c r="H10" s="19">
        <v>53.194180393664283</v>
      </c>
      <c r="I10" s="19">
        <v>-1.6964555116055067</v>
      </c>
      <c r="J10" s="20">
        <v>-3.1891750169865646E-2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19">
        <v>7.9060912025028562</v>
      </c>
      <c r="GW10" s="19">
        <v>8.0646334073454238</v>
      </c>
      <c r="GX10" s="19">
        <v>6.8314152798211092</v>
      </c>
      <c r="GY10" s="19">
        <v>7.6411082701316486</v>
      </c>
      <c r="GZ10" s="19">
        <v>7.3779702804838658</v>
      </c>
      <c r="HA10" s="19">
        <v>7.0629920241938224</v>
      </c>
      <c r="HB10" s="19">
        <v>5.9264871959303784</v>
      </c>
      <c r="HC10" s="27"/>
      <c r="HD10" s="19">
        <v>66.536751134204792</v>
      </c>
      <c r="HE10" s="19">
        <v>70.740116359421066</v>
      </c>
      <c r="HF10" s="19">
        <v>66.666800173561725</v>
      </c>
      <c r="HG10" s="19">
        <v>62.066889471264588</v>
      </c>
      <c r="HH10" s="19">
        <v>92.136411252252117</v>
      </c>
      <c r="HI10" s="19">
        <v>92.523656674778081</v>
      </c>
      <c r="HJ10" s="19">
        <v>101.8089918224826</v>
      </c>
      <c r="HK10" s="19">
        <v>83.910799264025982</v>
      </c>
      <c r="HL10" s="19">
        <v>84.810331617385899</v>
      </c>
      <c r="HM10" s="19">
        <v>82.622626027534466</v>
      </c>
      <c r="HN10" s="19">
        <v>87.353782386579653</v>
      </c>
      <c r="HO10" s="19">
        <v>100.01255865135579</v>
      </c>
      <c r="HP10" s="19">
        <v>96.548806101419927</v>
      </c>
      <c r="HQ10" s="19">
        <v>84.117226214965342</v>
      </c>
      <c r="HR10" s="19">
        <v>81.697741788006226</v>
      </c>
      <c r="HS10" s="19">
        <v>81.578988085756123</v>
      </c>
      <c r="HT10" s="19">
        <f>+C10</f>
        <v>50.810697660409105</v>
      </c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</row>
    <row r="11" spans="1:245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27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</row>
    <row r="12" spans="1:245" ht="13.8">
      <c r="A12" s="15"/>
      <c r="B12" s="24" t="s">
        <v>38</v>
      </c>
      <c r="C12" s="25">
        <v>24.683772736268441</v>
      </c>
      <c r="D12" s="25">
        <v>11.997106289330208</v>
      </c>
      <c r="E12" s="25">
        <v>12.686666446938233</v>
      </c>
      <c r="F12" s="26">
        <v>1.0574772066678524</v>
      </c>
      <c r="G12" s="27"/>
      <c r="H12" s="25">
        <v>9.9804118439276728</v>
      </c>
      <c r="I12" s="25">
        <v>2.0166944454025355</v>
      </c>
      <c r="J12" s="26">
        <v>0.20206525311172824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5">
        <v>0.38650405465448512</v>
      </c>
      <c r="GW12" s="25">
        <v>24.115601909505955</v>
      </c>
      <c r="GX12" s="25">
        <v>9.8687382900547495E-3</v>
      </c>
      <c r="GY12" s="25">
        <v>3.7150213974608569E-2</v>
      </c>
      <c r="GZ12" s="25">
        <v>4.5581315593724643E-2</v>
      </c>
      <c r="HA12" s="25">
        <v>4.099873292897277E-2</v>
      </c>
      <c r="HB12" s="25">
        <v>4.8067771320640273E-2</v>
      </c>
      <c r="HC12" s="27"/>
      <c r="HD12" s="25">
        <v>1.6352554797159362</v>
      </c>
      <c r="HE12" s="25">
        <v>2.1172219795739866</v>
      </c>
      <c r="HF12" s="25">
        <v>2.4208803230041642</v>
      </c>
      <c r="HG12" s="25">
        <v>2.8478398060200112</v>
      </c>
      <c r="HH12" s="25">
        <v>11.201167430428915</v>
      </c>
      <c r="HI12" s="25">
        <v>13.518820915368751</v>
      </c>
      <c r="HJ12" s="25">
        <v>7.7012263021788181</v>
      </c>
      <c r="HK12" s="25">
        <v>10.007923756221759</v>
      </c>
      <c r="HL12" s="25">
        <v>5.033676344851381</v>
      </c>
      <c r="HM12" s="25">
        <v>1.670674796197325</v>
      </c>
      <c r="HN12" s="25">
        <v>6.1771303381828684</v>
      </c>
      <c r="HO12" s="25">
        <v>4.6952207407776472</v>
      </c>
      <c r="HP12" s="25">
        <v>6.3794763781554531</v>
      </c>
      <c r="HQ12" s="25">
        <v>7.2980749548034618</v>
      </c>
      <c r="HR12" s="25">
        <v>14.568517849860404</v>
      </c>
      <c r="HS12" s="25">
        <v>14.305523868038101</v>
      </c>
      <c r="HT12" s="25">
        <f>+C12</f>
        <v>24.683772736268441</v>
      </c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</row>
    <row r="13" spans="1:245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27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</row>
    <row r="14" spans="1:245" ht="13.8">
      <c r="A14" s="15"/>
      <c r="B14" s="24" t="s">
        <v>39</v>
      </c>
      <c r="C14" s="25">
        <v>28.93247544148285</v>
      </c>
      <c r="D14" s="25">
        <v>31.890521360605302</v>
      </c>
      <c r="E14" s="25">
        <v>-2.9580459191224513</v>
      </c>
      <c r="F14" s="26">
        <v>-9.275627342914991E-2</v>
      </c>
      <c r="G14" s="27"/>
      <c r="H14" s="25">
        <v>124.1558189369386</v>
      </c>
      <c r="I14" s="25">
        <v>-92.265297576333296</v>
      </c>
      <c r="J14" s="26">
        <v>-0.7431411460722338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5">
        <v>3.7741853133097876</v>
      </c>
      <c r="GW14" s="25">
        <v>3.2392001359690243</v>
      </c>
      <c r="GX14" s="25">
        <v>4.3164042281378876</v>
      </c>
      <c r="GY14" s="25">
        <v>3.6898756749315575</v>
      </c>
      <c r="GZ14" s="25">
        <v>3.8525939842892072</v>
      </c>
      <c r="HA14" s="25">
        <v>3.938276608348021</v>
      </c>
      <c r="HB14" s="25">
        <v>6.1219394964973617</v>
      </c>
      <c r="HC14" s="27"/>
      <c r="HD14" s="25">
        <v>18.807884364746876</v>
      </c>
      <c r="HE14" s="25">
        <v>20.513347332803008</v>
      </c>
      <c r="HF14" s="25">
        <v>23.254169888948642</v>
      </c>
      <c r="HG14" s="25">
        <v>24.171045629434389</v>
      </c>
      <c r="HH14" s="25">
        <v>26.243544471429534</v>
      </c>
      <c r="HI14" s="25">
        <v>31.02598320782117</v>
      </c>
      <c r="HJ14" s="25">
        <v>34.382663181937737</v>
      </c>
      <c r="HK14" s="25">
        <v>45.597921095584312</v>
      </c>
      <c r="HL14" s="25">
        <v>70.79849859265218</v>
      </c>
      <c r="HM14" s="25">
        <v>61.154526817689543</v>
      </c>
      <c r="HN14" s="25">
        <v>41.99531184996416</v>
      </c>
      <c r="HO14" s="25">
        <v>51.092888349175411</v>
      </c>
      <c r="HP14" s="25">
        <v>34.624679061143567</v>
      </c>
      <c r="HQ14" s="25">
        <v>56.648621334465965</v>
      </c>
      <c r="HR14" s="25">
        <v>160.05295091013835</v>
      </c>
      <c r="HS14" s="25">
        <v>161.63214732598536</v>
      </c>
      <c r="HT14" s="25">
        <f>+C14</f>
        <v>28.93247544148285</v>
      </c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</row>
    <row r="15" spans="1:245" ht="13.8">
      <c r="A15" s="15"/>
      <c r="B15" s="18" t="s">
        <v>68</v>
      </c>
      <c r="C15" s="19">
        <v>13.976988149789221</v>
      </c>
      <c r="D15" s="19">
        <v>14.424815319436064</v>
      </c>
      <c r="E15" s="19">
        <v>-0.44782716964684255</v>
      </c>
      <c r="F15" s="20">
        <v>-3.1045608538463443E-2</v>
      </c>
      <c r="G15" s="19"/>
      <c r="H15" s="19">
        <v>14.781526595243811</v>
      </c>
      <c r="I15" s="19">
        <v>-0.35671127580774709</v>
      </c>
      <c r="J15" s="20">
        <v>-2.4132235159156332E-2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19">
        <v>1.7186543640562113</v>
      </c>
      <c r="GW15" s="19">
        <v>1.7462912172357996</v>
      </c>
      <c r="GX15" s="19">
        <v>1.7976611865244407</v>
      </c>
      <c r="GY15" s="19">
        <v>1.7765015152320083</v>
      </c>
      <c r="GZ15" s="19">
        <v>1.8836809564327335</v>
      </c>
      <c r="HA15" s="19">
        <v>1.7831813728134076</v>
      </c>
      <c r="HB15" s="19">
        <v>3.2710175374946195</v>
      </c>
      <c r="HC15" s="27"/>
      <c r="HD15" s="19">
        <v>12.576280174808645</v>
      </c>
      <c r="HE15" s="19">
        <v>13.005434386271492</v>
      </c>
      <c r="HF15" s="19">
        <v>12.803304879838464</v>
      </c>
      <c r="HG15" s="19">
        <v>13.628044825673767</v>
      </c>
      <c r="HH15" s="19">
        <v>14.574053928576259</v>
      </c>
      <c r="HI15" s="19">
        <v>15.204535736617583</v>
      </c>
      <c r="HJ15" s="19">
        <v>15.24959231592533</v>
      </c>
      <c r="HK15" s="19">
        <v>17.239198829102804</v>
      </c>
      <c r="HL15" s="19">
        <v>18.746536868930253</v>
      </c>
      <c r="HM15" s="19">
        <v>19.561075618899537</v>
      </c>
      <c r="HN15" s="19">
        <v>19.737499562839815</v>
      </c>
      <c r="HO15" s="19">
        <v>21.894258768729916</v>
      </c>
      <c r="HP15" s="19">
        <v>23.630829798584156</v>
      </c>
      <c r="HQ15" s="19">
        <v>28.243342113308096</v>
      </c>
      <c r="HR15" s="19">
        <v>29.008640924911255</v>
      </c>
      <c r="HS15" s="19">
        <v>28.207029263212739</v>
      </c>
      <c r="HT15" s="19">
        <f>+C15</f>
        <v>13.976988149789221</v>
      </c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</row>
    <row r="16" spans="1:245" ht="13.8">
      <c r="A16" s="15"/>
      <c r="B16" s="18" t="s">
        <v>69</v>
      </c>
      <c r="C16" s="19">
        <v>8.3466188177686629</v>
      </c>
      <c r="D16" s="19">
        <v>7.3660179699903612</v>
      </c>
      <c r="E16" s="19">
        <v>0.9806008477783017</v>
      </c>
      <c r="F16" s="20">
        <v>0.1331249600222717</v>
      </c>
      <c r="G16" s="19"/>
      <c r="H16" s="19">
        <v>5.3294883559438837</v>
      </c>
      <c r="I16" s="19">
        <v>2.0365296140464775</v>
      </c>
      <c r="J16" s="20">
        <v>0.38212478910384939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19">
        <v>1.5853366712395851</v>
      </c>
      <c r="GW16" s="19">
        <v>1.0093772570536943</v>
      </c>
      <c r="GX16" s="19">
        <v>1.3768781387959268</v>
      </c>
      <c r="GY16" s="19">
        <v>0.99543213475918391</v>
      </c>
      <c r="GZ16" s="19">
        <v>0.9703034751786267</v>
      </c>
      <c r="HA16" s="19">
        <v>1.340356272347716</v>
      </c>
      <c r="HB16" s="19">
        <v>1.0689348683939299</v>
      </c>
      <c r="HC16" s="27"/>
      <c r="HD16" s="19">
        <v>3.6433226229763953</v>
      </c>
      <c r="HE16" s="19">
        <v>3.9820146248850121</v>
      </c>
      <c r="HF16" s="19">
        <v>7.1084904938697679</v>
      </c>
      <c r="HG16" s="19">
        <v>6.8455127593152314</v>
      </c>
      <c r="HH16" s="19">
        <v>6.6731351327885342</v>
      </c>
      <c r="HI16" s="19">
        <v>11.234497696967185</v>
      </c>
      <c r="HJ16" s="19">
        <v>13.75281231539083</v>
      </c>
      <c r="HK16" s="19">
        <v>19.046082695953334</v>
      </c>
      <c r="HL16" s="19">
        <v>16.61436993883574</v>
      </c>
      <c r="HM16" s="19">
        <v>14.421551451062721</v>
      </c>
      <c r="HN16" s="19">
        <v>14.410186928333259</v>
      </c>
      <c r="HO16" s="19">
        <v>10.541775063248835</v>
      </c>
      <c r="HP16" s="19">
        <v>6.3191090864491919</v>
      </c>
      <c r="HQ16" s="19">
        <v>11.421105734967647</v>
      </c>
      <c r="HR16" s="19">
        <v>12.995952106044436</v>
      </c>
      <c r="HS16" s="19">
        <v>15.585729489345184</v>
      </c>
      <c r="HT16" s="19">
        <f>+C16</f>
        <v>8.3466188177686629</v>
      </c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</row>
    <row r="17" spans="1:245" ht="13.8">
      <c r="A17" s="15"/>
      <c r="B17" s="18" t="s">
        <v>70</v>
      </c>
      <c r="C17" s="19">
        <v>4.3442534307915741</v>
      </c>
      <c r="D17" s="19">
        <v>8.1634664113117168</v>
      </c>
      <c r="E17" s="19">
        <v>-3.8192129805201427</v>
      </c>
      <c r="F17" s="20">
        <v>-0.46784206464401518</v>
      </c>
      <c r="G17" s="19"/>
      <c r="H17" s="19">
        <v>10.740644583642403</v>
      </c>
      <c r="I17" s="19">
        <v>-2.5771781723306866</v>
      </c>
      <c r="J17" s="20">
        <v>-0.23994632279850614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19">
        <v>0.29202797782945278</v>
      </c>
      <c r="GW17" s="19">
        <v>0.2845690989122478</v>
      </c>
      <c r="GX17" s="19">
        <v>0.90993304986415668</v>
      </c>
      <c r="GY17" s="19">
        <v>0.35158227163576139</v>
      </c>
      <c r="GZ17" s="19">
        <v>0.68153474151338933</v>
      </c>
      <c r="HA17" s="19">
        <v>0.54880483581802242</v>
      </c>
      <c r="HB17" s="19">
        <v>1.2758014552185437</v>
      </c>
      <c r="HC17" s="27"/>
      <c r="HD17" s="19">
        <v>1.5032844032963881</v>
      </c>
      <c r="HE17" s="19">
        <v>1.7514809838980689</v>
      </c>
      <c r="HF17" s="19">
        <v>2.1629256503063936</v>
      </c>
      <c r="HG17" s="19">
        <v>2.6102583370605905</v>
      </c>
      <c r="HH17" s="19">
        <v>2.7945466963290229</v>
      </c>
      <c r="HI17" s="19">
        <v>2.630330467339836</v>
      </c>
      <c r="HJ17" s="19">
        <v>2.8656879635902266</v>
      </c>
      <c r="HK17" s="19">
        <v>6.8974840825733601</v>
      </c>
      <c r="HL17" s="19">
        <v>2.7042350818743475</v>
      </c>
      <c r="HM17" s="19">
        <v>3.3566865715329581</v>
      </c>
      <c r="HN17" s="19">
        <v>5.0332701448942805</v>
      </c>
      <c r="HO17" s="19">
        <v>6.918111871859872</v>
      </c>
      <c r="HP17" s="19">
        <v>2.6670266360700872</v>
      </c>
      <c r="HQ17" s="19">
        <v>7.9157672181946532</v>
      </c>
      <c r="HR17" s="19">
        <v>22.953965636456356</v>
      </c>
      <c r="HS17" s="19">
        <v>11.084633272960467</v>
      </c>
      <c r="HT17" s="19">
        <f>+C17</f>
        <v>4.3442534307915741</v>
      </c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</row>
    <row r="18" spans="1:245" ht="13.8">
      <c r="A18" s="15"/>
      <c r="B18" s="18" t="s">
        <v>88</v>
      </c>
      <c r="C18" s="19">
        <v>2.2646150431333893</v>
      </c>
      <c r="D18" s="19">
        <v>1.9362216598671609</v>
      </c>
      <c r="E18" s="19">
        <v>0.32839338326622847</v>
      </c>
      <c r="F18" s="20">
        <v>0.1696052626994983</v>
      </c>
      <c r="G18" s="19"/>
      <c r="H18" s="19">
        <v>93.304159402108496</v>
      </c>
      <c r="I18" s="19">
        <v>-91.367937742241338</v>
      </c>
      <c r="J18" s="20">
        <v>-0.97924828140273235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19">
        <v>0.17816630018453836</v>
      </c>
      <c r="GW18" s="19">
        <v>0.19896256276728272</v>
      </c>
      <c r="GX18" s="19">
        <v>0.2319318529533631</v>
      </c>
      <c r="GY18" s="19">
        <v>0.56635975330460386</v>
      </c>
      <c r="GZ18" s="19">
        <v>0.31707481116445763</v>
      </c>
      <c r="HA18" s="19">
        <v>0.26593412736887517</v>
      </c>
      <c r="HB18" s="19">
        <v>0.50618563539026862</v>
      </c>
      <c r="HC18" s="27"/>
      <c r="HD18" s="19">
        <v>1.0849971636654472</v>
      </c>
      <c r="HE18" s="19">
        <v>1.7744173377484334</v>
      </c>
      <c r="HF18" s="19">
        <v>1.1794488649340167</v>
      </c>
      <c r="HG18" s="19">
        <v>1.0872297073848007</v>
      </c>
      <c r="HH18" s="19">
        <v>2.2018087137357178</v>
      </c>
      <c r="HI18" s="19">
        <v>1.9566193068965667</v>
      </c>
      <c r="HJ18" s="19">
        <v>2.5145705870313506</v>
      </c>
      <c r="HK18" s="19">
        <v>2.4151554879548187</v>
      </c>
      <c r="HL18" s="19">
        <v>32.733356703011843</v>
      </c>
      <c r="HM18" s="19">
        <v>23.81521317619433</v>
      </c>
      <c r="HN18" s="19">
        <v>2.8143552138968042</v>
      </c>
      <c r="HO18" s="19">
        <v>11.738742645336792</v>
      </c>
      <c r="HP18" s="19">
        <v>2.0077135400401267</v>
      </c>
      <c r="HQ18" s="19">
        <v>9.0684062679955701</v>
      </c>
      <c r="HR18" s="19">
        <v>95.094392242726286</v>
      </c>
      <c r="HS18" s="19">
        <v>106.75475530046697</v>
      </c>
      <c r="HT18" s="19">
        <f>+C18</f>
        <v>2.2646150431333893</v>
      </c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</row>
    <row r="19" spans="1:245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27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</row>
    <row r="20" spans="1:245" ht="13.8">
      <c r="A20" s="15"/>
      <c r="B20" s="24" t="s">
        <v>72</v>
      </c>
      <c r="C20" s="25">
        <v>2.8888409634988919</v>
      </c>
      <c r="D20" s="25">
        <v>2.6155426562484774</v>
      </c>
      <c r="E20" s="25">
        <v>0.27329830725041449</v>
      </c>
      <c r="F20" s="26">
        <v>0.10449009753196357</v>
      </c>
      <c r="G20" s="27"/>
      <c r="H20" s="25">
        <v>3.9327237961456589</v>
      </c>
      <c r="I20" s="25">
        <v>-1.3171811398971816</v>
      </c>
      <c r="J20" s="26">
        <v>-0.33492846387740477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5">
        <v>0.40439219360634632</v>
      </c>
      <c r="GW20" s="25">
        <v>0</v>
      </c>
      <c r="GX20" s="25">
        <v>0</v>
      </c>
      <c r="GY20" s="25">
        <v>0</v>
      </c>
      <c r="GZ20" s="25">
        <v>2.0314803360833107</v>
      </c>
      <c r="HA20" s="25">
        <v>0</v>
      </c>
      <c r="HB20" s="25">
        <v>0.45296843380923496</v>
      </c>
      <c r="HC20" s="27"/>
      <c r="HD20" s="25">
        <v>0</v>
      </c>
      <c r="HE20" s="25">
        <v>0</v>
      </c>
      <c r="HF20" s="25">
        <v>0</v>
      </c>
      <c r="HG20" s="25">
        <v>0</v>
      </c>
      <c r="HH20" s="25">
        <v>0</v>
      </c>
      <c r="HI20" s="25">
        <v>0</v>
      </c>
      <c r="HJ20" s="25">
        <v>0</v>
      </c>
      <c r="HK20" s="25">
        <v>0</v>
      </c>
      <c r="HL20" s="25">
        <v>0</v>
      </c>
      <c r="HM20" s="25">
        <v>0</v>
      </c>
      <c r="HN20" s="25">
        <v>0</v>
      </c>
      <c r="HO20" s="25">
        <v>1.7752731182500678</v>
      </c>
      <c r="HP20" s="25">
        <v>4.2780582318173437</v>
      </c>
      <c r="HQ20" s="25">
        <v>5.4125950371251212</v>
      </c>
      <c r="HR20" s="25">
        <v>6.0486682773900116</v>
      </c>
      <c r="HS20" s="25">
        <v>5.1036534082134972</v>
      </c>
      <c r="HT20" s="25">
        <f>+C20</f>
        <v>2.8888409634988919</v>
      </c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</row>
    <row r="21" spans="1:245" ht="13.8">
      <c r="A21" s="15"/>
      <c r="B21" s="18" t="s">
        <v>73</v>
      </c>
      <c r="C21" s="19">
        <v>2.8888409634988919</v>
      </c>
      <c r="D21" s="19">
        <v>2.6155426562484774</v>
      </c>
      <c r="E21" s="19">
        <v>0.27329830725041449</v>
      </c>
      <c r="F21" s="20">
        <v>0.10449009753196357</v>
      </c>
      <c r="G21" s="19"/>
      <c r="H21" s="19">
        <v>3.9327237961456589</v>
      </c>
      <c r="I21" s="19">
        <v>-1.3171811398971816</v>
      </c>
      <c r="J21" s="20">
        <v>-0.33492846387740477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19">
        <v>0.40439219360634632</v>
      </c>
      <c r="GW21" s="19">
        <v>0</v>
      </c>
      <c r="GX21" s="19">
        <v>0</v>
      </c>
      <c r="GY21" s="19">
        <v>0</v>
      </c>
      <c r="GZ21" s="19">
        <v>2.0314803360833107</v>
      </c>
      <c r="HA21" s="19">
        <v>0</v>
      </c>
      <c r="HB21" s="19">
        <v>0.45296843380923496</v>
      </c>
      <c r="HC21" s="27"/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0</v>
      </c>
      <c r="HK21" s="19">
        <v>0</v>
      </c>
      <c r="HL21" s="19">
        <v>0</v>
      </c>
      <c r="HM21" s="19">
        <v>0</v>
      </c>
      <c r="HN21" s="19">
        <v>0</v>
      </c>
      <c r="HO21" s="19">
        <v>1.7752731182500678</v>
      </c>
      <c r="HP21" s="19">
        <v>4.2780582318173437</v>
      </c>
      <c r="HQ21" s="19">
        <v>5.4125950371251212</v>
      </c>
      <c r="HR21" s="19">
        <v>6.0486682773900116</v>
      </c>
      <c r="HS21" s="19">
        <v>5.1036534082134972</v>
      </c>
      <c r="HT21" s="19">
        <f>+C21</f>
        <v>2.8888409634988919</v>
      </c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</row>
    <row r="22" spans="1:245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27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</row>
    <row r="23" spans="1:245" ht="13.8">
      <c r="A23" s="15"/>
      <c r="B23" s="24" t="s">
        <v>74</v>
      </c>
      <c r="C23" s="25">
        <v>66.857111093353126</v>
      </c>
      <c r="D23" s="25">
        <v>50.66819135523906</v>
      </c>
      <c r="E23" s="25">
        <v>16.188919738114066</v>
      </c>
      <c r="F23" s="26">
        <v>0.31950853790324096</v>
      </c>
      <c r="G23" s="27"/>
      <c r="H23" s="25">
        <v>14.04661930859389</v>
      </c>
      <c r="I23" s="25">
        <v>36.62157204664517</v>
      </c>
      <c r="J23" s="26">
        <v>2.6071449109637115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5">
        <v>2.2797644630845904</v>
      </c>
      <c r="GW23" s="25">
        <v>28.021315140078602</v>
      </c>
      <c r="GX23" s="25">
        <v>7.4334344170151239</v>
      </c>
      <c r="GY23" s="25">
        <v>5.9858689215363929</v>
      </c>
      <c r="GZ23" s="25">
        <v>11.242755521622012</v>
      </c>
      <c r="HA23" s="25">
        <v>6.0412972261648568</v>
      </c>
      <c r="HB23" s="25">
        <v>5.8526754038515456</v>
      </c>
      <c r="HC23" s="27"/>
      <c r="HD23" s="25">
        <v>42.980301596960757</v>
      </c>
      <c r="HE23" s="25">
        <v>41.148325470888125</v>
      </c>
      <c r="HF23" s="25">
        <v>36.430646717104295</v>
      </c>
      <c r="HG23" s="25">
        <v>33.509705734350398</v>
      </c>
      <c r="HH23" s="25">
        <v>29.563152615897337</v>
      </c>
      <c r="HI23" s="25">
        <v>36.575170037635473</v>
      </c>
      <c r="HJ23" s="25">
        <v>35.189431408702212</v>
      </c>
      <c r="HK23" s="25">
        <v>37.395967566835722</v>
      </c>
      <c r="HL23" s="25">
        <v>24.091830722059935</v>
      </c>
      <c r="HM23" s="25">
        <v>37.915000996345384</v>
      </c>
      <c r="HN23" s="25">
        <v>43.812856137466319</v>
      </c>
      <c r="HO23" s="25">
        <v>15.437684887735657</v>
      </c>
      <c r="HP23" s="25">
        <v>12.225104351110677</v>
      </c>
      <c r="HQ23" s="25">
        <v>24.669941759152625</v>
      </c>
      <c r="HR23" s="25">
        <v>44.988459659137277</v>
      </c>
      <c r="HS23" s="25">
        <v>71.297550336209014</v>
      </c>
      <c r="HT23" s="25">
        <f>+C23</f>
        <v>66.857111093353126</v>
      </c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</row>
    <row r="24" spans="1:245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27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</row>
    <row r="25" spans="1:245" ht="13.8">
      <c r="A25" s="15"/>
      <c r="B25" s="24" t="s">
        <v>94</v>
      </c>
      <c r="C25" s="39">
        <v>1668.1428571428571</v>
      </c>
      <c r="D25" s="39">
        <v>1679.7142857142858</v>
      </c>
      <c r="E25" s="39">
        <v>-11.571428571428669</v>
      </c>
      <c r="F25" s="26">
        <v>-6.8889266882123388E-3</v>
      </c>
      <c r="G25" s="27"/>
      <c r="H25" s="39">
        <v>1663.2857142857142</v>
      </c>
      <c r="I25" s="39">
        <v>16.428571428571558</v>
      </c>
      <c r="J25" s="26">
        <v>9.8771794211114754E-3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39">
        <v>1647</v>
      </c>
      <c r="GW25" s="39">
        <v>1652</v>
      </c>
      <c r="GX25" s="39">
        <v>1655</v>
      </c>
      <c r="GY25" s="39">
        <v>1651</v>
      </c>
      <c r="GZ25" s="39">
        <v>1675</v>
      </c>
      <c r="HA25" s="39">
        <v>1700</v>
      </c>
      <c r="HB25" s="39">
        <v>1697</v>
      </c>
      <c r="HC25" s="27"/>
      <c r="HD25" s="39">
        <v>860.41666666666663</v>
      </c>
      <c r="HE25" s="39">
        <v>869.58333333333337</v>
      </c>
      <c r="HF25" s="39">
        <v>858.33333333333337</v>
      </c>
      <c r="HG25" s="39">
        <v>861.91666666666663</v>
      </c>
      <c r="HH25" s="39">
        <v>905.58333333333337</v>
      </c>
      <c r="HI25" s="39">
        <v>955.58333333333337</v>
      </c>
      <c r="HJ25" s="39">
        <v>1032.5</v>
      </c>
      <c r="HK25" s="39">
        <v>1096.75</v>
      </c>
      <c r="HL25" s="39">
        <v>1119.75</v>
      </c>
      <c r="HM25" s="39">
        <v>1212.5833333333333</v>
      </c>
      <c r="HN25" s="39">
        <v>1281.4166666666667</v>
      </c>
      <c r="HO25" s="39">
        <v>1318.25</v>
      </c>
      <c r="HP25" s="39">
        <v>1513.8333333333333</v>
      </c>
      <c r="HQ25" s="39">
        <v>1630.0833333333333</v>
      </c>
      <c r="HR25" s="39">
        <v>1666.25</v>
      </c>
      <c r="HS25" s="39">
        <v>1671.6666666666667</v>
      </c>
      <c r="HT25" s="39">
        <f>+C25</f>
        <v>1668.1428571428571</v>
      </c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</row>
    <row r="26" spans="1:245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19"/>
      <c r="HE26" s="19"/>
      <c r="HF26" s="19"/>
      <c r="HG26" s="19"/>
      <c r="HH26" s="19"/>
      <c r="HI26" s="19"/>
      <c r="HJ26" s="1"/>
      <c r="HZ26" s="1"/>
      <c r="IA26" s="1"/>
      <c r="IB26" s="1"/>
      <c r="IC26" s="1"/>
    </row>
    <row r="27" spans="1:245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HD27" s="51"/>
      <c r="HE27" s="51"/>
      <c r="HF27" s="51"/>
      <c r="HG27" s="51"/>
      <c r="HH27" s="51"/>
      <c r="HI27" s="51"/>
      <c r="IB27" s="1" t="b">
        <v>1</v>
      </c>
    </row>
    <row r="28" spans="1:245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HD28" s="51"/>
      <c r="HE28" s="51"/>
      <c r="HF28" s="51"/>
      <c r="HG28" s="51"/>
      <c r="HH28" s="51"/>
      <c r="HI28" s="51"/>
      <c r="IB28" s="1" t="b">
        <v>1</v>
      </c>
    </row>
    <row r="29" spans="1:245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HD29" s="51"/>
      <c r="HE29" s="51"/>
      <c r="HF29" s="51"/>
      <c r="HG29" s="51"/>
      <c r="HH29" s="51"/>
      <c r="HI29" s="51"/>
      <c r="IB29" s="1" t="b">
        <v>1</v>
      </c>
    </row>
    <row r="30" spans="1:245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HD30" s="51"/>
      <c r="HE30" s="51"/>
      <c r="HF30" s="51"/>
      <c r="HG30" s="51"/>
      <c r="HH30" s="51"/>
      <c r="HI30" s="51"/>
      <c r="IB30" s="1" t="b">
        <v>1</v>
      </c>
    </row>
    <row r="31" spans="1:245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HD31" s="51"/>
      <c r="HE31" s="51"/>
      <c r="HF31" s="51"/>
      <c r="HG31" s="51"/>
      <c r="HH31" s="51"/>
      <c r="HI31" s="51"/>
      <c r="IB31" s="1" t="b">
        <v>1</v>
      </c>
    </row>
    <row r="32" spans="1:245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HD32" s="51"/>
      <c r="HE32" s="51"/>
      <c r="HF32" s="51"/>
      <c r="HG32" s="51"/>
      <c r="HH32" s="51"/>
      <c r="HI32" s="51"/>
      <c r="IB32" s="1" t="b">
        <v>1</v>
      </c>
    </row>
    <row r="33" spans="1:236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HD33" s="51"/>
      <c r="HE33" s="51"/>
      <c r="HF33" s="51"/>
      <c r="HG33" s="51"/>
      <c r="HH33" s="51"/>
      <c r="HI33" s="51"/>
      <c r="IB33" s="1" t="b">
        <v>1</v>
      </c>
    </row>
    <row r="34" spans="1:236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HD34" s="51"/>
      <c r="HE34" s="51"/>
      <c r="HF34" s="51"/>
      <c r="HG34" s="51"/>
      <c r="HH34" s="51"/>
      <c r="HI34" s="51"/>
      <c r="IB34" s="1" t="b">
        <v>1</v>
      </c>
    </row>
    <row r="35" spans="1:236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HD35" s="51"/>
      <c r="HE35" s="51"/>
      <c r="HF35" s="51"/>
      <c r="HG35" s="51"/>
      <c r="HH35" s="51"/>
      <c r="HI35" s="51"/>
      <c r="IB35" s="1" t="b">
        <v>1</v>
      </c>
    </row>
    <row r="36" spans="1:236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HD36" s="51"/>
      <c r="HE36" s="51"/>
      <c r="HF36" s="51"/>
      <c r="HG36" s="51"/>
      <c r="HH36" s="51"/>
      <c r="HI36" s="51"/>
      <c r="IB36" s="1" t="b">
        <v>1</v>
      </c>
    </row>
    <row r="37" spans="1:236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HD37" s="51"/>
      <c r="HE37" s="51"/>
      <c r="HF37" s="51"/>
      <c r="HG37" s="51"/>
      <c r="HH37" s="51"/>
      <c r="HI37" s="51"/>
      <c r="IB37" s="1" t="b">
        <v>1</v>
      </c>
    </row>
    <row r="38" spans="1:236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HD38" s="51"/>
      <c r="HE38" s="51"/>
      <c r="HF38" s="51"/>
      <c r="HG38" s="51"/>
      <c r="HH38" s="51"/>
      <c r="HI38" s="51"/>
      <c r="IB38" s="1" t="b">
        <v>1</v>
      </c>
    </row>
    <row r="39" spans="1:236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HD39" s="51"/>
      <c r="HE39" s="51"/>
      <c r="HF39" s="51"/>
      <c r="HG39" s="51"/>
      <c r="HH39" s="51"/>
      <c r="HI39" s="51"/>
      <c r="IB39" s="1" t="b">
        <v>1</v>
      </c>
    </row>
    <row r="40" spans="1:236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HD40" s="51"/>
      <c r="HE40" s="51"/>
      <c r="HF40" s="51"/>
      <c r="HG40" s="51"/>
      <c r="HH40" s="51"/>
      <c r="HI40" s="51"/>
      <c r="IB40" s="1" t="b">
        <v>1</v>
      </c>
    </row>
    <row r="41" spans="1:236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HD41" s="51"/>
      <c r="HE41" s="51"/>
      <c r="HF41" s="51"/>
      <c r="HG41" s="51"/>
      <c r="HH41" s="51"/>
      <c r="HI41" s="51"/>
      <c r="HJ41" s="52"/>
      <c r="IB41" s="1" t="b">
        <v>1</v>
      </c>
    </row>
    <row r="42" spans="1:236" ht="13.8" hidden="1">
      <c r="IB42" s="1" t="b">
        <v>1</v>
      </c>
    </row>
    <row r="43" spans="1:236" ht="13.8" hidden="1">
      <c r="IB43" s="1" t="b">
        <v>1</v>
      </c>
    </row>
    <row r="44" spans="1:236" ht="12.75" customHeight="1"/>
    <row r="45" spans="1:236" ht="12.75" customHeight="1"/>
    <row r="46" spans="1:236" ht="12.75" hidden="1" customHeight="1"/>
    <row r="47" spans="1:236" ht="12.75" hidden="1" customHeight="1"/>
    <row r="48" spans="1:236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HD6:HK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G103"/>
  <sheetViews>
    <sheetView showGridLines="0" zoomScale="80" zoomScaleNormal="80" zoomScaleSheetLayoutView="85" workbookViewId="0">
      <pane xSplit="11" ySplit="8" topLeftCell="GV9" activePane="bottomRight" state="frozen"/>
      <selection activeCell="E41" sqref="E41"/>
      <selection pane="topRight" activeCell="E41" sqref="E41"/>
      <selection pane="bottomLeft" activeCell="E41" sqref="E41"/>
      <selection pane="bottomRight" activeCell="E3" sqref="E3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12" width="9.109375" style="1" customWidth="1"/>
    <col min="213" max="214" width="9.109375" style="1" customWidth="1" outlineLevel="1"/>
    <col min="215" max="215" width="9.109375" style="1" customWidth="1"/>
    <col min="216" max="217" width="7.6640625" style="1" bestFit="1" customWidth="1"/>
    <col min="218" max="218" width="6.88671875" style="1" bestFit="1" customWidth="1"/>
    <col min="219" max="219" width="6.6640625" style="1" bestFit="1" customWidth="1"/>
    <col min="220" max="220" width="7" style="1" bestFit="1" customWidth="1"/>
    <col min="221" max="229" width="6.6640625" style="1" bestFit="1" customWidth="1"/>
    <col min="230" max="230" width="6.88671875" style="1" bestFit="1" customWidth="1"/>
    <col min="231" max="231" width="6.6640625" style="1" bestFit="1" customWidth="1"/>
    <col min="232" max="232" width="7" style="1" bestFit="1" customWidth="1"/>
    <col min="233" max="241" width="6.6640625" style="1" bestFit="1" customWidth="1"/>
    <col min="242" max="242" width="6.88671875" style="1" bestFit="1" customWidth="1"/>
    <col min="243" max="243" width="6.6640625" style="1" bestFit="1" customWidth="1"/>
    <col min="244" max="244" width="7" style="1" bestFit="1" customWidth="1"/>
    <col min="245" max="252" width="6.6640625" style="1" bestFit="1" customWidth="1"/>
    <col min="253" max="253" width="6.109375" style="1" bestFit="1" customWidth="1"/>
    <col min="254" max="254" width="6.88671875" style="1" bestFit="1" customWidth="1"/>
    <col min="255" max="255" width="6.44140625" style="1" bestFit="1" customWidth="1"/>
    <col min="256" max="256" width="7" style="1" bestFit="1" customWidth="1"/>
    <col min="257" max="257" width="6.109375" style="1" bestFit="1" customWidth="1"/>
    <col min="258" max="258" width="5.6640625" style="1" bestFit="1" customWidth="1"/>
    <col min="259" max="260" width="6.5546875" style="1" bestFit="1" customWidth="1"/>
    <col min="261" max="261" width="6.109375" style="1" bestFit="1" customWidth="1"/>
    <col min="262" max="262" width="6.5546875" style="1" bestFit="1" customWidth="1"/>
    <col min="263" max="263" width="6" style="1" bestFit="1" customWidth="1"/>
    <col min="264" max="264" width="6.6640625" style="1" bestFit="1" customWidth="1"/>
    <col min="265" max="265" width="6.109375" style="1" bestFit="1" customWidth="1"/>
    <col min="266" max="266" width="6.88671875" style="1" bestFit="1" customWidth="1"/>
    <col min="267" max="267" width="6.44140625" style="1" bestFit="1" customWidth="1"/>
    <col min="268" max="268" width="7" style="1" bestFit="1" customWidth="1"/>
    <col min="269" max="269" width="6.109375" style="1" bestFit="1" customWidth="1"/>
    <col min="270" max="270" width="5.6640625" style="1" bestFit="1" customWidth="1"/>
    <col min="271" max="272" width="6.5546875" style="1" bestFit="1" customWidth="1"/>
    <col min="273" max="273" width="6.109375" style="1" bestFit="1" customWidth="1"/>
    <col min="274" max="274" width="6.5546875" style="1" bestFit="1" customWidth="1"/>
    <col min="275" max="275" width="6" style="1" bestFit="1" customWidth="1"/>
    <col min="276" max="276" width="6.6640625" style="1" bestFit="1" customWidth="1"/>
    <col min="277" max="277" width="6.109375" style="1" bestFit="1" customWidth="1"/>
    <col min="278" max="278" width="6.88671875" style="1" bestFit="1" customWidth="1"/>
    <col min="279" max="279" width="6.44140625" style="1" bestFit="1" customWidth="1"/>
    <col min="280" max="280" width="7" style="1" bestFit="1" customWidth="1"/>
    <col min="281" max="281" width="6.109375" style="1" bestFit="1" customWidth="1"/>
    <col min="282" max="282" width="5.6640625" style="1" bestFit="1" customWidth="1"/>
    <col min="283" max="284" width="6.5546875" style="1" bestFit="1" customWidth="1"/>
    <col min="285" max="285" width="6.109375" style="1" bestFit="1" customWidth="1"/>
    <col min="286" max="286" width="6.5546875" style="1" bestFit="1" customWidth="1"/>
    <col min="287" max="287" width="6" style="1" bestFit="1" customWidth="1"/>
    <col min="288" max="288" width="6.6640625" style="1" bestFit="1" customWidth="1"/>
    <col min="289" max="289" width="6.109375" style="1" bestFit="1" customWidth="1"/>
    <col min="290" max="290" width="6.88671875" style="1" bestFit="1" customWidth="1"/>
    <col min="291" max="291" width="6.44140625" style="1" bestFit="1" customWidth="1"/>
    <col min="292" max="292" width="7" style="1" bestFit="1" customWidth="1"/>
    <col min="293" max="293" width="6.109375" style="1" bestFit="1" customWidth="1"/>
    <col min="294" max="294" width="5.6640625" style="1" bestFit="1" customWidth="1"/>
    <col min="295" max="296" width="6.5546875" style="1" bestFit="1" customWidth="1"/>
    <col min="297" max="297" width="6.109375" style="1" bestFit="1" customWidth="1"/>
    <col min="298" max="298" width="6.5546875" style="1" bestFit="1" customWidth="1"/>
    <col min="299" max="299" width="6" style="1" bestFit="1" customWidth="1"/>
    <col min="300" max="300" width="6.6640625" style="1" bestFit="1" customWidth="1"/>
    <col min="301" max="301" width="6.109375" style="1" bestFit="1" customWidth="1"/>
    <col min="302" max="302" width="6.88671875" style="1" bestFit="1" customWidth="1"/>
    <col min="303" max="303" width="6.44140625" style="1" bestFit="1" customWidth="1"/>
    <col min="304" max="304" width="7" style="1" bestFit="1" customWidth="1"/>
    <col min="305" max="305" width="6.109375" style="1" bestFit="1" customWidth="1"/>
    <col min="306" max="306" width="5.6640625" style="1" bestFit="1" customWidth="1"/>
    <col min="307" max="308" width="6.5546875" style="1" bestFit="1" customWidth="1"/>
    <col min="309" max="309" width="6.109375" style="1" bestFit="1" customWidth="1"/>
    <col min="310" max="310" width="6.5546875" style="1" bestFit="1" customWidth="1"/>
    <col min="311" max="311" width="6" style="1" bestFit="1" customWidth="1"/>
    <col min="312" max="312" width="6.6640625" style="1" bestFit="1" customWidth="1"/>
    <col min="313" max="313" width="6.109375" style="1" bestFit="1" customWidth="1"/>
    <col min="314" max="314" width="6.88671875" style="1" bestFit="1" customWidth="1"/>
    <col min="315" max="315" width="6.44140625" style="1" bestFit="1" customWidth="1"/>
    <col min="316" max="316" width="7" style="1" bestFit="1" customWidth="1"/>
    <col min="317" max="317" width="6.109375" style="1" bestFit="1" customWidth="1"/>
    <col min="318" max="318" width="5.6640625" style="1" bestFit="1" customWidth="1"/>
    <col min="319" max="320" width="6.5546875" style="1" bestFit="1" customWidth="1"/>
    <col min="321" max="321" width="6.109375" style="1" bestFit="1" customWidth="1"/>
    <col min="322" max="322" width="6.5546875" style="1" bestFit="1" customWidth="1"/>
    <col min="323" max="323" width="6" style="1" bestFit="1" customWidth="1"/>
    <col min="324" max="324" width="6.6640625" style="1" bestFit="1" customWidth="1"/>
    <col min="325" max="325" width="6.109375" style="1" bestFit="1" customWidth="1"/>
    <col min="326" max="326" width="6.88671875" style="1" bestFit="1" customWidth="1"/>
    <col min="327" max="327" width="6.44140625" style="1" bestFit="1" customWidth="1"/>
    <col min="328" max="328" width="7" style="1" bestFit="1" customWidth="1"/>
    <col min="329" max="329" width="6.109375" style="1" bestFit="1" customWidth="1"/>
    <col min="330" max="330" width="5.6640625" style="1" bestFit="1" customWidth="1"/>
    <col min="331" max="332" width="6.5546875" style="1" bestFit="1" customWidth="1"/>
    <col min="333" max="333" width="6.109375" style="1" bestFit="1" customWidth="1"/>
    <col min="334" max="334" width="6.5546875" style="1" bestFit="1" customWidth="1"/>
    <col min="335" max="335" width="6" style="1" bestFit="1" customWidth="1"/>
    <col min="336" max="336" width="6.6640625" style="1" bestFit="1" customWidth="1"/>
    <col min="337" max="337" width="6.109375" style="1" bestFit="1" customWidth="1"/>
    <col min="338" max="338" width="6.88671875" style="1" bestFit="1" customWidth="1"/>
    <col min="339" max="339" width="6.44140625" style="1" bestFit="1" customWidth="1"/>
    <col min="340" max="340" width="7" style="1" bestFit="1" customWidth="1"/>
    <col min="341" max="341" width="6.109375" style="1" bestFit="1" customWidth="1"/>
    <col min="342" max="342" width="5.6640625" style="1" bestFit="1" customWidth="1"/>
    <col min="343" max="344" width="6.5546875" style="1" bestFit="1" customWidth="1"/>
    <col min="345" max="345" width="6.109375" style="1" bestFit="1" customWidth="1"/>
    <col min="346" max="346" width="6.5546875" style="1" bestFit="1" customWidth="1"/>
    <col min="347" max="347" width="6" style="1" bestFit="1" customWidth="1"/>
    <col min="348" max="348" width="6.6640625" style="1" bestFit="1" customWidth="1"/>
    <col min="349" max="349" width="6.109375" style="1" bestFit="1" customWidth="1"/>
    <col min="350" max="350" width="6.88671875" style="1" bestFit="1" customWidth="1"/>
    <col min="351" max="351" width="6.44140625" style="1" bestFit="1" customWidth="1"/>
    <col min="352" max="352" width="7" style="1" bestFit="1" customWidth="1"/>
    <col min="353" max="353" width="6.109375" style="1" bestFit="1" customWidth="1"/>
    <col min="354" max="354" width="5.6640625" style="1" bestFit="1" customWidth="1"/>
    <col min="355" max="356" width="6.5546875" style="1" bestFit="1" customWidth="1"/>
    <col min="357" max="357" width="6.109375" style="1" bestFit="1" customWidth="1"/>
    <col min="358" max="358" width="6.5546875" style="1" bestFit="1" customWidth="1"/>
    <col min="359" max="16384" width="7.5546875" style="1"/>
  </cols>
  <sheetData>
    <row r="1" spans="1:360" ht="13.95" customHeight="1"/>
    <row r="2" spans="1:360" ht="13.8">
      <c r="A2" s="47"/>
      <c r="B2" s="228" t="s">
        <v>297</v>
      </c>
    </row>
    <row r="3" spans="1:360" ht="14.4">
      <c r="B3" s="229" t="s">
        <v>298</v>
      </c>
      <c r="E3" s="195" t="s">
        <v>441</v>
      </c>
    </row>
    <row r="4" spans="1:360" ht="13.8">
      <c r="B4" s="4" t="s">
        <v>315</v>
      </c>
    </row>
    <row r="5" spans="1:360" ht="13.8">
      <c r="B5" s="4" t="s">
        <v>1</v>
      </c>
    </row>
    <row r="6" spans="1:360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D6" s="45" t="s">
        <v>2</v>
      </c>
      <c r="HH6" s="230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</row>
    <row r="7" spans="1:360" ht="13.8">
      <c r="B7" s="8"/>
      <c r="C7" s="525" t="s">
        <v>367</v>
      </c>
      <c r="D7" s="525" t="s">
        <v>368</v>
      </c>
      <c r="E7" s="526" t="s">
        <v>369</v>
      </c>
      <c r="F7" s="526"/>
      <c r="G7" s="7"/>
      <c r="H7" s="525" t="s">
        <v>370</v>
      </c>
      <c r="I7" s="526" t="s">
        <v>371</v>
      </c>
      <c r="J7" s="526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31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D7" s="28"/>
      <c r="HE7" s="28"/>
      <c r="HF7" s="28"/>
      <c r="HH7" s="230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</row>
    <row r="8" spans="1:360" ht="13.8">
      <c r="B8" s="10"/>
      <c r="C8" s="525"/>
      <c r="D8" s="525"/>
      <c r="E8" s="133" t="s">
        <v>3</v>
      </c>
      <c r="F8" s="133" t="s">
        <v>4</v>
      </c>
      <c r="G8" s="11"/>
      <c r="H8" s="525"/>
      <c r="I8" s="133" t="s">
        <v>3</v>
      </c>
      <c r="J8" s="133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2">
        <v>45627</v>
      </c>
      <c r="GV8" s="12">
        <v>45658</v>
      </c>
      <c r="GW8" s="12">
        <v>45689</v>
      </c>
      <c r="GX8" s="12">
        <v>45717</v>
      </c>
      <c r="GY8" s="12">
        <v>45748</v>
      </c>
      <c r="GZ8" s="12">
        <v>45778</v>
      </c>
      <c r="HA8" s="12">
        <v>45809</v>
      </c>
      <c r="HB8" s="12">
        <v>45839</v>
      </c>
      <c r="HC8" s="13"/>
      <c r="HD8" s="255">
        <v>2022</v>
      </c>
      <c r="HE8" s="255">
        <v>2023</v>
      </c>
      <c r="HF8" s="255" t="s">
        <v>385</v>
      </c>
      <c r="HG8" s="255" t="s">
        <v>386</v>
      </c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</row>
    <row r="9" spans="1:360" ht="13.8">
      <c r="A9" s="232"/>
      <c r="B9" s="24" t="s">
        <v>64</v>
      </c>
      <c r="C9" s="25">
        <v>2766.2845360521806</v>
      </c>
      <c r="D9" s="25">
        <v>2649.5239738703413</v>
      </c>
      <c r="E9" s="25">
        <v>116.7605621818393</v>
      </c>
      <c r="F9" s="26">
        <v>4.406850563849745E-2</v>
      </c>
      <c r="G9" s="27"/>
      <c r="H9" s="25">
        <v>2623.8255436671961</v>
      </c>
      <c r="I9" s="25">
        <v>25.698430203145108</v>
      </c>
      <c r="J9" s="26">
        <v>9.7942602415660735E-3</v>
      </c>
      <c r="K9" s="19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5">
        <v>456.4855599179341</v>
      </c>
      <c r="GW9" s="25">
        <v>467.0483520895001</v>
      </c>
      <c r="GX9" s="25">
        <v>270.98701639855989</v>
      </c>
      <c r="GY9" s="25">
        <v>356.29218094256981</v>
      </c>
      <c r="GZ9" s="25">
        <v>314.28544868909978</v>
      </c>
      <c r="HA9" s="25">
        <v>442.53300190982986</v>
      </c>
      <c r="HB9" s="25">
        <v>458.65297610468696</v>
      </c>
      <c r="HC9" s="19"/>
      <c r="HD9" s="25">
        <v>4700.9421997354812</v>
      </c>
      <c r="HE9" s="25">
        <v>4901.6075720095632</v>
      </c>
      <c r="HF9" s="25">
        <v>4901.2442647696043</v>
      </c>
      <c r="HG9" s="25">
        <f t="shared" ref="HG9:HG14" si="0">+C9</f>
        <v>2766.2845360521806</v>
      </c>
      <c r="HH9" s="233"/>
      <c r="HI9" s="233"/>
      <c r="HJ9" s="233"/>
      <c r="HK9" s="233"/>
      <c r="HL9" s="233"/>
      <c r="HM9" s="233"/>
      <c r="HN9" s="233"/>
      <c r="HO9" s="233"/>
      <c r="HP9" s="233"/>
      <c r="HQ9" s="233"/>
      <c r="HR9" s="233"/>
      <c r="HS9" s="233"/>
      <c r="HT9" s="233"/>
      <c r="HU9" s="233"/>
      <c r="HV9" s="233"/>
      <c r="HW9" s="233"/>
      <c r="HX9" s="233"/>
      <c r="HY9" s="233"/>
      <c r="HZ9" s="233"/>
      <c r="IA9" s="233"/>
      <c r="IB9" s="233"/>
      <c r="IC9" s="233"/>
      <c r="ID9" s="233"/>
      <c r="IE9" s="233"/>
      <c r="IF9" s="233"/>
      <c r="IG9" s="233"/>
      <c r="IH9" s="233"/>
      <c r="II9" s="233"/>
      <c r="IJ9" s="233"/>
      <c r="IK9" s="233"/>
      <c r="IL9" s="233"/>
      <c r="IM9" s="233"/>
      <c r="IN9" s="233"/>
      <c r="IO9" s="233"/>
      <c r="IP9" s="233"/>
      <c r="IQ9" s="233"/>
      <c r="IR9" s="233"/>
      <c r="IS9" s="233"/>
      <c r="IT9" s="233"/>
      <c r="IU9" s="233"/>
      <c r="IV9" s="233"/>
      <c r="IW9" s="233"/>
      <c r="IX9" s="233"/>
      <c r="IY9" s="233"/>
      <c r="IZ9" s="233"/>
      <c r="JA9" s="233"/>
      <c r="JB9" s="233"/>
      <c r="JC9" s="233"/>
      <c r="JD9" s="233"/>
      <c r="JE9" s="233"/>
      <c r="JF9" s="233"/>
      <c r="JG9" s="233"/>
      <c r="JH9" s="233"/>
      <c r="JI9" s="233"/>
      <c r="JJ9" s="233"/>
      <c r="JK9" s="233"/>
      <c r="JL9" s="233"/>
      <c r="JM9" s="233"/>
      <c r="JN9" s="233"/>
      <c r="JO9" s="233"/>
      <c r="JP9" s="233"/>
      <c r="JQ9" s="233"/>
      <c r="JR9" s="233"/>
      <c r="JS9" s="233"/>
      <c r="JT9" s="233"/>
      <c r="JU9" s="233"/>
      <c r="JV9" s="233"/>
      <c r="JW9" s="233"/>
      <c r="JX9" s="233"/>
      <c r="JY9" s="233"/>
      <c r="JZ9" s="233"/>
      <c r="KA9" s="233"/>
      <c r="KB9" s="233"/>
      <c r="KC9" s="233"/>
      <c r="KD9" s="233"/>
      <c r="KE9" s="233"/>
      <c r="KF9" s="233"/>
      <c r="KG9" s="233"/>
      <c r="KH9" s="233"/>
      <c r="KI9" s="233"/>
      <c r="KJ9" s="233"/>
      <c r="KK9" s="233"/>
      <c r="KL9" s="233"/>
      <c r="KM9" s="233"/>
      <c r="KN9" s="233"/>
      <c r="KO9" s="233"/>
      <c r="KP9" s="233"/>
      <c r="KQ9" s="233"/>
      <c r="KR9" s="233"/>
      <c r="KS9" s="233"/>
      <c r="KT9" s="233"/>
      <c r="KU9" s="233"/>
      <c r="KV9" s="233"/>
      <c r="KW9" s="233"/>
      <c r="KX9" s="233"/>
      <c r="KY9" s="233"/>
      <c r="KZ9" s="233"/>
      <c r="LA9" s="233"/>
      <c r="LB9" s="233"/>
      <c r="LC9" s="233"/>
      <c r="LD9" s="233"/>
      <c r="LE9" s="233"/>
      <c r="LF9" s="233"/>
      <c r="LG9" s="233"/>
      <c r="LH9" s="233"/>
      <c r="LI9" s="233"/>
      <c r="LJ9" s="233"/>
      <c r="LK9" s="233"/>
      <c r="LL9" s="233"/>
      <c r="LM9" s="233"/>
      <c r="LN9" s="233"/>
      <c r="LO9" s="233"/>
      <c r="LP9" s="233"/>
      <c r="LQ9" s="233"/>
      <c r="LR9" s="233"/>
      <c r="LS9" s="233"/>
      <c r="LT9" s="233"/>
      <c r="LU9" s="233"/>
      <c r="LV9" s="233"/>
      <c r="LW9" s="233"/>
      <c r="LX9" s="233"/>
      <c r="LY9" s="233"/>
      <c r="LZ9" s="233"/>
      <c r="MA9" s="233"/>
      <c r="MB9" s="233"/>
      <c r="MC9" s="233"/>
      <c r="MD9" s="233"/>
      <c r="ME9" s="233"/>
      <c r="MF9" s="233"/>
      <c r="MG9" s="233"/>
      <c r="MH9" s="233"/>
      <c r="MI9" s="233"/>
      <c r="MJ9" s="233"/>
      <c r="MK9" s="233"/>
      <c r="ML9" s="233"/>
      <c r="MM9" s="233"/>
      <c r="MN9" s="233"/>
      <c r="MO9" s="233"/>
      <c r="MP9" s="233"/>
      <c r="MQ9" s="233"/>
      <c r="MR9" s="233"/>
      <c r="MS9" s="233"/>
      <c r="MT9" s="233"/>
      <c r="MU9" s="233"/>
      <c r="MV9" s="233"/>
    </row>
    <row r="10" spans="1:360" ht="13.8">
      <c r="A10" s="232"/>
      <c r="B10" s="234" t="s">
        <v>82</v>
      </c>
      <c r="C10" s="25">
        <v>2766.2845360521806</v>
      </c>
      <c r="D10" s="25">
        <v>2649.5239738703413</v>
      </c>
      <c r="E10" s="25">
        <v>116.7605621818393</v>
      </c>
      <c r="F10" s="26">
        <v>4.406850563849745E-2</v>
      </c>
      <c r="G10" s="27"/>
      <c r="H10" s="25">
        <v>2623.8255436671966</v>
      </c>
      <c r="I10" s="25">
        <v>-2623.8255436671966</v>
      </c>
      <c r="J10" s="26">
        <v>-1</v>
      </c>
      <c r="K10" s="19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5">
        <v>456.4855599179341</v>
      </c>
      <c r="GW10" s="25">
        <v>467.0483520895001</v>
      </c>
      <c r="GX10" s="25">
        <v>270.98701639855989</v>
      </c>
      <c r="GY10" s="25">
        <v>356.29218094256981</v>
      </c>
      <c r="GZ10" s="25">
        <v>314.28544868909978</v>
      </c>
      <c r="HA10" s="25">
        <v>442.53300190982986</v>
      </c>
      <c r="HB10" s="25">
        <v>458.65297610468696</v>
      </c>
      <c r="HC10" s="19"/>
      <c r="HD10" s="25">
        <v>4697.2879721009476</v>
      </c>
      <c r="HE10" s="25">
        <v>4901.6075720095632</v>
      </c>
      <c r="HF10" s="25">
        <v>4901.2442647696043</v>
      </c>
      <c r="HG10" s="25">
        <f t="shared" si="0"/>
        <v>2766.2845360521806</v>
      </c>
      <c r="HH10" s="233"/>
      <c r="HI10" s="233"/>
      <c r="HJ10" s="233"/>
      <c r="HK10" s="233"/>
      <c r="HL10" s="233"/>
      <c r="HM10" s="233"/>
      <c r="HN10" s="233"/>
      <c r="HO10" s="233"/>
      <c r="HP10" s="233"/>
      <c r="HQ10" s="233"/>
      <c r="HR10" s="233"/>
      <c r="HS10" s="233"/>
      <c r="HT10" s="233"/>
      <c r="HU10" s="233"/>
      <c r="HV10" s="233"/>
      <c r="HW10" s="233"/>
      <c r="HX10" s="233"/>
      <c r="HY10" s="233"/>
      <c r="HZ10" s="233"/>
      <c r="IA10" s="233"/>
      <c r="IB10" s="233"/>
      <c r="IC10" s="233"/>
      <c r="ID10" s="233"/>
      <c r="IE10" s="233"/>
      <c r="IF10" s="233"/>
      <c r="IG10" s="233"/>
      <c r="IH10" s="233"/>
      <c r="II10" s="233"/>
      <c r="IJ10" s="233"/>
      <c r="IK10" s="233"/>
      <c r="IL10" s="233"/>
      <c r="IM10" s="233"/>
      <c r="IN10" s="233"/>
      <c r="IO10" s="233"/>
      <c r="IP10" s="233"/>
      <c r="IQ10" s="233"/>
      <c r="IR10" s="233"/>
      <c r="IS10" s="233"/>
      <c r="IT10" s="233"/>
      <c r="IU10" s="233"/>
      <c r="IV10" s="233"/>
      <c r="IW10" s="233"/>
      <c r="IX10" s="233"/>
      <c r="IY10" s="233"/>
      <c r="IZ10" s="233"/>
      <c r="JA10" s="233"/>
      <c r="JB10" s="233"/>
      <c r="JC10" s="233"/>
      <c r="JD10" s="233"/>
      <c r="JE10" s="233"/>
      <c r="JF10" s="233"/>
      <c r="JG10" s="233"/>
      <c r="JH10" s="233"/>
      <c r="JI10" s="233"/>
      <c r="JJ10" s="233"/>
      <c r="JK10" s="233"/>
      <c r="JL10" s="233"/>
      <c r="JM10" s="233"/>
      <c r="JN10" s="233"/>
      <c r="JO10" s="233"/>
      <c r="JP10" s="233"/>
      <c r="JQ10" s="233"/>
      <c r="JR10" s="233"/>
      <c r="JS10" s="233"/>
      <c r="JT10" s="233"/>
      <c r="JU10" s="233"/>
      <c r="JV10" s="233"/>
      <c r="JW10" s="233"/>
      <c r="JX10" s="233"/>
      <c r="JY10" s="233"/>
      <c r="JZ10" s="233"/>
      <c r="KA10" s="233"/>
      <c r="KB10" s="233"/>
      <c r="KC10" s="233"/>
      <c r="KD10" s="233"/>
      <c r="KE10" s="233"/>
      <c r="KF10" s="233"/>
      <c r="KG10" s="233"/>
      <c r="KH10" s="233"/>
      <c r="KI10" s="233"/>
      <c r="KJ10" s="233"/>
      <c r="KK10" s="233"/>
      <c r="KL10" s="233"/>
      <c r="KM10" s="233"/>
      <c r="KN10" s="233"/>
      <c r="KO10" s="233"/>
      <c r="KP10" s="233"/>
      <c r="KQ10" s="233"/>
      <c r="KR10" s="233"/>
      <c r="KS10" s="233"/>
      <c r="KT10" s="233"/>
      <c r="KU10" s="233"/>
      <c r="KV10" s="233"/>
      <c r="KW10" s="233"/>
      <c r="KX10" s="233"/>
      <c r="KY10" s="233"/>
      <c r="KZ10" s="233"/>
      <c r="LA10" s="233"/>
      <c r="LB10" s="233"/>
      <c r="LC10" s="233"/>
      <c r="LD10" s="233"/>
      <c r="LE10" s="233"/>
      <c r="LF10" s="233"/>
      <c r="LG10" s="233"/>
      <c r="LH10" s="233"/>
      <c r="LI10" s="233"/>
      <c r="LJ10" s="233"/>
      <c r="LK10" s="233"/>
      <c r="LL10" s="233"/>
      <c r="LM10" s="233"/>
      <c r="LN10" s="233"/>
      <c r="LO10" s="233"/>
      <c r="LP10" s="233"/>
      <c r="LQ10" s="233"/>
      <c r="LR10" s="233"/>
      <c r="LS10" s="233"/>
      <c r="LT10" s="233"/>
      <c r="LU10" s="233"/>
      <c r="LV10" s="233"/>
      <c r="LW10" s="233"/>
      <c r="LX10" s="233"/>
      <c r="LY10" s="233"/>
      <c r="LZ10" s="233"/>
      <c r="MA10" s="233"/>
      <c r="MB10" s="233"/>
      <c r="MC10" s="233"/>
      <c r="MD10" s="233"/>
      <c r="ME10" s="233"/>
      <c r="MF10" s="233"/>
      <c r="MG10" s="233"/>
      <c r="MH10" s="233"/>
      <c r="MI10" s="233"/>
      <c r="MJ10" s="233"/>
      <c r="MK10" s="233"/>
      <c r="ML10" s="233"/>
      <c r="MM10" s="233"/>
      <c r="MN10" s="233"/>
      <c r="MO10" s="233"/>
      <c r="MP10" s="233"/>
      <c r="MQ10" s="233"/>
      <c r="MR10" s="233"/>
      <c r="MS10" s="233"/>
      <c r="MT10" s="233"/>
      <c r="MU10" s="233"/>
      <c r="MV10" s="233"/>
    </row>
    <row r="11" spans="1:360" ht="13.8">
      <c r="A11" s="232"/>
      <c r="B11" s="18" t="s">
        <v>18</v>
      </c>
      <c r="C11" s="19">
        <v>922.09484535072693</v>
      </c>
      <c r="D11" s="19">
        <v>883.17465795678049</v>
      </c>
      <c r="E11" s="19">
        <v>38.920187393946435</v>
      </c>
      <c r="F11" s="20">
        <v>4.4068505638497443E-2</v>
      </c>
      <c r="G11" s="19"/>
      <c r="H11" s="19">
        <v>874.6085145557322</v>
      </c>
      <c r="I11" s="19">
        <v>8.5661434010482935</v>
      </c>
      <c r="J11" s="20">
        <v>9.794260241565985E-3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>
        <v>152.16185330597804</v>
      </c>
      <c r="GW11" s="19">
        <v>155.68278402983336</v>
      </c>
      <c r="GX11" s="19">
        <v>90.329005466186629</v>
      </c>
      <c r="GY11" s="19">
        <v>118.76406031418993</v>
      </c>
      <c r="GZ11" s="19">
        <v>104.76181622969993</v>
      </c>
      <c r="HA11" s="19">
        <v>147.51100063660996</v>
      </c>
      <c r="HB11" s="19">
        <v>152.88432536822899</v>
      </c>
      <c r="HC11" s="19"/>
      <c r="HD11" s="19">
        <v>1566.9807332451603</v>
      </c>
      <c r="HE11" s="19">
        <v>1633.8691906698546</v>
      </c>
      <c r="HF11" s="19">
        <v>1633.7480882565349</v>
      </c>
      <c r="HG11" s="19">
        <f t="shared" si="0"/>
        <v>922.09484535072693</v>
      </c>
      <c r="HH11" s="233"/>
      <c r="HI11" s="233"/>
      <c r="HJ11" s="233"/>
      <c r="HK11" s="233"/>
      <c r="HL11" s="233"/>
      <c r="HM11" s="233"/>
      <c r="HN11" s="233"/>
      <c r="HO11" s="233"/>
      <c r="HP11" s="233"/>
      <c r="HQ11" s="233"/>
      <c r="HR11" s="233"/>
      <c r="HS11" s="233"/>
      <c r="HT11" s="233"/>
      <c r="HU11" s="233"/>
      <c r="HV11" s="233"/>
      <c r="HW11" s="233"/>
      <c r="HX11" s="233"/>
      <c r="HY11" s="233"/>
      <c r="HZ11" s="233"/>
      <c r="IA11" s="233"/>
      <c r="IB11" s="233"/>
      <c r="IC11" s="233"/>
      <c r="ID11" s="233"/>
      <c r="IE11" s="233"/>
      <c r="IF11" s="233"/>
      <c r="IG11" s="233"/>
      <c r="IH11" s="233"/>
      <c r="II11" s="233"/>
      <c r="IJ11" s="233"/>
      <c r="IK11" s="233"/>
      <c r="IL11" s="233"/>
      <c r="IM11" s="233"/>
      <c r="IN11" s="233"/>
      <c r="IO11" s="233"/>
      <c r="IP11" s="233"/>
      <c r="IQ11" s="233"/>
      <c r="IR11" s="233"/>
      <c r="IS11" s="233"/>
      <c r="IT11" s="233"/>
      <c r="IU11" s="233"/>
      <c r="IV11" s="233"/>
      <c r="IW11" s="233"/>
      <c r="IX11" s="233"/>
      <c r="IY11" s="233"/>
      <c r="IZ11" s="233"/>
      <c r="JA11" s="233"/>
      <c r="JB11" s="233"/>
      <c r="JC11" s="233"/>
      <c r="JD11" s="233"/>
      <c r="JE11" s="233"/>
      <c r="JF11" s="233"/>
      <c r="JG11" s="233"/>
      <c r="JH11" s="233"/>
      <c r="JI11" s="233"/>
      <c r="JJ11" s="233"/>
      <c r="JK11" s="233"/>
      <c r="JL11" s="233"/>
      <c r="JM11" s="233"/>
      <c r="JN11" s="233"/>
      <c r="JO11" s="233"/>
      <c r="JP11" s="233"/>
      <c r="JQ11" s="233"/>
      <c r="JR11" s="233"/>
      <c r="JS11" s="233"/>
      <c r="JT11" s="233"/>
      <c r="JU11" s="233"/>
      <c r="JV11" s="233"/>
      <c r="JW11" s="233"/>
      <c r="JX11" s="233"/>
      <c r="JY11" s="233"/>
      <c r="JZ11" s="233"/>
      <c r="KA11" s="233"/>
      <c r="KB11" s="233"/>
      <c r="KC11" s="233"/>
      <c r="KD11" s="233"/>
      <c r="KE11" s="233"/>
      <c r="KF11" s="233"/>
      <c r="KG11" s="233"/>
      <c r="KH11" s="233"/>
      <c r="KI11" s="233"/>
      <c r="KJ11" s="233"/>
      <c r="KK11" s="233"/>
      <c r="KL11" s="233"/>
      <c r="KM11" s="233"/>
      <c r="KN11" s="233"/>
      <c r="KO11" s="233"/>
      <c r="KP11" s="233"/>
      <c r="KQ11" s="233"/>
      <c r="KR11" s="233"/>
      <c r="KS11" s="233"/>
      <c r="KT11" s="233"/>
      <c r="KU11" s="233"/>
      <c r="KV11" s="233"/>
      <c r="KW11" s="233"/>
      <c r="KX11" s="233"/>
      <c r="KY11" s="233"/>
      <c r="KZ11" s="233"/>
      <c r="LA11" s="233"/>
      <c r="LB11" s="233"/>
      <c r="LC11" s="233"/>
      <c r="LD11" s="233"/>
      <c r="LE11" s="233"/>
      <c r="LF11" s="233"/>
      <c r="LG11" s="233"/>
      <c r="LH11" s="233"/>
      <c r="LI11" s="233"/>
      <c r="LJ11" s="233"/>
      <c r="LK11" s="233"/>
      <c r="LL11" s="233"/>
      <c r="LM11" s="233"/>
      <c r="LN11" s="233"/>
      <c r="LO11" s="233"/>
      <c r="LP11" s="233"/>
      <c r="LQ11" s="233"/>
      <c r="LR11" s="233"/>
      <c r="LS11" s="233"/>
      <c r="LT11" s="233"/>
      <c r="LU11" s="233"/>
      <c r="LV11" s="233"/>
      <c r="LW11" s="233"/>
      <c r="LX11" s="233"/>
      <c r="LY11" s="233"/>
      <c r="LZ11" s="233"/>
      <c r="MA11" s="233"/>
      <c r="MB11" s="233"/>
      <c r="MC11" s="233"/>
      <c r="MD11" s="233"/>
      <c r="ME11" s="233"/>
      <c r="MF11" s="233"/>
      <c r="MG11" s="233"/>
      <c r="MH11" s="233"/>
      <c r="MI11" s="233"/>
      <c r="MJ11" s="233"/>
      <c r="MK11" s="233"/>
      <c r="ML11" s="233"/>
      <c r="MM11" s="233"/>
      <c r="MN11" s="233"/>
      <c r="MO11" s="233"/>
      <c r="MP11" s="233"/>
      <c r="MQ11" s="233"/>
      <c r="MR11" s="233"/>
      <c r="MS11" s="233"/>
      <c r="MT11" s="233"/>
      <c r="MU11" s="233"/>
      <c r="MV11" s="233"/>
    </row>
    <row r="12" spans="1:360" s="28" customFormat="1" ht="13.8">
      <c r="A12" s="235"/>
      <c r="B12" s="18" t="s">
        <v>19</v>
      </c>
      <c r="C12" s="19">
        <v>922.09484535072693</v>
      </c>
      <c r="D12" s="19">
        <v>883.17465795678049</v>
      </c>
      <c r="E12" s="19">
        <v>38.920187393946435</v>
      </c>
      <c r="F12" s="20">
        <v>4.4068505638497443E-2</v>
      </c>
      <c r="G12" s="19"/>
      <c r="H12" s="19">
        <v>874.6085145557322</v>
      </c>
      <c r="I12" s="19">
        <v>8.5661434010482935</v>
      </c>
      <c r="J12" s="20">
        <v>9.794260241565985E-3</v>
      </c>
      <c r="K12" s="27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>
        <v>152.16185330597804</v>
      </c>
      <c r="GW12" s="19">
        <v>155.68278402983336</v>
      </c>
      <c r="GX12" s="19">
        <v>90.329005466186629</v>
      </c>
      <c r="GY12" s="19">
        <v>118.76406031418993</v>
      </c>
      <c r="GZ12" s="19">
        <v>104.76181622969993</v>
      </c>
      <c r="HA12" s="19">
        <v>147.51100063660996</v>
      </c>
      <c r="HB12" s="19">
        <v>152.88432536822899</v>
      </c>
      <c r="HC12" s="27"/>
      <c r="HD12" s="19">
        <v>1566.9807332451603</v>
      </c>
      <c r="HE12" s="19">
        <v>1633.8691906698546</v>
      </c>
      <c r="HF12" s="19">
        <v>1633.7480882565349</v>
      </c>
      <c r="HG12" s="19">
        <f t="shared" si="0"/>
        <v>922.09484535072693</v>
      </c>
      <c r="HH12" s="238"/>
      <c r="HI12" s="238"/>
      <c r="HJ12" s="238"/>
      <c r="HK12" s="238"/>
      <c r="HL12" s="238"/>
      <c r="HM12" s="238"/>
      <c r="HN12" s="238"/>
      <c r="HO12" s="238"/>
      <c r="HP12" s="238"/>
      <c r="HQ12" s="238"/>
      <c r="HR12" s="238"/>
      <c r="HS12" s="238"/>
      <c r="HT12" s="238"/>
      <c r="HU12" s="238"/>
      <c r="HV12" s="238"/>
      <c r="HW12" s="238"/>
      <c r="HX12" s="238"/>
      <c r="HY12" s="238"/>
      <c r="HZ12" s="238"/>
      <c r="IA12" s="238"/>
      <c r="IB12" s="238"/>
      <c r="IC12" s="238"/>
      <c r="ID12" s="238"/>
      <c r="IE12" s="238"/>
      <c r="IF12" s="238"/>
      <c r="IG12" s="238"/>
      <c r="IH12" s="238"/>
      <c r="II12" s="238"/>
      <c r="IJ12" s="238"/>
      <c r="IK12" s="238"/>
      <c r="IL12" s="238"/>
      <c r="IM12" s="238"/>
      <c r="IN12" s="238"/>
      <c r="IO12" s="238"/>
      <c r="IP12" s="238"/>
      <c r="IQ12" s="238"/>
      <c r="IR12" s="238"/>
      <c r="IS12" s="238"/>
      <c r="IT12" s="238"/>
      <c r="IU12" s="238"/>
      <c r="IV12" s="238"/>
      <c r="IW12" s="238"/>
      <c r="IX12" s="238"/>
      <c r="IY12" s="238"/>
      <c r="IZ12" s="238"/>
      <c r="JA12" s="238"/>
      <c r="JB12" s="238"/>
      <c r="JC12" s="238"/>
      <c r="JD12" s="238"/>
      <c r="JE12" s="238"/>
      <c r="JF12" s="238"/>
      <c r="JG12" s="238"/>
      <c r="JH12" s="238"/>
      <c r="JI12" s="238"/>
      <c r="JJ12" s="238"/>
      <c r="JK12" s="238"/>
      <c r="JL12" s="238"/>
      <c r="JM12" s="238"/>
      <c r="JN12" s="238"/>
      <c r="JO12" s="238"/>
      <c r="JP12" s="238"/>
      <c r="JQ12" s="238"/>
      <c r="JR12" s="238"/>
      <c r="JS12" s="238"/>
      <c r="JT12" s="238"/>
      <c r="JU12" s="238"/>
      <c r="JV12" s="238"/>
      <c r="JW12" s="238"/>
      <c r="JX12" s="238"/>
      <c r="JY12" s="238"/>
      <c r="JZ12" s="238"/>
      <c r="KA12" s="238"/>
      <c r="KB12" s="238"/>
      <c r="KC12" s="238"/>
      <c r="KD12" s="238"/>
      <c r="KE12" s="238"/>
      <c r="KF12" s="238"/>
      <c r="KG12" s="238"/>
      <c r="KH12" s="238"/>
      <c r="KI12" s="238"/>
      <c r="KJ12" s="238"/>
      <c r="KK12" s="238"/>
      <c r="KL12" s="238"/>
      <c r="KM12" s="238"/>
      <c r="KN12" s="238"/>
      <c r="KO12" s="238"/>
      <c r="KP12" s="238"/>
      <c r="KQ12" s="238"/>
      <c r="KR12" s="238"/>
      <c r="KS12" s="238"/>
      <c r="KT12" s="238"/>
      <c r="KU12" s="238"/>
      <c r="KV12" s="238"/>
      <c r="KW12" s="238"/>
      <c r="KX12" s="238"/>
      <c r="KY12" s="238"/>
      <c r="KZ12" s="238"/>
      <c r="LA12" s="238"/>
      <c r="LB12" s="238"/>
      <c r="LC12" s="238"/>
      <c r="LD12" s="238"/>
      <c r="LE12" s="238"/>
      <c r="LF12" s="238"/>
      <c r="LG12" s="238"/>
      <c r="LH12" s="238"/>
      <c r="LI12" s="238"/>
      <c r="LJ12" s="238"/>
      <c r="LK12" s="238"/>
      <c r="LL12" s="238"/>
      <c r="LM12" s="238"/>
      <c r="LN12" s="238"/>
      <c r="LO12" s="238"/>
      <c r="LP12" s="238"/>
      <c r="LQ12" s="238"/>
      <c r="LR12" s="238"/>
      <c r="LS12" s="238"/>
      <c r="LT12" s="238"/>
      <c r="LU12" s="238"/>
      <c r="LV12" s="238"/>
      <c r="LW12" s="238"/>
      <c r="LX12" s="238"/>
      <c r="LY12" s="238"/>
      <c r="LZ12" s="238"/>
      <c r="MA12" s="238"/>
      <c r="MB12" s="238"/>
      <c r="MC12" s="238"/>
      <c r="MD12" s="238"/>
      <c r="ME12" s="238"/>
      <c r="MF12" s="238"/>
      <c r="MG12" s="238"/>
      <c r="MH12" s="238"/>
      <c r="MI12" s="238"/>
      <c r="MJ12" s="238"/>
      <c r="MK12" s="238"/>
      <c r="ML12" s="238"/>
      <c r="MM12" s="238"/>
      <c r="MN12" s="238"/>
      <c r="MO12" s="238"/>
      <c r="MP12" s="238"/>
      <c r="MQ12" s="238"/>
      <c r="MR12" s="238"/>
      <c r="MS12" s="238"/>
      <c r="MT12" s="238"/>
      <c r="MU12" s="238"/>
      <c r="MV12" s="238"/>
    </row>
    <row r="13" spans="1:360" ht="13.8">
      <c r="A13" s="232"/>
      <c r="B13" s="18" t="s">
        <v>20</v>
      </c>
      <c r="C13" s="19">
        <v>922.09484535072693</v>
      </c>
      <c r="D13" s="19">
        <v>883.17465795678049</v>
      </c>
      <c r="E13" s="19">
        <v>38.920187393946435</v>
      </c>
      <c r="F13" s="20">
        <v>4.4068505638497443E-2</v>
      </c>
      <c r="G13" s="19"/>
      <c r="H13" s="19">
        <v>874.6085145557322</v>
      </c>
      <c r="I13" s="19">
        <v>8.5661434010482935</v>
      </c>
      <c r="J13" s="20">
        <v>9.794260241565985E-3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>
        <v>152.16185330597804</v>
      </c>
      <c r="GW13" s="19">
        <v>155.68278402983336</v>
      </c>
      <c r="GX13" s="19">
        <v>90.329005466186629</v>
      </c>
      <c r="GY13" s="19">
        <v>118.76406031418993</v>
      </c>
      <c r="GZ13" s="19">
        <v>104.76181622969993</v>
      </c>
      <c r="HA13" s="19">
        <v>147.51100063660996</v>
      </c>
      <c r="HB13" s="19">
        <v>152.88432536822899</v>
      </c>
      <c r="HC13" s="19"/>
      <c r="HD13" s="19">
        <v>1563.326505610627</v>
      </c>
      <c r="HE13" s="19">
        <v>1633.8691906698546</v>
      </c>
      <c r="HF13" s="19">
        <v>1633.7480882565349</v>
      </c>
      <c r="HG13" s="19">
        <f t="shared" si="0"/>
        <v>922.09484535072693</v>
      </c>
      <c r="HH13" s="233"/>
      <c r="HI13" s="233"/>
      <c r="HJ13" s="233"/>
      <c r="HK13" s="233"/>
      <c r="HL13" s="233"/>
      <c r="HM13" s="233"/>
      <c r="HN13" s="233"/>
      <c r="HO13" s="233"/>
      <c r="HP13" s="233"/>
      <c r="HQ13" s="233"/>
      <c r="HR13" s="233"/>
      <c r="HS13" s="233"/>
      <c r="HT13" s="233"/>
      <c r="HU13" s="233"/>
      <c r="HV13" s="233"/>
      <c r="HW13" s="233"/>
      <c r="HX13" s="233"/>
      <c r="HY13" s="233"/>
      <c r="HZ13" s="233"/>
      <c r="IA13" s="233"/>
      <c r="IB13" s="233"/>
      <c r="IC13" s="233"/>
      <c r="ID13" s="233"/>
      <c r="IE13" s="233"/>
      <c r="IF13" s="233"/>
      <c r="IG13" s="233"/>
      <c r="IH13" s="233"/>
      <c r="II13" s="233"/>
      <c r="IJ13" s="233"/>
      <c r="IK13" s="233"/>
      <c r="IL13" s="233"/>
      <c r="IM13" s="233"/>
      <c r="IN13" s="233"/>
      <c r="IO13" s="233"/>
      <c r="IP13" s="233"/>
      <c r="IQ13" s="233"/>
      <c r="IR13" s="233"/>
      <c r="IS13" s="233"/>
      <c r="IT13" s="233"/>
      <c r="IU13" s="233"/>
      <c r="IV13" s="233"/>
      <c r="IW13" s="233"/>
      <c r="IX13" s="233"/>
      <c r="IY13" s="233"/>
      <c r="IZ13" s="233"/>
      <c r="JA13" s="233"/>
      <c r="JB13" s="233"/>
      <c r="JC13" s="233"/>
      <c r="JD13" s="233"/>
      <c r="JE13" s="233"/>
      <c r="JF13" s="233"/>
      <c r="JG13" s="233"/>
      <c r="JH13" s="233"/>
      <c r="JI13" s="233"/>
      <c r="JJ13" s="233"/>
      <c r="JK13" s="233"/>
      <c r="JL13" s="233"/>
      <c r="JM13" s="233"/>
      <c r="JN13" s="233"/>
      <c r="JO13" s="233"/>
      <c r="JP13" s="233"/>
      <c r="JQ13" s="233"/>
      <c r="JR13" s="233"/>
      <c r="JS13" s="233"/>
      <c r="JT13" s="233"/>
      <c r="JU13" s="233"/>
      <c r="JV13" s="233"/>
      <c r="JW13" s="233"/>
      <c r="JX13" s="233"/>
      <c r="JY13" s="233"/>
      <c r="JZ13" s="233"/>
      <c r="KA13" s="233"/>
      <c r="KB13" s="233"/>
      <c r="KC13" s="233"/>
      <c r="KD13" s="233"/>
      <c r="KE13" s="233"/>
      <c r="KF13" s="233"/>
      <c r="KG13" s="233"/>
      <c r="KH13" s="233"/>
      <c r="KI13" s="233"/>
      <c r="KJ13" s="233"/>
      <c r="KK13" s="233"/>
      <c r="KL13" s="233"/>
      <c r="KM13" s="233"/>
      <c r="KN13" s="233"/>
      <c r="KO13" s="233"/>
      <c r="KP13" s="233"/>
      <c r="KQ13" s="233"/>
      <c r="KR13" s="233"/>
      <c r="KS13" s="233"/>
      <c r="KT13" s="233"/>
      <c r="KU13" s="233"/>
      <c r="KV13" s="233"/>
      <c r="KW13" s="233"/>
      <c r="KX13" s="233"/>
      <c r="KY13" s="233"/>
      <c r="KZ13" s="233"/>
      <c r="LA13" s="233"/>
      <c r="LB13" s="233"/>
      <c r="LC13" s="233"/>
      <c r="LD13" s="233"/>
      <c r="LE13" s="233"/>
      <c r="LF13" s="233"/>
      <c r="LG13" s="233"/>
      <c r="LH13" s="233"/>
      <c r="LI13" s="233"/>
      <c r="LJ13" s="233"/>
      <c r="LK13" s="233"/>
      <c r="LL13" s="233"/>
      <c r="LM13" s="233"/>
      <c r="LN13" s="233"/>
      <c r="LO13" s="233"/>
      <c r="LP13" s="233"/>
      <c r="LQ13" s="233"/>
      <c r="LR13" s="233"/>
      <c r="LS13" s="233"/>
      <c r="LT13" s="233"/>
      <c r="LU13" s="233"/>
      <c r="LV13" s="233"/>
      <c r="LW13" s="233"/>
      <c r="LX13" s="233"/>
      <c r="LY13" s="233"/>
      <c r="LZ13" s="233"/>
      <c r="MA13" s="233"/>
      <c r="MB13" s="233"/>
      <c r="MC13" s="233"/>
      <c r="MD13" s="233"/>
      <c r="ME13" s="233"/>
      <c r="MF13" s="233"/>
      <c r="MG13" s="233"/>
      <c r="MH13" s="233"/>
      <c r="MI13" s="233"/>
      <c r="MJ13" s="233"/>
      <c r="MK13" s="233"/>
      <c r="ML13" s="233"/>
      <c r="MM13" s="233"/>
      <c r="MN13" s="233"/>
      <c r="MO13" s="233"/>
      <c r="MP13" s="233"/>
      <c r="MQ13" s="233"/>
      <c r="MR13" s="233"/>
      <c r="MS13" s="233"/>
      <c r="MT13" s="233"/>
      <c r="MU13" s="233"/>
      <c r="MV13" s="233"/>
    </row>
    <row r="14" spans="1:360" ht="13.8">
      <c r="A14" s="232"/>
      <c r="B14" s="236" t="s">
        <v>61</v>
      </c>
      <c r="C14" s="27">
        <v>0</v>
      </c>
      <c r="D14" s="27">
        <v>0</v>
      </c>
      <c r="E14" s="27">
        <v>0</v>
      </c>
      <c r="F14" s="237">
        <v>0</v>
      </c>
      <c r="G14" s="27"/>
      <c r="H14" s="27">
        <v>0</v>
      </c>
      <c r="I14" s="27">
        <v>0</v>
      </c>
      <c r="J14" s="237">
        <v>0</v>
      </c>
      <c r="K14" s="22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>
        <v>0</v>
      </c>
      <c r="GW14" s="27">
        <v>0</v>
      </c>
      <c r="GX14" s="27">
        <v>0</v>
      </c>
      <c r="GY14" s="27">
        <v>0</v>
      </c>
      <c r="GZ14" s="27">
        <v>0</v>
      </c>
      <c r="HA14" s="27">
        <v>0</v>
      </c>
      <c r="HB14" s="27">
        <v>0</v>
      </c>
      <c r="HD14" s="27">
        <v>3.6542276345333669</v>
      </c>
      <c r="HE14" s="27">
        <v>0</v>
      </c>
      <c r="HF14" s="27">
        <v>0</v>
      </c>
      <c r="HG14" s="27">
        <f t="shared" si="0"/>
        <v>0</v>
      </c>
      <c r="HH14" s="233"/>
      <c r="HI14" s="233"/>
      <c r="HJ14" s="233"/>
      <c r="HK14" s="233"/>
      <c r="HL14" s="233"/>
      <c r="HM14" s="233"/>
      <c r="HN14" s="233"/>
      <c r="HO14" s="233"/>
      <c r="HP14" s="233"/>
      <c r="HQ14" s="233"/>
      <c r="HR14" s="233"/>
      <c r="HS14" s="233"/>
      <c r="HT14" s="233"/>
      <c r="HU14" s="233"/>
      <c r="HV14" s="233"/>
      <c r="HW14" s="233"/>
      <c r="HX14" s="233"/>
      <c r="HY14" s="233"/>
      <c r="HZ14" s="233"/>
      <c r="IA14" s="233"/>
      <c r="IB14" s="233"/>
      <c r="IC14" s="233"/>
      <c r="ID14" s="233"/>
      <c r="IE14" s="233"/>
      <c r="IF14" s="233"/>
      <c r="IG14" s="233"/>
      <c r="IH14" s="233"/>
      <c r="II14" s="233"/>
      <c r="IJ14" s="233"/>
      <c r="IK14" s="233"/>
      <c r="IL14" s="233"/>
      <c r="IM14" s="233"/>
      <c r="IN14" s="233"/>
      <c r="IO14" s="233"/>
      <c r="IP14" s="233"/>
      <c r="IQ14" s="233"/>
      <c r="IR14" s="233"/>
      <c r="IS14" s="233"/>
      <c r="IT14" s="233"/>
      <c r="IU14" s="233"/>
      <c r="IV14" s="233"/>
      <c r="IW14" s="233"/>
      <c r="IX14" s="233"/>
      <c r="IY14" s="233"/>
      <c r="IZ14" s="233"/>
      <c r="JA14" s="233"/>
      <c r="JB14" s="233"/>
      <c r="JC14" s="233"/>
      <c r="JD14" s="233"/>
      <c r="JE14" s="233"/>
      <c r="JF14" s="233"/>
      <c r="JG14" s="233"/>
      <c r="JH14" s="233"/>
      <c r="JI14" s="233"/>
      <c r="JJ14" s="233"/>
      <c r="JK14" s="233"/>
      <c r="JL14" s="233"/>
      <c r="JM14" s="233"/>
      <c r="JN14" s="233"/>
      <c r="JO14" s="233"/>
      <c r="JP14" s="233"/>
      <c r="JQ14" s="233"/>
      <c r="JR14" s="233"/>
      <c r="JS14" s="233"/>
      <c r="JT14" s="233"/>
      <c r="JU14" s="233"/>
      <c r="JV14" s="233"/>
      <c r="JW14" s="233"/>
      <c r="JX14" s="233"/>
      <c r="JY14" s="233"/>
      <c r="JZ14" s="233"/>
      <c r="KA14" s="233"/>
      <c r="KB14" s="233"/>
      <c r="KC14" s="233"/>
      <c r="KD14" s="233"/>
      <c r="KE14" s="233"/>
      <c r="KF14" s="233"/>
      <c r="KG14" s="233"/>
      <c r="KH14" s="233"/>
      <c r="KI14" s="233"/>
      <c r="KJ14" s="233"/>
      <c r="KK14" s="233"/>
      <c r="KL14" s="233"/>
      <c r="KM14" s="233"/>
      <c r="KN14" s="233"/>
      <c r="KO14" s="233"/>
      <c r="KP14" s="233"/>
      <c r="KQ14" s="233"/>
      <c r="KR14" s="233"/>
      <c r="KS14" s="233"/>
      <c r="KT14" s="233"/>
      <c r="KU14" s="233"/>
      <c r="KV14" s="233"/>
      <c r="KW14" s="233"/>
      <c r="KX14" s="233"/>
      <c r="KY14" s="233"/>
      <c r="KZ14" s="233"/>
      <c r="LA14" s="233"/>
      <c r="LB14" s="233"/>
      <c r="LC14" s="233"/>
      <c r="LD14" s="233"/>
      <c r="LE14" s="233"/>
      <c r="LF14" s="233"/>
      <c r="LG14" s="233"/>
      <c r="LH14" s="233"/>
      <c r="LI14" s="233"/>
      <c r="LJ14" s="233"/>
      <c r="LK14" s="233"/>
      <c r="LL14" s="233"/>
      <c r="LM14" s="233"/>
      <c r="LN14" s="233"/>
      <c r="LO14" s="233"/>
      <c r="LP14" s="233"/>
      <c r="LQ14" s="233"/>
      <c r="LR14" s="233"/>
      <c r="LS14" s="233"/>
      <c r="LT14" s="233"/>
      <c r="LU14" s="233"/>
      <c r="LV14" s="233"/>
      <c r="LW14" s="233"/>
      <c r="LX14" s="233"/>
      <c r="LY14" s="233"/>
      <c r="LZ14" s="233"/>
      <c r="MA14" s="233"/>
      <c r="MB14" s="233"/>
      <c r="MC14" s="233"/>
      <c r="MD14" s="233"/>
      <c r="ME14" s="233"/>
      <c r="MF14" s="233"/>
      <c r="MG14" s="233"/>
      <c r="MH14" s="233"/>
      <c r="MI14" s="233"/>
      <c r="MJ14" s="233"/>
      <c r="MK14" s="233"/>
      <c r="ML14" s="233"/>
      <c r="MM14" s="233"/>
      <c r="MN14" s="233"/>
      <c r="MO14" s="233"/>
      <c r="MP14" s="233"/>
      <c r="MQ14" s="233"/>
      <c r="MR14" s="233"/>
      <c r="MS14" s="233"/>
      <c r="MT14" s="233"/>
      <c r="MU14" s="233"/>
      <c r="MV14" s="233"/>
    </row>
    <row r="15" spans="1:360" ht="13.8">
      <c r="A15" s="232"/>
      <c r="B15" s="18"/>
      <c r="C15" s="19"/>
      <c r="D15" s="19"/>
      <c r="E15" s="19"/>
      <c r="F15" s="20"/>
      <c r="G15" s="19"/>
      <c r="H15" s="19"/>
      <c r="I15" s="19"/>
      <c r="J15" s="20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37"/>
      <c r="HD15" s="19"/>
      <c r="HE15" s="19"/>
      <c r="HF15" s="19"/>
      <c r="HG15" s="19"/>
      <c r="HH15" s="233"/>
      <c r="HI15" s="233"/>
      <c r="HJ15" s="233"/>
      <c r="HK15" s="233"/>
      <c r="HL15" s="233"/>
      <c r="HM15" s="233"/>
      <c r="HN15" s="233"/>
      <c r="HO15" s="233"/>
      <c r="HP15" s="233"/>
      <c r="HQ15" s="233"/>
      <c r="HR15" s="233"/>
      <c r="HS15" s="233"/>
      <c r="HT15" s="233"/>
      <c r="HU15" s="233"/>
      <c r="HV15" s="233"/>
      <c r="HW15" s="233"/>
      <c r="HX15" s="233"/>
      <c r="HY15" s="233"/>
      <c r="HZ15" s="233"/>
      <c r="IA15" s="233"/>
      <c r="IB15" s="233"/>
      <c r="IC15" s="233"/>
      <c r="ID15" s="233"/>
      <c r="IE15" s="233"/>
      <c r="IF15" s="233"/>
      <c r="IG15" s="233"/>
      <c r="IH15" s="233"/>
      <c r="II15" s="233"/>
      <c r="IJ15" s="233"/>
      <c r="IK15" s="233"/>
      <c r="IL15" s="233"/>
      <c r="IM15" s="233"/>
      <c r="IN15" s="233"/>
      <c r="IO15" s="233"/>
      <c r="IP15" s="233"/>
      <c r="IQ15" s="233"/>
      <c r="IR15" s="233"/>
      <c r="IS15" s="233"/>
      <c r="IT15" s="233"/>
      <c r="IU15" s="233"/>
      <c r="IV15" s="233"/>
      <c r="IW15" s="233"/>
      <c r="IX15" s="233"/>
      <c r="IY15" s="233"/>
      <c r="IZ15" s="233"/>
      <c r="JA15" s="233"/>
      <c r="JB15" s="233"/>
      <c r="JC15" s="233"/>
      <c r="JD15" s="233"/>
      <c r="JE15" s="233"/>
      <c r="JF15" s="233"/>
      <c r="JG15" s="233"/>
      <c r="JH15" s="233"/>
      <c r="JI15" s="233"/>
      <c r="JJ15" s="233"/>
      <c r="JK15" s="233"/>
      <c r="JL15" s="233"/>
      <c r="JM15" s="233"/>
      <c r="JN15" s="233"/>
      <c r="JO15" s="233"/>
      <c r="JP15" s="233"/>
      <c r="JQ15" s="233"/>
      <c r="JR15" s="233"/>
      <c r="JS15" s="233"/>
      <c r="JT15" s="233"/>
      <c r="JU15" s="233"/>
      <c r="JV15" s="233"/>
      <c r="JW15" s="233"/>
      <c r="JX15" s="233"/>
      <c r="JY15" s="233"/>
      <c r="JZ15" s="233"/>
      <c r="KA15" s="233"/>
      <c r="KB15" s="233"/>
      <c r="KC15" s="233"/>
      <c r="KD15" s="233"/>
      <c r="KE15" s="233"/>
      <c r="KF15" s="233"/>
      <c r="KG15" s="233"/>
      <c r="KH15" s="233"/>
      <c r="KI15" s="233"/>
      <c r="KJ15" s="233"/>
      <c r="KK15" s="233"/>
      <c r="KL15" s="233"/>
      <c r="KM15" s="233"/>
      <c r="KN15" s="233"/>
      <c r="KO15" s="233"/>
      <c r="KP15" s="233"/>
      <c r="KQ15" s="233"/>
      <c r="KR15" s="233"/>
      <c r="KS15" s="233"/>
      <c r="KT15" s="233"/>
      <c r="KU15" s="233"/>
      <c r="KV15" s="233"/>
      <c r="KW15" s="233"/>
      <c r="KX15" s="233"/>
      <c r="KY15" s="233"/>
      <c r="KZ15" s="233"/>
      <c r="LA15" s="233"/>
      <c r="LB15" s="233"/>
      <c r="LC15" s="233"/>
      <c r="LD15" s="233"/>
      <c r="LE15" s="233"/>
      <c r="LF15" s="233"/>
      <c r="LG15" s="233"/>
      <c r="LH15" s="233"/>
      <c r="LI15" s="233"/>
      <c r="LJ15" s="233"/>
      <c r="LK15" s="233"/>
      <c r="LL15" s="233"/>
      <c r="LM15" s="233"/>
      <c r="LN15" s="233"/>
      <c r="LO15" s="233"/>
      <c r="LP15" s="233"/>
      <c r="LQ15" s="233"/>
      <c r="LR15" s="233"/>
      <c r="LS15" s="233"/>
      <c r="LT15" s="233"/>
      <c r="LU15" s="233"/>
      <c r="LV15" s="233"/>
      <c r="LW15" s="233"/>
      <c r="LX15" s="233"/>
      <c r="LY15" s="233"/>
      <c r="LZ15" s="233"/>
      <c r="MA15" s="233"/>
      <c r="MB15" s="233"/>
      <c r="MC15" s="233"/>
      <c r="MD15" s="233"/>
      <c r="ME15" s="233"/>
      <c r="MF15" s="233"/>
      <c r="MG15" s="233"/>
      <c r="MH15" s="233"/>
      <c r="MI15" s="233"/>
      <c r="MJ15" s="233"/>
      <c r="MK15" s="233"/>
      <c r="ML15" s="233"/>
      <c r="MM15" s="233"/>
      <c r="MN15" s="233"/>
      <c r="MO15" s="233"/>
      <c r="MP15" s="233"/>
      <c r="MQ15" s="233"/>
      <c r="MR15" s="233"/>
      <c r="MS15" s="233"/>
      <c r="MT15" s="233"/>
      <c r="MU15" s="233"/>
      <c r="MV15" s="233"/>
    </row>
    <row r="16" spans="1:360" ht="13.8">
      <c r="A16" s="232"/>
      <c r="B16" s="24" t="s">
        <v>65</v>
      </c>
      <c r="C16" s="31">
        <v>12.728731108830694</v>
      </c>
      <c r="D16" s="31">
        <v>12.382531634305606</v>
      </c>
      <c r="E16" s="31">
        <v>0.34619947452508804</v>
      </c>
      <c r="F16" s="26">
        <v>2.7958698976059786E-2</v>
      </c>
      <c r="G16" s="27"/>
      <c r="H16" s="31">
        <v>14.325926715767368</v>
      </c>
      <c r="I16" s="31">
        <v>-1.9433950814617624</v>
      </c>
      <c r="J16" s="26">
        <v>-0.13565580224020185</v>
      </c>
      <c r="K16" s="27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V16" s="31">
        <v>11.651426716062947</v>
      </c>
      <c r="GW16" s="31">
        <v>11.953078811702458</v>
      </c>
      <c r="GX16" s="31">
        <v>15.470746324809385</v>
      </c>
      <c r="GY16" s="31">
        <v>14.145657923619579</v>
      </c>
      <c r="GZ16" s="31">
        <v>13.716825797579709</v>
      </c>
      <c r="HA16" s="31">
        <v>11.944952301868243</v>
      </c>
      <c r="HB16" s="31">
        <v>11.94917607654712</v>
      </c>
      <c r="HC16" s="27"/>
      <c r="HD16" s="31">
        <v>17.030487354180984</v>
      </c>
      <c r="HE16" s="31">
        <v>13.261882689575341</v>
      </c>
      <c r="HF16" s="31">
        <v>12.119978236380337</v>
      </c>
      <c r="HG16" s="31">
        <f>+C16</f>
        <v>12.728731108830694</v>
      </c>
      <c r="HH16" s="233"/>
      <c r="HI16" s="233"/>
      <c r="HJ16" s="233"/>
      <c r="HK16" s="233"/>
      <c r="HL16" s="233"/>
      <c r="HM16" s="233"/>
      <c r="HN16" s="233"/>
      <c r="HO16" s="233"/>
      <c r="HP16" s="233"/>
      <c r="HQ16" s="233"/>
      <c r="HR16" s="233"/>
      <c r="HS16" s="233"/>
      <c r="HT16" s="233"/>
      <c r="HU16" s="233"/>
      <c r="HV16" s="233"/>
      <c r="HW16" s="233"/>
      <c r="HX16" s="233"/>
      <c r="HY16" s="233"/>
      <c r="HZ16" s="233"/>
      <c r="IA16" s="233"/>
      <c r="IB16" s="233"/>
      <c r="IC16" s="233"/>
      <c r="ID16" s="233"/>
      <c r="IE16" s="233"/>
      <c r="IF16" s="233"/>
      <c r="IG16" s="233"/>
      <c r="IH16" s="233"/>
      <c r="II16" s="233"/>
      <c r="IJ16" s="233"/>
      <c r="IK16" s="233"/>
      <c r="IL16" s="233"/>
      <c r="IM16" s="233"/>
      <c r="IN16" s="233"/>
      <c r="IO16" s="233"/>
      <c r="IP16" s="233"/>
      <c r="IQ16" s="233"/>
      <c r="IR16" s="233"/>
      <c r="IS16" s="233"/>
      <c r="IT16" s="233"/>
      <c r="IU16" s="233"/>
      <c r="IV16" s="233"/>
      <c r="IW16" s="233"/>
      <c r="IX16" s="233"/>
      <c r="IY16" s="233"/>
      <c r="IZ16" s="233"/>
      <c r="JA16" s="233"/>
      <c r="JB16" s="233"/>
      <c r="JC16" s="233"/>
      <c r="JD16" s="233"/>
      <c r="JE16" s="233"/>
      <c r="JF16" s="233"/>
      <c r="JG16" s="233"/>
      <c r="JH16" s="233"/>
      <c r="JI16" s="233"/>
      <c r="JJ16" s="233"/>
      <c r="JK16" s="233"/>
      <c r="JL16" s="233"/>
      <c r="JM16" s="233"/>
      <c r="JN16" s="233"/>
      <c r="JO16" s="233"/>
      <c r="JP16" s="233"/>
      <c r="JQ16" s="233"/>
      <c r="JR16" s="233"/>
      <c r="JS16" s="233"/>
      <c r="JT16" s="233"/>
      <c r="JU16" s="233"/>
      <c r="JV16" s="233"/>
      <c r="JW16" s="233"/>
      <c r="JX16" s="233"/>
      <c r="JY16" s="233"/>
      <c r="JZ16" s="233"/>
      <c r="KA16" s="233"/>
      <c r="KB16" s="233"/>
      <c r="KC16" s="233"/>
      <c r="KD16" s="233"/>
      <c r="KE16" s="233"/>
      <c r="KF16" s="233"/>
      <c r="KG16" s="233"/>
      <c r="KH16" s="233"/>
      <c r="KI16" s="233"/>
      <c r="KJ16" s="233"/>
      <c r="KK16" s="233"/>
      <c r="KL16" s="233"/>
      <c r="KM16" s="233"/>
      <c r="KN16" s="233"/>
      <c r="KO16" s="233"/>
      <c r="KP16" s="233"/>
      <c r="KQ16" s="233"/>
      <c r="KR16" s="233"/>
      <c r="KS16" s="233"/>
      <c r="KT16" s="233"/>
      <c r="KU16" s="233"/>
      <c r="KV16" s="233"/>
      <c r="KW16" s="233"/>
      <c r="KX16" s="233"/>
      <c r="KY16" s="233"/>
      <c r="KZ16" s="233"/>
      <c r="LA16" s="233"/>
      <c r="LB16" s="233"/>
      <c r="LC16" s="233"/>
      <c r="LD16" s="233"/>
      <c r="LE16" s="233"/>
      <c r="LF16" s="233"/>
      <c r="LG16" s="233"/>
      <c r="LH16" s="233"/>
      <c r="LI16" s="233"/>
      <c r="LJ16" s="233"/>
      <c r="LK16" s="233"/>
      <c r="LL16" s="233"/>
      <c r="LM16" s="233"/>
      <c r="LN16" s="233"/>
      <c r="LO16" s="233"/>
      <c r="LP16" s="233"/>
      <c r="LQ16" s="233"/>
      <c r="LR16" s="233"/>
      <c r="LS16" s="233"/>
      <c r="LT16" s="233"/>
      <c r="LU16" s="233"/>
      <c r="LV16" s="233"/>
      <c r="LW16" s="233"/>
      <c r="LX16" s="233"/>
      <c r="LY16" s="233"/>
      <c r="LZ16" s="233"/>
      <c r="MA16" s="233"/>
      <c r="MB16" s="233"/>
      <c r="MC16" s="233"/>
      <c r="MD16" s="233"/>
      <c r="ME16" s="233"/>
      <c r="MF16" s="233"/>
      <c r="MG16" s="233"/>
      <c r="MH16" s="233"/>
      <c r="MI16" s="233"/>
      <c r="MJ16" s="233"/>
      <c r="MK16" s="233"/>
      <c r="ML16" s="233"/>
      <c r="MM16" s="233"/>
      <c r="MN16" s="233"/>
      <c r="MO16" s="233"/>
      <c r="MP16" s="233"/>
      <c r="MQ16" s="233"/>
      <c r="MR16" s="233"/>
      <c r="MS16" s="233"/>
      <c r="MT16" s="233"/>
      <c r="MU16" s="233"/>
      <c r="MV16" s="233"/>
    </row>
    <row r="17" spans="1:423" ht="13.8">
      <c r="A17" s="232"/>
      <c r="K17" s="2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27"/>
      <c r="HD17" s="37"/>
      <c r="HE17" s="37"/>
      <c r="HF17" s="37"/>
      <c r="HG17" s="37"/>
      <c r="HH17" s="233"/>
      <c r="HI17" s="233"/>
      <c r="HJ17" s="233"/>
      <c r="HK17" s="233"/>
      <c r="HL17" s="233"/>
      <c r="HM17" s="233"/>
      <c r="HN17" s="233"/>
      <c r="HO17" s="233"/>
      <c r="HP17" s="233"/>
      <c r="HQ17" s="233"/>
      <c r="HR17" s="233"/>
      <c r="HS17" s="233"/>
      <c r="HT17" s="233"/>
      <c r="HU17" s="233"/>
      <c r="HV17" s="233"/>
      <c r="HW17" s="233"/>
      <c r="HX17" s="233"/>
      <c r="HY17" s="233"/>
      <c r="HZ17" s="233"/>
      <c r="IA17" s="233"/>
      <c r="IB17" s="233"/>
      <c r="IC17" s="233"/>
      <c r="ID17" s="233"/>
      <c r="IE17" s="233"/>
      <c r="IF17" s="233"/>
      <c r="IG17" s="233"/>
      <c r="IH17" s="233"/>
      <c r="II17" s="233"/>
      <c r="IJ17" s="233"/>
      <c r="IK17" s="233"/>
      <c r="IL17" s="233"/>
      <c r="IM17" s="233"/>
      <c r="IN17" s="233"/>
      <c r="IO17" s="233"/>
      <c r="IP17" s="233"/>
      <c r="IQ17" s="233"/>
      <c r="IR17" s="233"/>
      <c r="IS17" s="233"/>
      <c r="IT17" s="233"/>
      <c r="IU17" s="233"/>
      <c r="IV17" s="233"/>
      <c r="IW17" s="233"/>
      <c r="IX17" s="233"/>
      <c r="IY17" s="233"/>
      <c r="IZ17" s="233"/>
      <c r="JA17" s="233"/>
      <c r="JB17" s="233"/>
      <c r="JC17" s="233"/>
      <c r="JD17" s="233"/>
      <c r="JE17" s="233"/>
      <c r="JF17" s="233"/>
      <c r="JG17" s="233"/>
      <c r="JH17" s="233"/>
      <c r="JI17" s="233"/>
      <c r="JJ17" s="233"/>
      <c r="JK17" s="233"/>
      <c r="JL17" s="233"/>
      <c r="JM17" s="233"/>
      <c r="JN17" s="233"/>
      <c r="JO17" s="233"/>
      <c r="JP17" s="233"/>
      <c r="JQ17" s="233"/>
      <c r="JR17" s="233"/>
      <c r="JS17" s="233"/>
      <c r="JT17" s="233"/>
      <c r="JU17" s="233"/>
      <c r="JV17" s="233"/>
      <c r="JW17" s="233"/>
      <c r="JX17" s="233"/>
      <c r="JY17" s="233"/>
      <c r="JZ17" s="233"/>
      <c r="KA17" s="233"/>
      <c r="KB17" s="233"/>
      <c r="KC17" s="233"/>
      <c r="KD17" s="233"/>
      <c r="KE17" s="233"/>
      <c r="KF17" s="233"/>
      <c r="KG17" s="233"/>
      <c r="KH17" s="233"/>
      <c r="KI17" s="233"/>
      <c r="KJ17" s="233"/>
      <c r="KK17" s="233"/>
      <c r="KL17" s="233"/>
      <c r="KM17" s="233"/>
      <c r="KN17" s="233"/>
      <c r="KO17" s="233"/>
      <c r="KP17" s="233"/>
      <c r="KQ17" s="233"/>
      <c r="KR17" s="233"/>
      <c r="KS17" s="233"/>
      <c r="KT17" s="233"/>
      <c r="KU17" s="233"/>
      <c r="KV17" s="233"/>
      <c r="KW17" s="233"/>
      <c r="KX17" s="233"/>
      <c r="KY17" s="233"/>
      <c r="KZ17" s="233"/>
      <c r="LA17" s="233"/>
      <c r="LB17" s="233"/>
      <c r="LC17" s="233"/>
      <c r="LD17" s="233"/>
      <c r="LE17" s="233"/>
      <c r="LF17" s="233"/>
      <c r="LG17" s="233"/>
      <c r="LH17" s="233"/>
      <c r="LI17" s="233"/>
      <c r="LJ17" s="233"/>
      <c r="LK17" s="233"/>
      <c r="LL17" s="233"/>
      <c r="LM17" s="233"/>
      <c r="LN17" s="233"/>
      <c r="LO17" s="233"/>
      <c r="LP17" s="233"/>
      <c r="LQ17" s="233"/>
      <c r="LR17" s="233"/>
      <c r="LS17" s="233"/>
      <c r="LT17" s="233"/>
      <c r="LU17" s="233"/>
      <c r="LV17" s="233"/>
      <c r="LW17" s="233"/>
      <c r="LX17" s="233"/>
      <c r="LY17" s="233"/>
      <c r="LZ17" s="233"/>
      <c r="MA17" s="233"/>
      <c r="MB17" s="233"/>
      <c r="MC17" s="233"/>
      <c r="MD17" s="233"/>
      <c r="ME17" s="233"/>
      <c r="MF17" s="233"/>
      <c r="MG17" s="233"/>
      <c r="MH17" s="233"/>
      <c r="MI17" s="233"/>
      <c r="MJ17" s="233"/>
      <c r="MK17" s="233"/>
      <c r="ML17" s="233"/>
      <c r="MM17" s="233"/>
      <c r="MN17" s="233"/>
      <c r="MO17" s="233"/>
      <c r="MP17" s="233"/>
      <c r="MQ17" s="233"/>
      <c r="MR17" s="233"/>
      <c r="MS17" s="233"/>
      <c r="MT17" s="233"/>
      <c r="MU17" s="233"/>
      <c r="MV17" s="233"/>
    </row>
    <row r="18" spans="1:423" ht="13.8">
      <c r="A18" s="232"/>
      <c r="B18" s="24" t="s">
        <v>66</v>
      </c>
      <c r="C18" s="25">
        <v>352.1129202992467</v>
      </c>
      <c r="D18" s="25">
        <v>328.07814422300601</v>
      </c>
      <c r="E18" s="25">
        <v>24.034776076240689</v>
      </c>
      <c r="F18" s="26">
        <v>7.3259302698028633E-2</v>
      </c>
      <c r="G18" s="27"/>
      <c r="H18" s="25">
        <v>375.88732453534726</v>
      </c>
      <c r="I18" s="25">
        <v>-47.809180312341255</v>
      </c>
      <c r="J18" s="26">
        <v>-0.12719019022905476</v>
      </c>
      <c r="K18" s="19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5">
        <v>53.187080483247698</v>
      </c>
      <c r="GW18" s="25">
        <v>55.826657614015531</v>
      </c>
      <c r="GX18" s="25">
        <v>41.923713880190803</v>
      </c>
      <c r="GY18" s="25">
        <v>50.399873124739635</v>
      </c>
      <c r="GZ18" s="25">
        <v>43.109987503825579</v>
      </c>
      <c r="HA18" s="25">
        <v>52.860355998154859</v>
      </c>
      <c r="HB18" s="25">
        <v>54.805251695072634</v>
      </c>
      <c r="HC18" s="19"/>
      <c r="HD18" s="25">
        <v>800.59336685330845</v>
      </c>
      <c r="HE18" s="25">
        <v>650.04544610325047</v>
      </c>
      <c r="HF18" s="25">
        <v>594.02973820191551</v>
      </c>
      <c r="HG18" s="25">
        <f t="shared" ref="HG18:HG23" si="1">+C18</f>
        <v>352.1129202992467</v>
      </c>
      <c r="HH18" s="233"/>
      <c r="HI18" s="233"/>
      <c r="HJ18" s="233"/>
      <c r="HK18" s="233"/>
      <c r="HL18" s="233"/>
      <c r="HM18" s="233"/>
      <c r="HN18" s="233"/>
      <c r="HO18" s="233"/>
      <c r="HP18" s="233"/>
      <c r="HQ18" s="233"/>
      <c r="HR18" s="233"/>
      <c r="HS18" s="233"/>
      <c r="HT18" s="233"/>
      <c r="HU18" s="233"/>
      <c r="HV18" s="233"/>
      <c r="HW18" s="233"/>
      <c r="HX18" s="233"/>
      <c r="HY18" s="233"/>
      <c r="HZ18" s="233"/>
      <c r="IA18" s="233"/>
      <c r="IB18" s="233"/>
      <c r="IC18" s="233"/>
      <c r="ID18" s="233"/>
      <c r="IE18" s="233"/>
      <c r="IF18" s="233"/>
      <c r="IG18" s="233"/>
      <c r="IH18" s="233"/>
      <c r="II18" s="233"/>
      <c r="IJ18" s="233"/>
      <c r="IK18" s="233"/>
      <c r="IL18" s="233"/>
      <c r="IM18" s="233"/>
      <c r="IN18" s="233"/>
      <c r="IO18" s="233"/>
      <c r="IP18" s="233"/>
      <c r="IQ18" s="233"/>
      <c r="IR18" s="233"/>
      <c r="IS18" s="233"/>
      <c r="IT18" s="233"/>
      <c r="IU18" s="233"/>
      <c r="IV18" s="233"/>
      <c r="IW18" s="233"/>
      <c r="IX18" s="233"/>
      <c r="IY18" s="233"/>
      <c r="IZ18" s="233"/>
      <c r="JA18" s="233"/>
      <c r="JB18" s="233"/>
      <c r="JC18" s="233"/>
      <c r="JD18" s="233"/>
      <c r="JE18" s="233"/>
      <c r="JF18" s="233"/>
      <c r="JG18" s="233"/>
      <c r="JH18" s="233"/>
      <c r="JI18" s="233"/>
      <c r="JJ18" s="233"/>
      <c r="JK18" s="233"/>
      <c r="JL18" s="233"/>
      <c r="JM18" s="233"/>
      <c r="JN18" s="233"/>
      <c r="JO18" s="233"/>
      <c r="JP18" s="233"/>
      <c r="JQ18" s="233"/>
      <c r="JR18" s="233"/>
      <c r="JS18" s="233"/>
      <c r="JT18" s="233"/>
      <c r="JU18" s="233"/>
      <c r="JV18" s="233"/>
      <c r="JW18" s="233"/>
      <c r="JX18" s="233"/>
      <c r="JY18" s="233"/>
      <c r="JZ18" s="233"/>
      <c r="KA18" s="233"/>
      <c r="KB18" s="233"/>
      <c r="KC18" s="233"/>
      <c r="KD18" s="233"/>
      <c r="KE18" s="233"/>
      <c r="KF18" s="233"/>
      <c r="KG18" s="233"/>
      <c r="KH18" s="233"/>
      <c r="KI18" s="233"/>
      <c r="KJ18" s="233"/>
      <c r="KK18" s="233"/>
      <c r="KL18" s="233"/>
      <c r="KM18" s="233"/>
      <c r="KN18" s="233"/>
      <c r="KO18" s="233"/>
      <c r="KP18" s="233"/>
      <c r="KQ18" s="233"/>
      <c r="KR18" s="233"/>
      <c r="KS18" s="233"/>
      <c r="KT18" s="233"/>
      <c r="KU18" s="233"/>
      <c r="KV18" s="233"/>
      <c r="KW18" s="233"/>
      <c r="KX18" s="233"/>
      <c r="KY18" s="233"/>
      <c r="KZ18" s="233"/>
      <c r="LA18" s="233"/>
      <c r="LB18" s="233"/>
      <c r="LC18" s="233"/>
      <c r="LD18" s="233"/>
      <c r="LE18" s="233"/>
      <c r="LF18" s="233"/>
      <c r="LG18" s="233"/>
      <c r="LH18" s="233"/>
      <c r="LI18" s="233"/>
      <c r="LJ18" s="233"/>
      <c r="LK18" s="233"/>
      <c r="LL18" s="233"/>
      <c r="LM18" s="233"/>
      <c r="LN18" s="233"/>
      <c r="LO18" s="233"/>
      <c r="LP18" s="233"/>
      <c r="LQ18" s="233"/>
      <c r="LR18" s="233"/>
      <c r="LS18" s="233"/>
      <c r="LT18" s="233"/>
      <c r="LU18" s="233"/>
      <c r="LV18" s="233"/>
      <c r="LW18" s="233"/>
      <c r="LX18" s="233"/>
      <c r="LY18" s="233"/>
      <c r="LZ18" s="233"/>
      <c r="MA18" s="233"/>
      <c r="MB18" s="233"/>
      <c r="MC18" s="233"/>
      <c r="MD18" s="233"/>
      <c r="ME18" s="233"/>
      <c r="MF18" s="233"/>
      <c r="MG18" s="233"/>
      <c r="MH18" s="233"/>
      <c r="MI18" s="233"/>
      <c r="MJ18" s="233"/>
      <c r="MK18" s="233"/>
      <c r="ML18" s="233"/>
      <c r="MM18" s="233"/>
      <c r="MN18" s="233"/>
      <c r="MO18" s="233"/>
      <c r="MP18" s="233"/>
      <c r="MQ18" s="233"/>
      <c r="MR18" s="233"/>
      <c r="MS18" s="233"/>
      <c r="MT18" s="233"/>
      <c r="MU18" s="233"/>
      <c r="MV18" s="233"/>
    </row>
    <row r="19" spans="1:423" ht="13.8">
      <c r="A19" s="232"/>
      <c r="B19" s="234" t="s">
        <v>82</v>
      </c>
      <c r="C19" s="25">
        <v>350.58267195379472</v>
      </c>
      <c r="D19" s="25">
        <v>328.07814422300595</v>
      </c>
      <c r="E19" s="25">
        <v>22.504527730788766</v>
      </c>
      <c r="F19" s="26">
        <v>6.8595022640373343E-2</v>
      </c>
      <c r="G19" s="27"/>
      <c r="H19" s="25">
        <v>374.94140757748858</v>
      </c>
      <c r="I19" s="25">
        <v>-374.94140757748858</v>
      </c>
      <c r="J19" s="26">
        <v>-1</v>
      </c>
      <c r="K19" s="19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5">
        <v>53.187080483247698</v>
      </c>
      <c r="GW19" s="25">
        <v>55.825942640885586</v>
      </c>
      <c r="GX19" s="25">
        <v>41.923713880190803</v>
      </c>
      <c r="GY19" s="25">
        <v>50.006093513803243</v>
      </c>
      <c r="GZ19" s="25">
        <v>42.6861920010804</v>
      </c>
      <c r="HA19" s="25">
        <v>52.484714726719545</v>
      </c>
      <c r="HB19" s="25">
        <v>54.468934707867433</v>
      </c>
      <c r="HC19" s="19"/>
      <c r="HD19" s="25">
        <v>798.24704250804825</v>
      </c>
      <c r="HE19" s="25">
        <v>649.04136625384251</v>
      </c>
      <c r="HF19" s="25">
        <v>593.93939842208579</v>
      </c>
      <c r="HG19" s="25">
        <f t="shared" si="1"/>
        <v>350.58267195379472</v>
      </c>
      <c r="HH19" s="233"/>
      <c r="HI19" s="233"/>
      <c r="HJ19" s="233"/>
      <c r="HK19" s="233"/>
      <c r="HL19" s="233"/>
      <c r="HM19" s="233"/>
      <c r="HN19" s="233"/>
      <c r="HO19" s="233"/>
      <c r="HP19" s="233"/>
      <c r="HQ19" s="233"/>
      <c r="HR19" s="233"/>
      <c r="HS19" s="233"/>
      <c r="HT19" s="233"/>
      <c r="HU19" s="233"/>
      <c r="HV19" s="233"/>
      <c r="HW19" s="233"/>
      <c r="HX19" s="233"/>
      <c r="HY19" s="233"/>
      <c r="HZ19" s="233"/>
      <c r="IA19" s="233"/>
      <c r="IB19" s="233"/>
      <c r="IC19" s="233"/>
      <c r="ID19" s="233"/>
      <c r="IE19" s="233"/>
      <c r="IF19" s="233"/>
      <c r="IG19" s="233"/>
      <c r="IH19" s="233"/>
      <c r="II19" s="233"/>
      <c r="IJ19" s="233"/>
      <c r="IK19" s="233"/>
      <c r="IL19" s="233"/>
      <c r="IM19" s="233"/>
      <c r="IN19" s="233"/>
      <c r="IO19" s="233"/>
      <c r="IP19" s="233"/>
      <c r="IQ19" s="233"/>
      <c r="IR19" s="233"/>
      <c r="IS19" s="233"/>
      <c r="IT19" s="233"/>
      <c r="IU19" s="233"/>
      <c r="IV19" s="233"/>
      <c r="IW19" s="233"/>
      <c r="IX19" s="233"/>
      <c r="IY19" s="233"/>
      <c r="IZ19" s="233"/>
      <c r="JA19" s="233"/>
      <c r="JB19" s="233"/>
      <c r="JC19" s="233"/>
      <c r="JD19" s="233"/>
      <c r="JE19" s="233"/>
      <c r="JF19" s="233"/>
      <c r="JG19" s="233"/>
      <c r="JH19" s="233"/>
      <c r="JI19" s="233"/>
      <c r="JJ19" s="233"/>
      <c r="JK19" s="233"/>
      <c r="JL19" s="233"/>
      <c r="JM19" s="233"/>
      <c r="JN19" s="233"/>
      <c r="JO19" s="233"/>
      <c r="JP19" s="233"/>
      <c r="JQ19" s="233"/>
      <c r="JR19" s="233"/>
      <c r="JS19" s="233"/>
      <c r="JT19" s="233"/>
      <c r="JU19" s="233"/>
      <c r="JV19" s="233"/>
      <c r="JW19" s="233"/>
      <c r="JX19" s="233"/>
      <c r="JY19" s="233"/>
      <c r="JZ19" s="233"/>
      <c r="KA19" s="233"/>
      <c r="KB19" s="233"/>
      <c r="KC19" s="233"/>
      <c r="KD19" s="233"/>
      <c r="KE19" s="233"/>
      <c r="KF19" s="233"/>
      <c r="KG19" s="233"/>
      <c r="KH19" s="233"/>
      <c r="KI19" s="233"/>
      <c r="KJ19" s="233"/>
      <c r="KK19" s="233"/>
      <c r="KL19" s="233"/>
      <c r="KM19" s="233"/>
      <c r="KN19" s="233"/>
      <c r="KO19" s="233"/>
      <c r="KP19" s="233"/>
      <c r="KQ19" s="233"/>
      <c r="KR19" s="233"/>
      <c r="KS19" s="233"/>
      <c r="KT19" s="233"/>
      <c r="KU19" s="233"/>
      <c r="KV19" s="233"/>
      <c r="KW19" s="233"/>
      <c r="KX19" s="233"/>
      <c r="KY19" s="233"/>
      <c r="KZ19" s="233"/>
      <c r="LA19" s="233"/>
      <c r="LB19" s="233"/>
      <c r="LC19" s="233"/>
      <c r="LD19" s="233"/>
      <c r="LE19" s="233"/>
      <c r="LF19" s="233"/>
      <c r="LG19" s="233"/>
      <c r="LH19" s="233"/>
      <c r="LI19" s="233"/>
      <c r="LJ19" s="233"/>
      <c r="LK19" s="233"/>
      <c r="LL19" s="233"/>
      <c r="LM19" s="233"/>
      <c r="LN19" s="233"/>
      <c r="LO19" s="233"/>
      <c r="LP19" s="233"/>
      <c r="LQ19" s="233"/>
      <c r="LR19" s="233"/>
      <c r="LS19" s="233"/>
      <c r="LT19" s="233"/>
      <c r="LU19" s="233"/>
      <c r="LV19" s="233"/>
      <c r="LW19" s="233"/>
      <c r="LX19" s="233"/>
      <c r="LY19" s="233"/>
      <c r="LZ19" s="233"/>
      <c r="MA19" s="233"/>
      <c r="MB19" s="233"/>
      <c r="MC19" s="233"/>
      <c r="MD19" s="233"/>
      <c r="ME19" s="233"/>
      <c r="MF19" s="233"/>
      <c r="MG19" s="233"/>
      <c r="MH19" s="233"/>
      <c r="MI19" s="233"/>
      <c r="MJ19" s="233"/>
      <c r="MK19" s="233"/>
      <c r="ML19" s="233"/>
      <c r="MM19" s="233"/>
      <c r="MN19" s="233"/>
      <c r="MO19" s="233"/>
      <c r="MP19" s="233"/>
      <c r="MQ19" s="233"/>
      <c r="MR19" s="233"/>
      <c r="MS19" s="233"/>
      <c r="MT19" s="233"/>
      <c r="MU19" s="233"/>
      <c r="MV19" s="233"/>
    </row>
    <row r="20" spans="1:423" ht="13.8">
      <c r="A20" s="232"/>
      <c r="B20" s="18" t="s">
        <v>18</v>
      </c>
      <c r="C20" s="19">
        <v>119.34061662636159</v>
      </c>
      <c r="D20" s="19">
        <v>113.02587303323021</v>
      </c>
      <c r="E20" s="19">
        <v>6.3147435931313822</v>
      </c>
      <c r="F20" s="20">
        <v>5.5869894420322801E-2</v>
      </c>
      <c r="G20" s="19"/>
      <c r="H20" s="19">
        <v>129.46234192859862</v>
      </c>
      <c r="I20" s="19">
        <v>-16.436468895368407</v>
      </c>
      <c r="J20" s="20">
        <v>-0.12695945902503053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>
        <v>18.337758233688472</v>
      </c>
      <c r="GW20" s="19">
        <v>18.923239890577896</v>
      </c>
      <c r="GX20" s="19">
        <v>14.321625098110848</v>
      </c>
      <c r="GY20" s="19">
        <v>16.944377925428576</v>
      </c>
      <c r="GZ20" s="19">
        <v>14.537558333693466</v>
      </c>
      <c r="HA20" s="19">
        <v>17.808401908906514</v>
      </c>
      <c r="HB20" s="19">
        <v>18.467655235955814</v>
      </c>
      <c r="HC20" s="19"/>
      <c r="HD20" s="19">
        <v>275.45534529899152</v>
      </c>
      <c r="HE20" s="19">
        <v>224.20119774599061</v>
      </c>
      <c r="HF20" s="19">
        <v>204.58781168477694</v>
      </c>
      <c r="HG20" s="19">
        <f t="shared" si="1"/>
        <v>119.34061662636159</v>
      </c>
      <c r="HH20" s="233"/>
      <c r="HI20" s="233"/>
      <c r="HJ20" s="233"/>
      <c r="HK20" s="233"/>
      <c r="HL20" s="233"/>
      <c r="HM20" s="233"/>
      <c r="HN20" s="233"/>
      <c r="HO20" s="233"/>
      <c r="HP20" s="233"/>
      <c r="HQ20" s="233"/>
      <c r="HR20" s="233"/>
      <c r="HS20" s="233"/>
      <c r="HT20" s="233"/>
      <c r="HU20" s="233"/>
      <c r="HV20" s="233"/>
      <c r="HW20" s="233"/>
      <c r="HX20" s="233"/>
      <c r="HY20" s="233"/>
      <c r="HZ20" s="233"/>
      <c r="IA20" s="233"/>
      <c r="IB20" s="233"/>
      <c r="IC20" s="233"/>
      <c r="ID20" s="233"/>
      <c r="IE20" s="233"/>
      <c r="IF20" s="233"/>
      <c r="IG20" s="233"/>
      <c r="IH20" s="233"/>
      <c r="II20" s="233"/>
      <c r="IJ20" s="233"/>
      <c r="IK20" s="233"/>
      <c r="IL20" s="233"/>
      <c r="IM20" s="233"/>
      <c r="IN20" s="233"/>
      <c r="IO20" s="233"/>
      <c r="IP20" s="233"/>
      <c r="IQ20" s="233"/>
      <c r="IR20" s="233"/>
      <c r="IS20" s="233"/>
      <c r="IT20" s="233"/>
      <c r="IU20" s="233"/>
      <c r="IV20" s="233"/>
      <c r="IW20" s="233"/>
      <c r="IX20" s="233"/>
      <c r="IY20" s="233"/>
      <c r="IZ20" s="233"/>
      <c r="JA20" s="233"/>
      <c r="JB20" s="233"/>
      <c r="JC20" s="233"/>
      <c r="JD20" s="233"/>
      <c r="JE20" s="233"/>
      <c r="JF20" s="233"/>
      <c r="JG20" s="233"/>
      <c r="JH20" s="233"/>
      <c r="JI20" s="233"/>
      <c r="JJ20" s="233"/>
      <c r="JK20" s="233"/>
      <c r="JL20" s="233"/>
      <c r="JM20" s="233"/>
      <c r="JN20" s="233"/>
      <c r="JO20" s="233"/>
      <c r="JP20" s="233"/>
      <c r="JQ20" s="233"/>
      <c r="JR20" s="233"/>
      <c r="JS20" s="233"/>
      <c r="JT20" s="233"/>
      <c r="JU20" s="233"/>
      <c r="JV20" s="233"/>
      <c r="JW20" s="233"/>
      <c r="JX20" s="233"/>
      <c r="JY20" s="233"/>
      <c r="JZ20" s="233"/>
      <c r="KA20" s="233"/>
      <c r="KB20" s="233"/>
      <c r="KC20" s="233"/>
      <c r="KD20" s="233"/>
      <c r="KE20" s="233"/>
      <c r="KF20" s="233"/>
      <c r="KG20" s="233"/>
      <c r="KH20" s="233"/>
      <c r="KI20" s="233"/>
      <c r="KJ20" s="233"/>
      <c r="KK20" s="233"/>
      <c r="KL20" s="233"/>
      <c r="KM20" s="233"/>
      <c r="KN20" s="233"/>
      <c r="KO20" s="233"/>
      <c r="KP20" s="233"/>
      <c r="KQ20" s="233"/>
      <c r="KR20" s="233"/>
      <c r="KS20" s="233"/>
      <c r="KT20" s="233"/>
      <c r="KU20" s="233"/>
      <c r="KV20" s="233"/>
      <c r="KW20" s="233"/>
      <c r="KX20" s="233"/>
      <c r="KY20" s="233"/>
      <c r="KZ20" s="233"/>
      <c r="LA20" s="233"/>
      <c r="LB20" s="233"/>
      <c r="LC20" s="233"/>
      <c r="LD20" s="233"/>
      <c r="LE20" s="233"/>
      <c r="LF20" s="233"/>
      <c r="LG20" s="233"/>
      <c r="LH20" s="233"/>
      <c r="LI20" s="233"/>
      <c r="LJ20" s="233"/>
      <c r="LK20" s="233"/>
      <c r="LL20" s="233"/>
      <c r="LM20" s="233"/>
      <c r="LN20" s="233"/>
      <c r="LO20" s="233"/>
      <c r="LP20" s="233"/>
      <c r="LQ20" s="233"/>
      <c r="LR20" s="233"/>
      <c r="LS20" s="233"/>
      <c r="LT20" s="233"/>
      <c r="LU20" s="233"/>
      <c r="LV20" s="233"/>
      <c r="LW20" s="233"/>
      <c r="LX20" s="233"/>
      <c r="LY20" s="233"/>
      <c r="LZ20" s="233"/>
      <c r="MA20" s="233"/>
      <c r="MB20" s="233"/>
      <c r="MC20" s="233"/>
      <c r="MD20" s="233"/>
      <c r="ME20" s="233"/>
      <c r="MF20" s="233"/>
      <c r="MG20" s="233"/>
      <c r="MH20" s="233"/>
      <c r="MI20" s="233"/>
      <c r="MJ20" s="233"/>
      <c r="MK20" s="233"/>
      <c r="ML20" s="233"/>
      <c r="MM20" s="233"/>
      <c r="MN20" s="233"/>
      <c r="MO20" s="233"/>
      <c r="MP20" s="233"/>
      <c r="MQ20" s="233"/>
      <c r="MR20" s="233"/>
      <c r="MS20" s="233"/>
      <c r="MT20" s="233"/>
      <c r="MU20" s="233"/>
      <c r="MV20" s="233"/>
    </row>
    <row r="21" spans="1:423" s="28" customFormat="1" ht="13.8">
      <c r="A21" s="235"/>
      <c r="B21" s="18" t="s">
        <v>19</v>
      </c>
      <c r="C21" s="19">
        <v>115.43791603182837</v>
      </c>
      <c r="D21" s="19">
        <v>107.58254815819923</v>
      </c>
      <c r="E21" s="19">
        <v>7.8553678736291346</v>
      </c>
      <c r="F21" s="20">
        <v>7.301712041694608E-2</v>
      </c>
      <c r="G21" s="19"/>
      <c r="H21" s="19">
        <v>122.65681085420375</v>
      </c>
      <c r="I21" s="19">
        <v>-15.074262696004524</v>
      </c>
      <c r="J21" s="20">
        <v>-0.12289788549877247</v>
      </c>
      <c r="K21" s="27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>
        <v>17.424419955105996</v>
      </c>
      <c r="GW21" s="19">
        <v>18.426529231306922</v>
      </c>
      <c r="GX21" s="19">
        <v>13.775858610451158</v>
      </c>
      <c r="GY21" s="19">
        <v>16.474333756408495</v>
      </c>
      <c r="GZ21" s="19">
        <v>14.050304333693466</v>
      </c>
      <c r="HA21" s="19">
        <v>17.313395908906514</v>
      </c>
      <c r="HB21" s="19">
        <v>17.973074235955814</v>
      </c>
      <c r="HC21" s="27"/>
      <c r="HD21" s="19">
        <v>261.49999068553745</v>
      </c>
      <c r="HE21" s="19">
        <v>212.51225869837958</v>
      </c>
      <c r="HF21" s="19">
        <v>194.68271211544652</v>
      </c>
      <c r="HG21" s="19">
        <f t="shared" si="1"/>
        <v>115.43791603182837</v>
      </c>
      <c r="HH21" s="238"/>
      <c r="HI21" s="238"/>
      <c r="HJ21" s="238"/>
      <c r="HK21" s="238"/>
      <c r="HL21" s="238"/>
      <c r="HM21" s="238"/>
      <c r="HN21" s="238"/>
      <c r="HO21" s="238"/>
      <c r="HP21" s="238"/>
      <c r="HQ21" s="238"/>
      <c r="HR21" s="238"/>
      <c r="HS21" s="238"/>
      <c r="HT21" s="238"/>
      <c r="HU21" s="238"/>
      <c r="HV21" s="238"/>
      <c r="HW21" s="238"/>
      <c r="HX21" s="238"/>
      <c r="HY21" s="238"/>
      <c r="HZ21" s="238"/>
      <c r="IA21" s="238"/>
      <c r="IB21" s="238"/>
      <c r="IC21" s="238"/>
      <c r="ID21" s="238"/>
      <c r="IE21" s="238"/>
      <c r="IF21" s="238"/>
      <c r="IG21" s="238"/>
      <c r="IH21" s="238"/>
      <c r="II21" s="238"/>
      <c r="IJ21" s="238"/>
      <c r="IK21" s="238"/>
      <c r="IL21" s="238"/>
      <c r="IM21" s="238"/>
      <c r="IN21" s="238"/>
      <c r="IO21" s="238"/>
      <c r="IP21" s="238"/>
      <c r="IQ21" s="238"/>
      <c r="IR21" s="238"/>
      <c r="IS21" s="238"/>
      <c r="IT21" s="238"/>
      <c r="IU21" s="238"/>
      <c r="IV21" s="238"/>
      <c r="IW21" s="238"/>
      <c r="IX21" s="238"/>
      <c r="IY21" s="238"/>
      <c r="IZ21" s="238"/>
      <c r="JA21" s="238"/>
      <c r="JB21" s="238"/>
      <c r="JC21" s="238"/>
      <c r="JD21" s="238"/>
      <c r="JE21" s="238"/>
      <c r="JF21" s="238"/>
      <c r="JG21" s="238"/>
      <c r="JH21" s="238"/>
      <c r="JI21" s="238"/>
      <c r="JJ21" s="238"/>
      <c r="JK21" s="238"/>
      <c r="JL21" s="238"/>
      <c r="JM21" s="238"/>
      <c r="JN21" s="238"/>
      <c r="JO21" s="238"/>
      <c r="JP21" s="238"/>
      <c r="JQ21" s="238"/>
      <c r="JR21" s="238"/>
      <c r="JS21" s="238"/>
      <c r="JT21" s="238"/>
      <c r="JU21" s="238"/>
      <c r="JV21" s="238"/>
      <c r="JW21" s="238"/>
      <c r="JX21" s="238"/>
      <c r="JY21" s="238"/>
      <c r="JZ21" s="238"/>
      <c r="KA21" s="238"/>
      <c r="KB21" s="238"/>
      <c r="KC21" s="238"/>
      <c r="KD21" s="238"/>
      <c r="KE21" s="238"/>
      <c r="KF21" s="238"/>
      <c r="KG21" s="238"/>
      <c r="KH21" s="238"/>
      <c r="KI21" s="238"/>
      <c r="KJ21" s="238"/>
      <c r="KK21" s="238"/>
      <c r="KL21" s="238"/>
      <c r="KM21" s="238"/>
      <c r="KN21" s="238"/>
      <c r="KO21" s="238"/>
      <c r="KP21" s="238"/>
      <c r="KQ21" s="238"/>
      <c r="KR21" s="238"/>
      <c r="KS21" s="238"/>
      <c r="KT21" s="238"/>
      <c r="KU21" s="238"/>
      <c r="KV21" s="238"/>
      <c r="KW21" s="238"/>
      <c r="KX21" s="238"/>
      <c r="KY21" s="238"/>
      <c r="KZ21" s="238"/>
      <c r="LA21" s="238"/>
      <c r="LB21" s="238"/>
      <c r="LC21" s="238"/>
      <c r="LD21" s="238"/>
      <c r="LE21" s="238"/>
      <c r="LF21" s="238"/>
      <c r="LG21" s="238"/>
      <c r="LH21" s="238"/>
      <c r="LI21" s="238"/>
      <c r="LJ21" s="238"/>
      <c r="LK21" s="238"/>
      <c r="LL21" s="238"/>
      <c r="LM21" s="238"/>
      <c r="LN21" s="238"/>
      <c r="LO21" s="238"/>
      <c r="LP21" s="238"/>
      <c r="LQ21" s="238"/>
      <c r="LR21" s="238"/>
      <c r="LS21" s="238"/>
      <c r="LT21" s="238"/>
      <c r="LU21" s="238"/>
      <c r="LV21" s="238"/>
      <c r="LW21" s="238"/>
      <c r="LX21" s="238"/>
      <c r="LY21" s="238"/>
      <c r="LZ21" s="238"/>
      <c r="MA21" s="238"/>
      <c r="MB21" s="238"/>
      <c r="MC21" s="238"/>
      <c r="MD21" s="238"/>
      <c r="ME21" s="238"/>
      <c r="MF21" s="238"/>
      <c r="MG21" s="238"/>
      <c r="MH21" s="238"/>
      <c r="MI21" s="238"/>
      <c r="MJ21" s="238"/>
      <c r="MK21" s="238"/>
      <c r="ML21" s="238"/>
      <c r="MM21" s="238"/>
      <c r="MN21" s="238"/>
      <c r="MO21" s="238"/>
      <c r="MP21" s="238"/>
      <c r="MQ21" s="238"/>
      <c r="MR21" s="238"/>
      <c r="MS21" s="238"/>
      <c r="MT21" s="238"/>
      <c r="MU21" s="238"/>
      <c r="MV21" s="238"/>
    </row>
    <row r="22" spans="1:423" ht="13.8">
      <c r="A22" s="232"/>
      <c r="B22" s="18" t="s">
        <v>20</v>
      </c>
      <c r="C22" s="19">
        <v>115.80413929560476</v>
      </c>
      <c r="D22" s="19">
        <v>107.46972303157652</v>
      </c>
      <c r="E22" s="19">
        <v>8.3344162640282349</v>
      </c>
      <c r="F22" s="20">
        <v>7.7551295647979246E-2</v>
      </c>
      <c r="G22" s="19"/>
      <c r="H22" s="19">
        <v>122.82225479468624</v>
      </c>
      <c r="I22" s="19">
        <v>-15.352531763109724</v>
      </c>
      <c r="J22" s="20">
        <v>-0.12499796383622434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>
        <v>17.424902294453229</v>
      </c>
      <c r="GW22" s="19">
        <v>18.476173519000763</v>
      </c>
      <c r="GX22" s="19">
        <v>13.826230171628794</v>
      </c>
      <c r="GY22" s="19">
        <v>16.587381831966177</v>
      </c>
      <c r="GZ22" s="19">
        <v>14.098329333693467</v>
      </c>
      <c r="HA22" s="19">
        <v>17.362916908906517</v>
      </c>
      <c r="HB22" s="19">
        <v>18.028205235955813</v>
      </c>
      <c r="HC22" s="19"/>
      <c r="HD22" s="19">
        <v>261.29170652351928</v>
      </c>
      <c r="HE22" s="19">
        <v>212.32790980947235</v>
      </c>
      <c r="HF22" s="19">
        <v>194.6688746218623</v>
      </c>
      <c r="HG22" s="19">
        <f t="shared" si="1"/>
        <v>115.80413929560476</v>
      </c>
      <c r="HH22" s="233"/>
      <c r="HI22" s="233"/>
      <c r="HJ22" s="233"/>
      <c r="HK22" s="233"/>
      <c r="HL22" s="233"/>
      <c r="HM22" s="233"/>
      <c r="HN22" s="233"/>
      <c r="HO22" s="233"/>
      <c r="HP22" s="233"/>
      <c r="HQ22" s="233"/>
      <c r="HR22" s="233"/>
      <c r="HS22" s="233"/>
      <c r="HT22" s="233"/>
      <c r="HU22" s="233"/>
      <c r="HV22" s="233"/>
      <c r="HW22" s="233"/>
      <c r="HX22" s="233"/>
      <c r="HY22" s="233"/>
      <c r="HZ22" s="233"/>
      <c r="IA22" s="233"/>
      <c r="IB22" s="233"/>
      <c r="IC22" s="233"/>
      <c r="ID22" s="233"/>
      <c r="IE22" s="233"/>
      <c r="IF22" s="233"/>
      <c r="IG22" s="233"/>
      <c r="IH22" s="233"/>
      <c r="II22" s="233"/>
      <c r="IJ22" s="233"/>
      <c r="IK22" s="233"/>
      <c r="IL22" s="233"/>
      <c r="IM22" s="233"/>
      <c r="IN22" s="233"/>
      <c r="IO22" s="233"/>
      <c r="IP22" s="233"/>
      <c r="IQ22" s="233"/>
      <c r="IR22" s="233"/>
      <c r="IS22" s="233"/>
      <c r="IT22" s="233"/>
      <c r="IU22" s="233"/>
      <c r="IV22" s="233"/>
      <c r="IW22" s="233"/>
      <c r="IX22" s="233"/>
      <c r="IY22" s="233"/>
      <c r="IZ22" s="233"/>
      <c r="JA22" s="233"/>
      <c r="JB22" s="233"/>
      <c r="JC22" s="233"/>
      <c r="JD22" s="233"/>
      <c r="JE22" s="233"/>
      <c r="JF22" s="233"/>
      <c r="JG22" s="233"/>
      <c r="JH22" s="233"/>
      <c r="JI22" s="233"/>
      <c r="JJ22" s="233"/>
      <c r="JK22" s="233"/>
      <c r="JL22" s="233"/>
      <c r="JM22" s="233"/>
      <c r="JN22" s="233"/>
      <c r="JO22" s="233"/>
      <c r="JP22" s="233"/>
      <c r="JQ22" s="233"/>
      <c r="JR22" s="233"/>
      <c r="JS22" s="233"/>
      <c r="JT22" s="233"/>
      <c r="JU22" s="233"/>
      <c r="JV22" s="233"/>
      <c r="JW22" s="233"/>
      <c r="JX22" s="233"/>
      <c r="JY22" s="233"/>
      <c r="JZ22" s="233"/>
      <c r="KA22" s="233"/>
      <c r="KB22" s="233"/>
      <c r="KC22" s="233"/>
      <c r="KD22" s="233"/>
      <c r="KE22" s="233"/>
      <c r="KF22" s="233"/>
      <c r="KG22" s="233"/>
      <c r="KH22" s="233"/>
      <c r="KI22" s="233"/>
      <c r="KJ22" s="233"/>
      <c r="KK22" s="233"/>
      <c r="KL22" s="233"/>
      <c r="KM22" s="233"/>
      <c r="KN22" s="233"/>
      <c r="KO22" s="233"/>
      <c r="KP22" s="233"/>
      <c r="KQ22" s="233"/>
      <c r="KR22" s="233"/>
      <c r="KS22" s="233"/>
      <c r="KT22" s="233"/>
      <c r="KU22" s="233"/>
      <c r="KV22" s="233"/>
      <c r="KW22" s="233"/>
      <c r="KX22" s="233"/>
      <c r="KY22" s="233"/>
      <c r="KZ22" s="233"/>
      <c r="LA22" s="233"/>
      <c r="LB22" s="233"/>
      <c r="LC22" s="233"/>
      <c r="LD22" s="233"/>
      <c r="LE22" s="233"/>
      <c r="LF22" s="233"/>
      <c r="LG22" s="233"/>
      <c r="LH22" s="233"/>
      <c r="LI22" s="233"/>
      <c r="LJ22" s="233"/>
      <c r="LK22" s="233"/>
      <c r="LL22" s="233"/>
      <c r="LM22" s="233"/>
      <c r="LN22" s="233"/>
      <c r="LO22" s="233"/>
      <c r="LP22" s="233"/>
      <c r="LQ22" s="233"/>
      <c r="LR22" s="233"/>
      <c r="LS22" s="233"/>
      <c r="LT22" s="233"/>
      <c r="LU22" s="233"/>
      <c r="LV22" s="233"/>
      <c r="LW22" s="233"/>
      <c r="LX22" s="233"/>
      <c r="LY22" s="233"/>
      <c r="LZ22" s="233"/>
      <c r="MA22" s="233"/>
      <c r="MB22" s="233"/>
      <c r="MC22" s="233"/>
      <c r="MD22" s="233"/>
      <c r="ME22" s="233"/>
      <c r="MF22" s="233"/>
      <c r="MG22" s="233"/>
      <c r="MH22" s="233"/>
      <c r="MI22" s="233"/>
      <c r="MJ22" s="233"/>
      <c r="MK22" s="233"/>
      <c r="ML22" s="233"/>
      <c r="MM22" s="233"/>
      <c r="MN22" s="233"/>
      <c r="MO22" s="233"/>
      <c r="MP22" s="233"/>
      <c r="MQ22" s="233"/>
      <c r="MR22" s="233"/>
      <c r="MS22" s="233"/>
      <c r="MT22" s="233"/>
      <c r="MU22" s="233"/>
      <c r="MV22" s="233"/>
    </row>
    <row r="23" spans="1:423" ht="13.8">
      <c r="A23" s="232"/>
      <c r="B23" s="236" t="s">
        <v>67</v>
      </c>
      <c r="C23" s="27">
        <v>1.5302483454520253</v>
      </c>
      <c r="D23" s="27">
        <v>0</v>
      </c>
      <c r="E23" s="27">
        <v>1.5302483454520253</v>
      </c>
      <c r="F23" s="237">
        <v>0</v>
      </c>
      <c r="G23" s="27"/>
      <c r="H23" s="27">
        <v>0.94591695785860908</v>
      </c>
      <c r="I23" s="27">
        <v>-0.94591695785860908</v>
      </c>
      <c r="J23" s="237">
        <v>-1</v>
      </c>
      <c r="K23" s="19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>
        <v>0</v>
      </c>
      <c r="GW23" s="27">
        <v>7.1497312994238925E-4</v>
      </c>
      <c r="GX23" s="27">
        <v>0</v>
      </c>
      <c r="GY23" s="27">
        <v>0.39377961093639036</v>
      </c>
      <c r="GZ23" s="27">
        <v>0.42379550274517808</v>
      </c>
      <c r="HA23" s="27">
        <v>0.3756412714353099</v>
      </c>
      <c r="HB23" s="27">
        <v>0.33631698720520448</v>
      </c>
      <c r="HC23" s="19"/>
      <c r="HD23" s="27">
        <v>2.3463243452602049</v>
      </c>
      <c r="HE23" s="27">
        <v>1.0040798494079173</v>
      </c>
      <c r="HF23" s="27">
        <v>9.0339779829666317E-2</v>
      </c>
      <c r="HG23" s="27">
        <f t="shared" si="1"/>
        <v>1.5302483454520253</v>
      </c>
      <c r="HH23" s="233"/>
      <c r="HI23" s="233"/>
      <c r="HJ23" s="233"/>
      <c r="HK23" s="233"/>
      <c r="HL23" s="233"/>
      <c r="HM23" s="233"/>
      <c r="HN23" s="233"/>
      <c r="HO23" s="233"/>
      <c r="HP23" s="233"/>
      <c r="HQ23" s="233"/>
      <c r="HR23" s="233"/>
      <c r="HS23" s="233"/>
      <c r="HT23" s="233"/>
      <c r="HU23" s="233"/>
      <c r="HV23" s="233"/>
      <c r="HW23" s="233"/>
      <c r="HX23" s="233"/>
      <c r="HY23" s="233"/>
      <c r="HZ23" s="233"/>
      <c r="IA23" s="233"/>
      <c r="IB23" s="233"/>
      <c r="IC23" s="233"/>
      <c r="ID23" s="233"/>
      <c r="IE23" s="233"/>
      <c r="IF23" s="233"/>
      <c r="IG23" s="233"/>
      <c r="IH23" s="233"/>
      <c r="II23" s="233"/>
      <c r="IJ23" s="233"/>
      <c r="IK23" s="233"/>
      <c r="IL23" s="233"/>
      <c r="IM23" s="233"/>
      <c r="IN23" s="233"/>
      <c r="IO23" s="233"/>
      <c r="IP23" s="233"/>
      <c r="IQ23" s="233"/>
      <c r="IR23" s="233"/>
      <c r="IS23" s="233"/>
      <c r="IT23" s="233"/>
      <c r="IU23" s="233"/>
      <c r="IV23" s="233"/>
      <c r="IW23" s="233"/>
      <c r="IX23" s="233"/>
      <c r="IY23" s="233"/>
      <c r="IZ23" s="233"/>
      <c r="JA23" s="233"/>
      <c r="JB23" s="233"/>
      <c r="JC23" s="233"/>
      <c r="JD23" s="233"/>
      <c r="JE23" s="233"/>
      <c r="JF23" s="233"/>
      <c r="JG23" s="233"/>
      <c r="JH23" s="233"/>
      <c r="JI23" s="233"/>
      <c r="JJ23" s="233"/>
      <c r="JK23" s="233"/>
      <c r="JL23" s="233"/>
      <c r="JM23" s="233"/>
      <c r="JN23" s="233"/>
      <c r="JO23" s="233"/>
      <c r="JP23" s="233"/>
      <c r="JQ23" s="233"/>
      <c r="JR23" s="233"/>
      <c r="JS23" s="233"/>
      <c r="JT23" s="233"/>
      <c r="JU23" s="233"/>
      <c r="JV23" s="233"/>
      <c r="JW23" s="233"/>
      <c r="JX23" s="233"/>
      <c r="JY23" s="233"/>
      <c r="JZ23" s="233"/>
      <c r="KA23" s="233"/>
      <c r="KB23" s="233"/>
      <c r="KC23" s="233"/>
      <c r="KD23" s="233"/>
      <c r="KE23" s="233"/>
      <c r="KF23" s="233"/>
      <c r="KG23" s="233"/>
      <c r="KH23" s="233"/>
      <c r="KI23" s="233"/>
      <c r="KJ23" s="233"/>
      <c r="KK23" s="233"/>
      <c r="KL23" s="233"/>
      <c r="KM23" s="233"/>
      <c r="KN23" s="233"/>
      <c r="KO23" s="233"/>
      <c r="KP23" s="233"/>
      <c r="KQ23" s="233"/>
      <c r="KR23" s="233"/>
      <c r="KS23" s="233"/>
      <c r="KT23" s="233"/>
      <c r="KU23" s="233"/>
      <c r="KV23" s="233"/>
      <c r="KW23" s="233"/>
      <c r="KX23" s="233"/>
      <c r="KY23" s="233"/>
      <c r="KZ23" s="233"/>
      <c r="LA23" s="233"/>
      <c r="LB23" s="233"/>
      <c r="LC23" s="233"/>
      <c r="LD23" s="233"/>
      <c r="LE23" s="233"/>
      <c r="LF23" s="233"/>
      <c r="LG23" s="233"/>
      <c r="LH23" s="233"/>
      <c r="LI23" s="233"/>
      <c r="LJ23" s="233"/>
      <c r="LK23" s="233"/>
      <c r="LL23" s="233"/>
      <c r="LM23" s="233"/>
      <c r="LN23" s="233"/>
      <c r="LO23" s="233"/>
      <c r="LP23" s="233"/>
      <c r="LQ23" s="233"/>
      <c r="LR23" s="233"/>
      <c r="LS23" s="233"/>
      <c r="LT23" s="233"/>
      <c r="LU23" s="233"/>
      <c r="LV23" s="233"/>
      <c r="LW23" s="233"/>
      <c r="LX23" s="233"/>
      <c r="LY23" s="233"/>
      <c r="LZ23" s="233"/>
      <c r="MA23" s="233"/>
      <c r="MB23" s="233"/>
      <c r="MC23" s="233"/>
      <c r="MD23" s="233"/>
      <c r="ME23" s="233"/>
      <c r="MF23" s="233"/>
      <c r="MG23" s="233"/>
      <c r="MH23" s="233"/>
      <c r="MI23" s="233"/>
      <c r="MJ23" s="233"/>
      <c r="MK23" s="233"/>
      <c r="ML23" s="233"/>
      <c r="MM23" s="233"/>
      <c r="MN23" s="233"/>
      <c r="MO23" s="233"/>
      <c r="MP23" s="233"/>
      <c r="MQ23" s="233"/>
      <c r="MR23" s="233"/>
      <c r="MS23" s="233"/>
      <c r="MT23" s="233"/>
      <c r="MU23" s="233"/>
      <c r="MV23" s="233"/>
    </row>
    <row r="24" spans="1:423" ht="13.8">
      <c r="A24" s="232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233"/>
      <c r="HI24" s="233"/>
      <c r="HJ24" s="233"/>
      <c r="HK24" s="233"/>
      <c r="HL24" s="233"/>
      <c r="HM24" s="233"/>
      <c r="HN24" s="233"/>
      <c r="HO24" s="233"/>
      <c r="HP24" s="233"/>
      <c r="HQ24" s="233"/>
      <c r="HR24" s="233"/>
      <c r="HS24" s="233"/>
      <c r="HT24" s="233"/>
      <c r="HU24" s="233"/>
      <c r="HV24" s="233"/>
      <c r="HW24" s="233"/>
      <c r="HX24" s="233"/>
      <c r="HY24" s="233"/>
      <c r="HZ24" s="233"/>
      <c r="IA24" s="233"/>
      <c r="IB24" s="233"/>
      <c r="IC24" s="233"/>
      <c r="ID24" s="233"/>
      <c r="IE24" s="233"/>
      <c r="IF24" s="233"/>
      <c r="IG24" s="233"/>
      <c r="IH24" s="233"/>
      <c r="II24" s="233"/>
      <c r="IJ24" s="233"/>
      <c r="IK24" s="233"/>
      <c r="IL24" s="233"/>
      <c r="IM24" s="233"/>
      <c r="IN24" s="233"/>
      <c r="IO24" s="233"/>
      <c r="IP24" s="233"/>
      <c r="IQ24" s="233"/>
      <c r="IR24" s="233"/>
      <c r="IS24" s="233"/>
      <c r="IT24" s="233"/>
      <c r="IU24" s="233"/>
      <c r="IV24" s="233"/>
      <c r="IW24" s="233"/>
      <c r="IX24" s="233"/>
      <c r="IY24" s="233"/>
      <c r="IZ24" s="233"/>
      <c r="JA24" s="233"/>
      <c r="JB24" s="233"/>
      <c r="JC24" s="233"/>
      <c r="JD24" s="233"/>
      <c r="JE24" s="233"/>
      <c r="JF24" s="233"/>
      <c r="JG24" s="233"/>
      <c r="JH24" s="233"/>
      <c r="JI24" s="233"/>
      <c r="JJ24" s="233"/>
      <c r="JK24" s="233"/>
      <c r="JL24" s="233"/>
      <c r="JM24" s="233"/>
      <c r="JN24" s="233"/>
      <c r="JO24" s="233"/>
      <c r="JP24" s="233"/>
      <c r="JQ24" s="233"/>
      <c r="JR24" s="233"/>
      <c r="JS24" s="233"/>
      <c r="JT24" s="233"/>
      <c r="JU24" s="233"/>
      <c r="JV24" s="233"/>
      <c r="JW24" s="233"/>
      <c r="JX24" s="233"/>
      <c r="JY24" s="233"/>
      <c r="JZ24" s="233"/>
      <c r="KA24" s="233"/>
      <c r="KB24" s="233"/>
      <c r="KC24" s="233"/>
      <c r="KD24" s="233"/>
      <c r="KE24" s="233"/>
      <c r="KF24" s="233"/>
      <c r="KG24" s="233"/>
      <c r="KH24" s="233"/>
      <c r="KI24" s="233"/>
      <c r="KJ24" s="233"/>
      <c r="KK24" s="233"/>
      <c r="KL24" s="233"/>
      <c r="KM24" s="233"/>
      <c r="KN24" s="233"/>
      <c r="KO24" s="233"/>
      <c r="KP24" s="233"/>
      <c r="KQ24" s="233"/>
      <c r="KR24" s="233"/>
      <c r="KS24" s="233"/>
      <c r="KT24" s="233"/>
      <c r="KU24" s="233"/>
      <c r="KV24" s="233"/>
      <c r="KW24" s="233"/>
      <c r="KX24" s="233"/>
      <c r="KY24" s="233"/>
      <c r="KZ24" s="233"/>
      <c r="LA24" s="233"/>
      <c r="LB24" s="233"/>
      <c r="LC24" s="233"/>
      <c r="LD24" s="233"/>
      <c r="LE24" s="233"/>
      <c r="LF24" s="233"/>
      <c r="LG24" s="233"/>
      <c r="LH24" s="233"/>
      <c r="LI24" s="233"/>
      <c r="LJ24" s="233"/>
      <c r="LK24" s="233"/>
      <c r="LL24" s="233"/>
      <c r="LM24" s="233"/>
      <c r="LN24" s="233"/>
      <c r="LO24" s="233"/>
      <c r="LP24" s="233"/>
      <c r="LQ24" s="233"/>
      <c r="LR24" s="233"/>
      <c r="LS24" s="233"/>
      <c r="LT24" s="233"/>
      <c r="LU24" s="233"/>
      <c r="LV24" s="233"/>
      <c r="LW24" s="233"/>
      <c r="LX24" s="233"/>
      <c r="LY24" s="233"/>
      <c r="LZ24" s="233"/>
      <c r="MA24" s="233"/>
      <c r="MB24" s="233"/>
      <c r="MC24" s="233"/>
      <c r="MD24" s="233"/>
      <c r="ME24" s="233"/>
      <c r="MF24" s="233"/>
      <c r="MG24" s="233"/>
      <c r="MH24" s="233"/>
      <c r="MI24" s="233"/>
      <c r="MJ24" s="233"/>
      <c r="MK24" s="233"/>
      <c r="ML24" s="233"/>
      <c r="MM24" s="233"/>
      <c r="MN24" s="233"/>
      <c r="MO24" s="233"/>
      <c r="MP24" s="233"/>
      <c r="MQ24" s="233"/>
      <c r="MR24" s="233"/>
      <c r="MS24" s="233"/>
      <c r="MT24" s="233"/>
      <c r="MU24" s="233"/>
      <c r="MV24" s="233"/>
    </row>
    <row r="25" spans="1:423" ht="13.8">
      <c r="A25" s="232"/>
      <c r="B25" s="24" t="s">
        <v>419</v>
      </c>
      <c r="C25" s="25">
        <v>152.58804805633866</v>
      </c>
      <c r="D25" s="25">
        <v>0</v>
      </c>
      <c r="E25" s="25">
        <v>152.58804805633866</v>
      </c>
      <c r="F25" s="26">
        <v>0</v>
      </c>
      <c r="G25" s="19"/>
      <c r="H25" s="25">
        <v>0</v>
      </c>
      <c r="I25" s="25">
        <v>0</v>
      </c>
      <c r="J25" s="26">
        <v>0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24.217577479999996</v>
      </c>
      <c r="FM25" s="25">
        <v>4.5716445600000002</v>
      </c>
      <c r="FN25" s="25">
        <v>6.4039260130891114</v>
      </c>
      <c r="FO25" s="25">
        <v>52.228645502121047</v>
      </c>
      <c r="FP25" s="25">
        <v>37.713486629999998</v>
      </c>
      <c r="FQ25" s="25">
        <v>67.186899768972367</v>
      </c>
      <c r="FR25" s="25">
        <v>47.756989879990137</v>
      </c>
      <c r="FS25" s="25">
        <v>29.568287134819453</v>
      </c>
      <c r="FT25" s="25">
        <v>14.500599805908939</v>
      </c>
      <c r="FU25" s="25">
        <v>53.441559560277426</v>
      </c>
      <c r="FV25" s="25">
        <v>48.796349711110039</v>
      </c>
      <c r="FW25" s="25">
        <v>53.021226509810241</v>
      </c>
      <c r="FX25" s="25">
        <v>27.227698731379547</v>
      </c>
      <c r="FY25" s="25">
        <v>48.750997284478366</v>
      </c>
      <c r="FZ25" s="25">
        <v>29.137792805598142</v>
      </c>
      <c r="GA25" s="25">
        <v>10.23002030900301</v>
      </c>
      <c r="GB25" s="25">
        <v>40.10744366100878</v>
      </c>
      <c r="GC25" s="25">
        <v>12.177419115475974</v>
      </c>
      <c r="GD25" s="25">
        <v>0.35796148</v>
      </c>
      <c r="GE25" s="25">
        <v>28.283328701668196</v>
      </c>
      <c r="GF25" s="25">
        <v>17.145052510792024</v>
      </c>
      <c r="GG25" s="25">
        <v>17.105380702221041</v>
      </c>
      <c r="GH25" s="25">
        <v>34.569983297118156</v>
      </c>
      <c r="GI25" s="25">
        <v>24.549660954735316</v>
      </c>
      <c r="GJ25" s="25">
        <v>20.660590584540341</v>
      </c>
      <c r="GK25" s="25">
        <v>15.610748359512932</v>
      </c>
      <c r="GL25" s="25">
        <v>10.412265141945827</v>
      </c>
      <c r="GM25" s="25">
        <v>16.352325382285002</v>
      </c>
      <c r="GN25" s="25">
        <v>25.169106167751142</v>
      </c>
      <c r="GO25" s="25">
        <v>22.064294002979004</v>
      </c>
      <c r="GP25" s="25">
        <v>8.951697349949999</v>
      </c>
      <c r="GQ25" s="25">
        <v>11.775195627153803</v>
      </c>
      <c r="GR25" s="25">
        <v>26.654934687443564</v>
      </c>
      <c r="GS25" s="25">
        <v>16.140761697502906</v>
      </c>
      <c r="GT25" s="25">
        <v>25.80428522278492</v>
      </c>
      <c r="GU25" s="25">
        <v>12.935403021368518</v>
      </c>
      <c r="GV25" s="25">
        <v>25.289272971049346</v>
      </c>
      <c r="GW25" s="25">
        <v>17.806790037680567</v>
      </c>
      <c r="GX25" s="25">
        <v>19.628596618272255</v>
      </c>
      <c r="GY25" s="25">
        <v>20.261919907375212</v>
      </c>
      <c r="GZ25" s="25">
        <v>23.481613223604271</v>
      </c>
      <c r="HA25" s="25">
        <v>22.581577462150911</v>
      </c>
      <c r="HB25" s="25">
        <v>23.53827783620612</v>
      </c>
      <c r="HC25" s="19"/>
      <c r="HD25" s="25">
        <v>439.40719255609872</v>
      </c>
      <c r="HE25" s="25">
        <v>289.64273955347858</v>
      </c>
      <c r="HF25" s="25">
        <v>212.53160724521797</v>
      </c>
      <c r="HG25" s="25">
        <f>+C25</f>
        <v>152.58804805633866</v>
      </c>
      <c r="HH25" s="233"/>
      <c r="HI25" s="233"/>
      <c r="HJ25" s="233"/>
      <c r="HK25" s="233"/>
      <c r="HL25" s="233"/>
      <c r="HM25" s="233"/>
      <c r="HN25" s="233"/>
      <c r="HO25" s="233"/>
      <c r="HP25" s="233"/>
      <c r="HQ25" s="233"/>
      <c r="HR25" s="233"/>
      <c r="HS25" s="233"/>
      <c r="HT25" s="233"/>
      <c r="HU25" s="233"/>
      <c r="HV25" s="233"/>
      <c r="HW25" s="233"/>
      <c r="HX25" s="233"/>
      <c r="HY25" s="233"/>
      <c r="HZ25" s="233"/>
      <c r="IA25" s="233"/>
      <c r="IB25" s="233"/>
      <c r="IC25" s="233"/>
      <c r="ID25" s="233"/>
      <c r="IE25" s="233"/>
      <c r="IF25" s="233"/>
      <c r="IG25" s="233"/>
      <c r="IH25" s="233"/>
      <c r="II25" s="233"/>
      <c r="IJ25" s="233"/>
      <c r="IK25" s="233"/>
      <c r="IL25" s="233"/>
      <c r="IM25" s="233"/>
      <c r="IN25" s="233"/>
      <c r="IO25" s="233"/>
      <c r="IP25" s="233"/>
      <c r="IQ25" s="233"/>
      <c r="IR25" s="233"/>
      <c r="IS25" s="233"/>
      <c r="IT25" s="233"/>
      <c r="IU25" s="233"/>
      <c r="IV25" s="233"/>
      <c r="IW25" s="233"/>
      <c r="IX25" s="233"/>
      <c r="IY25" s="233"/>
      <c r="IZ25" s="233"/>
      <c r="JA25" s="233"/>
      <c r="JB25" s="233"/>
      <c r="JC25" s="233"/>
      <c r="JD25" s="233"/>
      <c r="JE25" s="233"/>
      <c r="JF25" s="233"/>
      <c r="JG25" s="233"/>
      <c r="JH25" s="233"/>
      <c r="JI25" s="233"/>
      <c r="JJ25" s="233"/>
      <c r="JK25" s="233"/>
      <c r="JL25" s="233"/>
      <c r="JM25" s="233"/>
      <c r="JN25" s="233"/>
      <c r="JO25" s="233"/>
      <c r="JP25" s="233"/>
      <c r="JQ25" s="233"/>
      <c r="JR25" s="233"/>
      <c r="JS25" s="233"/>
      <c r="JT25" s="233"/>
      <c r="JU25" s="233"/>
      <c r="JV25" s="233"/>
      <c r="JW25" s="233"/>
      <c r="JX25" s="233"/>
      <c r="JY25" s="233"/>
      <c r="JZ25" s="233"/>
      <c r="KA25" s="233"/>
      <c r="KB25" s="233"/>
      <c r="KC25" s="233"/>
      <c r="KD25" s="233"/>
      <c r="KE25" s="233"/>
      <c r="KF25" s="233"/>
      <c r="KG25" s="233"/>
      <c r="KH25" s="233"/>
      <c r="KI25" s="233"/>
      <c r="KJ25" s="233"/>
      <c r="KK25" s="233"/>
      <c r="KL25" s="233"/>
      <c r="KM25" s="233"/>
      <c r="KN25" s="233"/>
      <c r="KO25" s="233"/>
      <c r="KP25" s="233"/>
      <c r="KQ25" s="233"/>
      <c r="KR25" s="233"/>
      <c r="KS25" s="233"/>
      <c r="KT25" s="233"/>
      <c r="KU25" s="233"/>
      <c r="KV25" s="233"/>
      <c r="KW25" s="233"/>
      <c r="KX25" s="233"/>
      <c r="KY25" s="233"/>
      <c r="KZ25" s="233"/>
      <c r="LA25" s="233"/>
      <c r="LB25" s="233"/>
      <c r="LC25" s="233"/>
      <c r="LD25" s="233"/>
      <c r="LE25" s="233"/>
      <c r="LF25" s="233"/>
      <c r="LG25" s="233"/>
      <c r="LH25" s="233"/>
      <c r="LI25" s="233"/>
      <c r="LJ25" s="233"/>
      <c r="LK25" s="233"/>
      <c r="LL25" s="233"/>
      <c r="LM25" s="233"/>
      <c r="LN25" s="233"/>
      <c r="LO25" s="233"/>
      <c r="LP25" s="233"/>
      <c r="LQ25" s="233"/>
      <c r="LR25" s="233"/>
      <c r="LS25" s="233"/>
      <c r="LT25" s="233"/>
      <c r="LU25" s="233"/>
      <c r="LV25" s="233"/>
      <c r="LW25" s="233"/>
      <c r="LX25" s="233"/>
      <c r="LY25" s="233"/>
      <c r="LZ25" s="233"/>
      <c r="MA25" s="233"/>
      <c r="MB25" s="233"/>
      <c r="MC25" s="233"/>
      <c r="MD25" s="233"/>
      <c r="ME25" s="233"/>
      <c r="MF25" s="233"/>
      <c r="MG25" s="233"/>
      <c r="MH25" s="233"/>
      <c r="MI25" s="233"/>
      <c r="MJ25" s="233"/>
      <c r="MK25" s="233"/>
      <c r="ML25" s="233"/>
      <c r="MM25" s="233"/>
      <c r="MN25" s="233"/>
      <c r="MO25" s="233"/>
      <c r="MP25" s="233"/>
      <c r="MQ25" s="233"/>
      <c r="MR25" s="233"/>
      <c r="MS25" s="233"/>
      <c r="MT25" s="233"/>
      <c r="MU25" s="233"/>
      <c r="MV25" s="233"/>
    </row>
    <row r="26" spans="1:423" ht="13.8">
      <c r="A26" s="232"/>
      <c r="B26" s="21" t="s">
        <v>334</v>
      </c>
      <c r="C26" s="27">
        <v>121.25811532098979</v>
      </c>
      <c r="D26" s="27">
        <v>0</v>
      </c>
      <c r="E26" s="27">
        <v>121.25811532098979</v>
      </c>
      <c r="F26" s="237">
        <v>0</v>
      </c>
      <c r="G26" s="19"/>
      <c r="H26" s="27">
        <v>0</v>
      </c>
      <c r="I26" s="27">
        <v>0</v>
      </c>
      <c r="J26" s="237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0</v>
      </c>
      <c r="BH26" s="19">
        <v>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>
        <v>0</v>
      </c>
      <c r="CH26" s="19">
        <v>0</v>
      </c>
      <c r="CI26" s="19">
        <v>0</v>
      </c>
      <c r="CJ26" s="19">
        <v>0</v>
      </c>
      <c r="CK26" s="19">
        <v>0</v>
      </c>
      <c r="CL26" s="19">
        <v>0</v>
      </c>
      <c r="CM26" s="19">
        <v>0</v>
      </c>
      <c r="CN26" s="19">
        <v>0</v>
      </c>
      <c r="CO26" s="19">
        <v>0</v>
      </c>
      <c r="CP26" s="19">
        <v>0</v>
      </c>
      <c r="CQ26" s="19">
        <v>0</v>
      </c>
      <c r="CR26" s="19">
        <v>0</v>
      </c>
      <c r="CS26" s="19">
        <v>0</v>
      </c>
      <c r="CT26" s="19">
        <v>0</v>
      </c>
      <c r="CU26" s="19">
        <v>0</v>
      </c>
      <c r="CV26" s="19">
        <v>0</v>
      </c>
      <c r="CW26" s="19">
        <v>0</v>
      </c>
      <c r="CX26" s="19">
        <v>0</v>
      </c>
      <c r="CY26" s="19">
        <v>0</v>
      </c>
      <c r="CZ26" s="19">
        <v>0</v>
      </c>
      <c r="DA26" s="19">
        <v>0</v>
      </c>
      <c r="DB26" s="19">
        <v>0</v>
      </c>
      <c r="DC26" s="19">
        <v>0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24.217577479999996</v>
      </c>
      <c r="FM26" s="19">
        <v>3.9468455599999999</v>
      </c>
      <c r="FN26" s="19">
        <v>5.1454266000000004</v>
      </c>
      <c r="FO26" s="19">
        <v>47.044162259999993</v>
      </c>
      <c r="FP26" s="19">
        <v>35.154762999999996</v>
      </c>
      <c r="FQ26" s="19">
        <v>64.319418999999996</v>
      </c>
      <c r="FR26" s="19">
        <v>44.847722140000002</v>
      </c>
      <c r="FS26" s="19">
        <v>26.983982349999998</v>
      </c>
      <c r="FT26" s="19">
        <v>11.80764261</v>
      </c>
      <c r="FU26" s="19">
        <v>50.817710799999993</v>
      </c>
      <c r="FV26" s="19">
        <v>42.963249449999999</v>
      </c>
      <c r="FW26" s="19">
        <v>48.265551930000001</v>
      </c>
      <c r="FX26" s="19">
        <v>24.752759709999999</v>
      </c>
      <c r="FY26" s="19">
        <v>44.837147969999997</v>
      </c>
      <c r="FZ26" s="19">
        <v>25.15973017</v>
      </c>
      <c r="GA26" s="19">
        <v>8.0526023599999998</v>
      </c>
      <c r="GB26" s="19">
        <v>37.507610309999997</v>
      </c>
      <c r="GC26" s="19">
        <v>9.6409983300000004</v>
      </c>
      <c r="GD26" s="19">
        <v>0.35796148</v>
      </c>
      <c r="GE26" s="19">
        <v>26.114221499999999</v>
      </c>
      <c r="GF26" s="19">
        <v>13.790212</v>
      </c>
      <c r="GG26" s="19">
        <v>15.336500210000001</v>
      </c>
      <c r="GH26" s="19">
        <v>31.735561579999999</v>
      </c>
      <c r="GI26" s="19">
        <v>21.93732413</v>
      </c>
      <c r="GJ26" s="19">
        <v>18.677951649999997</v>
      </c>
      <c r="GK26" s="19">
        <v>13.58295575</v>
      </c>
      <c r="GL26" s="19">
        <v>8.3387397000000014</v>
      </c>
      <c r="GM26" s="19">
        <v>13.06204627</v>
      </c>
      <c r="GN26" s="19">
        <v>23.05203023</v>
      </c>
      <c r="GO26" s="19">
        <v>15.763187609999999</v>
      </c>
      <c r="GP26" s="19">
        <v>6.5819998200000001</v>
      </c>
      <c r="GQ26" s="19">
        <v>6.2010295299999996</v>
      </c>
      <c r="GR26" s="19">
        <v>24.89598007</v>
      </c>
      <c r="GS26" s="19">
        <v>12.51111841</v>
      </c>
      <c r="GT26" s="19">
        <v>23.977652660000004</v>
      </c>
      <c r="GU26" s="19">
        <v>9.2826021100000009</v>
      </c>
      <c r="GV26" s="19">
        <v>20.384968401048411</v>
      </c>
      <c r="GW26" s="19">
        <v>12.501843829087607</v>
      </c>
      <c r="GX26" s="19">
        <v>15.285147433972897</v>
      </c>
      <c r="GY26" s="19">
        <v>14.287281917129654</v>
      </c>
      <c r="GZ26" s="19">
        <v>19.315907790516025</v>
      </c>
      <c r="HA26" s="19">
        <v>19.769200807013807</v>
      </c>
      <c r="HB26" s="19">
        <v>19.713765142221384</v>
      </c>
      <c r="HC26" s="19"/>
      <c r="HD26" s="19">
        <v>405.51405317999996</v>
      </c>
      <c r="HE26" s="19">
        <v>259.22262975000001</v>
      </c>
      <c r="HF26" s="19">
        <v>175.92729381000001</v>
      </c>
      <c r="HG26" s="19">
        <f>+C26</f>
        <v>121.25811532098979</v>
      </c>
      <c r="HH26" s="233"/>
      <c r="HI26" s="233"/>
      <c r="HJ26" s="233"/>
      <c r="HK26" s="233"/>
      <c r="HL26" s="233"/>
      <c r="HM26" s="233"/>
      <c r="HN26" s="233"/>
      <c r="HO26" s="233"/>
      <c r="HP26" s="233"/>
      <c r="HQ26" s="233"/>
      <c r="HR26" s="233"/>
      <c r="HS26" s="233"/>
      <c r="HT26" s="233"/>
      <c r="HU26" s="233"/>
      <c r="HV26" s="233"/>
      <c r="HW26" s="233"/>
      <c r="HX26" s="233"/>
      <c r="HY26" s="233"/>
      <c r="HZ26" s="233"/>
      <c r="IA26" s="233"/>
      <c r="IB26" s="233"/>
      <c r="IC26" s="233"/>
      <c r="ID26" s="233"/>
      <c r="IE26" s="233"/>
      <c r="IF26" s="233"/>
      <c r="IG26" s="233"/>
      <c r="IH26" s="233"/>
      <c r="II26" s="233"/>
      <c r="IJ26" s="233"/>
      <c r="IK26" s="233"/>
      <c r="IL26" s="233"/>
      <c r="IM26" s="233"/>
      <c r="IN26" s="233"/>
      <c r="IO26" s="233"/>
      <c r="IP26" s="233"/>
      <c r="IQ26" s="233"/>
      <c r="IR26" s="233"/>
      <c r="IS26" s="233"/>
      <c r="IT26" s="233"/>
      <c r="IU26" s="233"/>
      <c r="IV26" s="233"/>
      <c r="IW26" s="233"/>
      <c r="IX26" s="233"/>
      <c r="IY26" s="233"/>
      <c r="IZ26" s="233"/>
      <c r="JA26" s="233"/>
      <c r="JB26" s="233"/>
      <c r="JC26" s="233"/>
      <c r="JD26" s="233"/>
      <c r="JE26" s="233"/>
      <c r="JF26" s="233"/>
      <c r="JG26" s="233"/>
      <c r="JH26" s="233"/>
      <c r="JI26" s="233"/>
      <c r="JJ26" s="233"/>
      <c r="JK26" s="233"/>
      <c r="JL26" s="233"/>
      <c r="JM26" s="233"/>
      <c r="JN26" s="233"/>
      <c r="JO26" s="233"/>
      <c r="JP26" s="233"/>
      <c r="JQ26" s="233"/>
      <c r="JR26" s="233"/>
      <c r="JS26" s="233"/>
      <c r="JT26" s="233"/>
      <c r="JU26" s="233"/>
      <c r="JV26" s="233"/>
      <c r="JW26" s="233"/>
      <c r="JX26" s="233"/>
      <c r="JY26" s="233"/>
      <c r="JZ26" s="233"/>
      <c r="KA26" s="233"/>
      <c r="KB26" s="233"/>
      <c r="KC26" s="233"/>
      <c r="KD26" s="233"/>
      <c r="KE26" s="233"/>
      <c r="KF26" s="233"/>
      <c r="KG26" s="233"/>
      <c r="KH26" s="233"/>
      <c r="KI26" s="233"/>
      <c r="KJ26" s="233"/>
      <c r="KK26" s="233"/>
      <c r="KL26" s="233"/>
      <c r="KM26" s="233"/>
      <c r="KN26" s="233"/>
      <c r="KO26" s="233"/>
      <c r="KP26" s="233"/>
      <c r="KQ26" s="233"/>
      <c r="KR26" s="233"/>
      <c r="KS26" s="233"/>
      <c r="KT26" s="233"/>
      <c r="KU26" s="233"/>
      <c r="KV26" s="233"/>
      <c r="KW26" s="233"/>
      <c r="KX26" s="233"/>
      <c r="KY26" s="233"/>
      <c r="KZ26" s="233"/>
      <c r="LA26" s="233"/>
      <c r="LB26" s="233"/>
      <c r="LC26" s="233"/>
      <c r="LD26" s="233"/>
      <c r="LE26" s="233"/>
      <c r="LF26" s="233"/>
      <c r="LG26" s="233"/>
      <c r="LH26" s="233"/>
      <c r="LI26" s="233"/>
      <c r="LJ26" s="233"/>
      <c r="LK26" s="233"/>
      <c r="LL26" s="233"/>
      <c r="LM26" s="233"/>
      <c r="LN26" s="233"/>
      <c r="LO26" s="233"/>
      <c r="LP26" s="233"/>
      <c r="LQ26" s="233"/>
      <c r="LR26" s="233"/>
      <c r="LS26" s="233"/>
      <c r="LT26" s="233"/>
      <c r="LU26" s="233"/>
      <c r="LV26" s="233"/>
      <c r="LW26" s="233"/>
      <c r="LX26" s="233"/>
      <c r="LY26" s="233"/>
      <c r="LZ26" s="233"/>
      <c r="MA26" s="233"/>
      <c r="MB26" s="233"/>
      <c r="MC26" s="233"/>
      <c r="MD26" s="233"/>
      <c r="ME26" s="233"/>
      <c r="MF26" s="233"/>
      <c r="MG26" s="233"/>
      <c r="MH26" s="233"/>
      <c r="MI26" s="233"/>
      <c r="MJ26" s="233"/>
      <c r="MK26" s="233"/>
      <c r="ML26" s="233"/>
      <c r="MM26" s="233"/>
      <c r="MN26" s="233"/>
      <c r="MO26" s="233"/>
      <c r="MP26" s="233"/>
      <c r="MQ26" s="233"/>
      <c r="MR26" s="233"/>
      <c r="MS26" s="233"/>
      <c r="MT26" s="233"/>
      <c r="MU26" s="233"/>
      <c r="MV26" s="233"/>
    </row>
    <row r="27" spans="1:423" s="28" customFormat="1" ht="13.8">
      <c r="A27" s="232"/>
      <c r="B27" s="21" t="s">
        <v>335</v>
      </c>
      <c r="C27" s="27">
        <v>16.718257235279712</v>
      </c>
      <c r="D27" s="27">
        <v>0</v>
      </c>
      <c r="E27" s="27">
        <v>16.718257235279712</v>
      </c>
      <c r="F27" s="237">
        <v>0</v>
      </c>
      <c r="G27" s="19"/>
      <c r="H27" s="27">
        <v>0</v>
      </c>
      <c r="I27" s="27">
        <v>0</v>
      </c>
      <c r="J27" s="237">
        <v>0</v>
      </c>
      <c r="K27" s="27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0</v>
      </c>
      <c r="DA27" s="19">
        <v>0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</v>
      </c>
      <c r="DR27" s="19">
        <v>0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0.62479899999999999</v>
      </c>
      <c r="FN27" s="19">
        <v>1.2584994130891107</v>
      </c>
      <c r="FO27" s="19">
        <v>5.1844832421210523</v>
      </c>
      <c r="FP27" s="19">
        <v>2.5587236299999998</v>
      </c>
      <c r="FQ27" s="19">
        <v>2.8674807689723742</v>
      </c>
      <c r="FR27" s="19">
        <v>2.9092677399901321</v>
      </c>
      <c r="FS27" s="19">
        <v>2.5843047848194542</v>
      </c>
      <c r="FT27" s="19">
        <v>2.6929571959089391</v>
      </c>
      <c r="FU27" s="19">
        <v>2.6238487602774319</v>
      </c>
      <c r="FV27" s="19">
        <v>5.833100261110042</v>
      </c>
      <c r="FW27" s="19">
        <v>4.7556745798102371</v>
      </c>
      <c r="FX27" s="19">
        <v>2.4749390213795488</v>
      </c>
      <c r="FY27" s="19">
        <v>3.913849314478369</v>
      </c>
      <c r="FZ27" s="19">
        <v>3.9780626355981417</v>
      </c>
      <c r="GA27" s="19">
        <v>2.1774179490030088</v>
      </c>
      <c r="GB27" s="19">
        <v>2.5998333510087805</v>
      </c>
      <c r="GC27" s="19">
        <v>2.5364207854759733</v>
      </c>
      <c r="GD27" s="19">
        <v>0</v>
      </c>
      <c r="GE27" s="19">
        <v>2.1691072016681963</v>
      </c>
      <c r="GF27" s="19">
        <v>3.3548405107920241</v>
      </c>
      <c r="GG27" s="19">
        <v>1.7688804922210384</v>
      </c>
      <c r="GH27" s="19">
        <v>2.8344217171181567</v>
      </c>
      <c r="GI27" s="19">
        <v>2.612336824735316</v>
      </c>
      <c r="GJ27" s="19">
        <v>1.9826389345403428</v>
      </c>
      <c r="GK27" s="19">
        <v>2.0277926095129324</v>
      </c>
      <c r="GL27" s="19">
        <v>2.0735254419458249</v>
      </c>
      <c r="GM27" s="19">
        <v>3.2902791122850017</v>
      </c>
      <c r="GN27" s="19">
        <v>2.117075937751141</v>
      </c>
      <c r="GO27" s="19">
        <v>6.301106392979003</v>
      </c>
      <c r="GP27" s="19">
        <v>2.3696975299499989</v>
      </c>
      <c r="GQ27" s="19">
        <v>5.5741660971538023</v>
      </c>
      <c r="GR27" s="19">
        <v>1.7589546174435655</v>
      </c>
      <c r="GS27" s="19">
        <v>3.6296432875029057</v>
      </c>
      <c r="GT27" s="19">
        <v>1.8266325627849149</v>
      </c>
      <c r="GU27" s="19">
        <v>3.652800911368518</v>
      </c>
      <c r="GV27" s="19">
        <v>2.8081578863019403</v>
      </c>
      <c r="GW27" s="19">
        <v>3.1936598534040459</v>
      </c>
      <c r="GX27" s="19">
        <v>2.6071798436803477</v>
      </c>
      <c r="GY27" s="19">
        <v>3.1360608767123286</v>
      </c>
      <c r="GZ27" s="19">
        <v>1.7894078540481055</v>
      </c>
      <c r="HA27" s="19">
        <v>1.6427729154228192</v>
      </c>
      <c r="HB27" s="19">
        <v>1.5410180057101257</v>
      </c>
      <c r="HC27" s="27"/>
      <c r="HD27" s="19">
        <v>33.89313937609878</v>
      </c>
      <c r="HE27" s="19">
        <v>30.42010980347855</v>
      </c>
      <c r="HF27" s="19">
        <v>36.604313435217946</v>
      </c>
      <c r="HG27" s="19">
        <f>+C27</f>
        <v>16.718257235279712</v>
      </c>
      <c r="HH27" s="238"/>
      <c r="HI27" s="238"/>
      <c r="HJ27" s="238"/>
      <c r="HK27" s="238"/>
      <c r="HL27" s="238"/>
      <c r="HM27" s="238"/>
      <c r="HN27" s="238"/>
      <c r="HO27" s="238"/>
      <c r="HP27" s="238"/>
      <c r="HQ27" s="238"/>
      <c r="HR27" s="238"/>
      <c r="HS27" s="238"/>
      <c r="HT27" s="238"/>
      <c r="HU27" s="238"/>
      <c r="HV27" s="238"/>
      <c r="HW27" s="238"/>
      <c r="HX27" s="238"/>
      <c r="HY27" s="238"/>
      <c r="HZ27" s="238"/>
      <c r="IA27" s="238"/>
      <c r="IB27" s="238"/>
      <c r="IC27" s="238"/>
      <c r="ID27" s="238"/>
      <c r="IE27" s="238"/>
      <c r="IF27" s="238"/>
      <c r="IG27" s="238"/>
      <c r="IH27" s="238"/>
      <c r="II27" s="238"/>
      <c r="IJ27" s="238"/>
      <c r="IK27" s="238"/>
      <c r="IL27" s="238"/>
      <c r="IM27" s="238"/>
      <c r="IN27" s="238"/>
      <c r="IO27" s="238"/>
      <c r="IP27" s="238"/>
      <c r="IQ27" s="238"/>
      <c r="IR27" s="238"/>
      <c r="IS27" s="238"/>
      <c r="IT27" s="238"/>
      <c r="IU27" s="238"/>
      <c r="IV27" s="238"/>
      <c r="IW27" s="238"/>
      <c r="IX27" s="238"/>
      <c r="IY27" s="238"/>
      <c r="IZ27" s="238"/>
      <c r="JA27" s="238"/>
      <c r="JB27" s="238"/>
      <c r="JC27" s="238"/>
      <c r="JD27" s="238"/>
      <c r="JE27" s="238"/>
      <c r="JF27" s="238"/>
      <c r="JG27" s="238"/>
      <c r="JH27" s="238"/>
      <c r="JI27" s="238"/>
      <c r="JJ27" s="238"/>
      <c r="JK27" s="238"/>
      <c r="JL27" s="238"/>
      <c r="JM27" s="238"/>
      <c r="JN27" s="238"/>
      <c r="JO27" s="238"/>
      <c r="JP27" s="238"/>
      <c r="JQ27" s="238"/>
      <c r="JR27" s="238"/>
      <c r="JS27" s="238"/>
      <c r="JT27" s="238"/>
      <c r="JU27" s="238"/>
      <c r="JV27" s="238"/>
      <c r="JW27" s="238"/>
      <c r="JX27" s="238"/>
      <c r="JY27" s="238"/>
      <c r="JZ27" s="238"/>
      <c r="KA27" s="238"/>
      <c r="KB27" s="238"/>
      <c r="KC27" s="238"/>
      <c r="KD27" s="238"/>
      <c r="KE27" s="238"/>
      <c r="KF27" s="238"/>
      <c r="KG27" s="238"/>
      <c r="KH27" s="238"/>
      <c r="KI27" s="238"/>
      <c r="KJ27" s="238"/>
      <c r="KK27" s="238"/>
      <c r="KL27" s="238"/>
      <c r="KM27" s="238"/>
      <c r="KN27" s="238"/>
      <c r="KO27" s="238"/>
      <c r="KP27" s="238"/>
      <c r="KQ27" s="238"/>
      <c r="KR27" s="238"/>
      <c r="KS27" s="238"/>
      <c r="KT27" s="238"/>
      <c r="KU27" s="238"/>
      <c r="KV27" s="238"/>
      <c r="KW27" s="238"/>
      <c r="KX27" s="238"/>
      <c r="KY27" s="238"/>
      <c r="KZ27" s="238"/>
      <c r="LA27" s="238"/>
      <c r="LB27" s="238"/>
      <c r="LC27" s="238"/>
      <c r="LD27" s="238"/>
      <c r="LE27" s="238"/>
      <c r="LF27" s="238"/>
      <c r="LG27" s="238"/>
      <c r="LH27" s="238"/>
      <c r="LI27" s="238"/>
      <c r="LJ27" s="238"/>
      <c r="LK27" s="238"/>
      <c r="LL27" s="238"/>
      <c r="LM27" s="238"/>
      <c r="LN27" s="238"/>
      <c r="LO27" s="238"/>
      <c r="LP27" s="238"/>
      <c r="LQ27" s="238"/>
      <c r="LR27" s="238"/>
      <c r="LS27" s="238"/>
      <c r="LT27" s="238"/>
      <c r="LU27" s="238"/>
      <c r="LV27" s="238"/>
      <c r="LW27" s="238"/>
      <c r="LX27" s="238"/>
      <c r="LY27" s="238"/>
      <c r="LZ27" s="238"/>
      <c r="MA27" s="238"/>
      <c r="MB27" s="238"/>
      <c r="MC27" s="238"/>
      <c r="MD27" s="238"/>
      <c r="ME27" s="238"/>
      <c r="MF27" s="238"/>
      <c r="MG27" s="238"/>
      <c r="MH27" s="238"/>
      <c r="MI27" s="238"/>
      <c r="MJ27" s="238"/>
      <c r="MK27" s="238"/>
      <c r="ML27" s="238"/>
      <c r="MM27" s="238"/>
      <c r="MN27" s="238"/>
      <c r="MO27" s="238"/>
      <c r="MP27" s="238"/>
      <c r="MQ27" s="238"/>
      <c r="MR27" s="238"/>
      <c r="MS27" s="238"/>
      <c r="MT27" s="238"/>
      <c r="MU27" s="238"/>
      <c r="MV27" s="238"/>
      <c r="MW27" s="238"/>
      <c r="MX27" s="238"/>
      <c r="MY27" s="238"/>
      <c r="MZ27" s="238"/>
      <c r="NA27" s="238"/>
      <c r="NB27" s="238"/>
      <c r="NC27" s="238"/>
      <c r="ND27" s="238"/>
      <c r="NE27" s="238"/>
      <c r="NF27" s="238"/>
      <c r="NG27" s="238"/>
      <c r="NH27" s="238"/>
      <c r="NI27" s="238"/>
      <c r="NJ27" s="238"/>
      <c r="NK27" s="238"/>
      <c r="NL27" s="238"/>
      <c r="NM27" s="238"/>
      <c r="NN27" s="238"/>
      <c r="NO27" s="238"/>
      <c r="NP27" s="238"/>
      <c r="NQ27" s="238"/>
      <c r="NR27" s="238"/>
      <c r="NS27" s="238"/>
      <c r="NT27" s="238"/>
      <c r="NU27" s="238"/>
      <c r="NV27" s="238"/>
      <c r="NW27" s="238"/>
      <c r="NX27" s="238"/>
      <c r="NY27" s="238"/>
      <c r="NZ27" s="238"/>
      <c r="OA27" s="238"/>
      <c r="OB27" s="238"/>
      <c r="OC27" s="238"/>
      <c r="OD27" s="238"/>
      <c r="OE27" s="238"/>
      <c r="OF27" s="238"/>
      <c r="OG27" s="238"/>
      <c r="OH27" s="238"/>
      <c r="OI27" s="238"/>
      <c r="OJ27" s="238"/>
      <c r="OK27" s="238"/>
      <c r="OL27" s="238"/>
      <c r="OM27" s="238"/>
      <c r="ON27" s="238"/>
      <c r="OO27" s="238"/>
      <c r="OP27" s="238"/>
      <c r="OQ27" s="238"/>
    </row>
    <row r="28" spans="1:423" ht="13.8">
      <c r="A28" s="232"/>
      <c r="B28" s="21" t="s">
        <v>336</v>
      </c>
      <c r="C28" s="27">
        <v>8.212326265619776</v>
      </c>
      <c r="D28" s="27">
        <v>0</v>
      </c>
      <c r="E28" s="27">
        <v>8.212326265619776</v>
      </c>
      <c r="F28" s="237">
        <v>0</v>
      </c>
      <c r="G28" s="19"/>
      <c r="H28" s="27">
        <v>0</v>
      </c>
      <c r="I28" s="27">
        <v>0</v>
      </c>
      <c r="J28" s="237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</v>
      </c>
      <c r="FN28" s="19">
        <v>0</v>
      </c>
      <c r="FO28" s="19">
        <v>0</v>
      </c>
      <c r="FP28" s="19">
        <v>0</v>
      </c>
      <c r="FQ28" s="19">
        <v>0</v>
      </c>
      <c r="FR28" s="19">
        <v>0</v>
      </c>
      <c r="FS28" s="19">
        <v>0</v>
      </c>
      <c r="FT28" s="19">
        <v>0</v>
      </c>
      <c r="FU28" s="19">
        <v>0</v>
      </c>
      <c r="FV28" s="19">
        <v>0</v>
      </c>
      <c r="FW28" s="19">
        <v>0</v>
      </c>
      <c r="FX28" s="19">
        <v>0</v>
      </c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0</v>
      </c>
      <c r="GT28" s="19">
        <v>0</v>
      </c>
      <c r="GU28" s="19">
        <v>0</v>
      </c>
      <c r="GV28" s="19">
        <v>1.0222310410163877</v>
      </c>
      <c r="GW28" s="19">
        <v>1.1759791904435943</v>
      </c>
      <c r="GX28" s="19">
        <v>0.99659827912918408</v>
      </c>
      <c r="GY28" s="19">
        <v>1.1166140589507614</v>
      </c>
      <c r="GZ28" s="19">
        <v>1.2395430784579062</v>
      </c>
      <c r="HA28" s="19">
        <v>1.0255386617813345</v>
      </c>
      <c r="HB28" s="19">
        <v>1.6358219558406071</v>
      </c>
      <c r="HC28" s="37"/>
      <c r="HD28" s="19">
        <v>0</v>
      </c>
      <c r="HE28" s="19">
        <v>0</v>
      </c>
      <c r="HF28" s="19">
        <v>0</v>
      </c>
      <c r="HG28" s="19">
        <f>+C28</f>
        <v>8.212326265619776</v>
      </c>
      <c r="HH28" s="233"/>
      <c r="HI28" s="233"/>
      <c r="HJ28" s="233"/>
      <c r="HK28" s="233"/>
      <c r="HL28" s="233"/>
      <c r="HM28" s="233"/>
      <c r="HN28" s="233"/>
      <c r="HO28" s="233"/>
      <c r="HP28" s="233"/>
      <c r="HQ28" s="233"/>
      <c r="HR28" s="233"/>
      <c r="HS28" s="233"/>
      <c r="HT28" s="233"/>
      <c r="HU28" s="233"/>
      <c r="HV28" s="233"/>
      <c r="HW28" s="233"/>
      <c r="HX28" s="233"/>
      <c r="HY28" s="233"/>
      <c r="HZ28" s="233"/>
      <c r="IA28" s="233"/>
      <c r="IB28" s="233"/>
      <c r="IC28" s="233"/>
      <c r="ID28" s="233"/>
      <c r="IE28" s="233"/>
      <c r="IF28" s="233"/>
      <c r="IG28" s="233"/>
      <c r="IH28" s="233"/>
      <c r="II28" s="233"/>
      <c r="IJ28" s="233"/>
      <c r="IK28" s="233"/>
      <c r="IL28" s="233"/>
      <c r="IM28" s="233"/>
      <c r="IN28" s="233"/>
      <c r="IO28" s="233"/>
      <c r="IP28" s="233"/>
      <c r="IQ28" s="233"/>
      <c r="IR28" s="233"/>
      <c r="IS28" s="233"/>
      <c r="IT28" s="233"/>
      <c r="IU28" s="233"/>
      <c r="IV28" s="233"/>
      <c r="IW28" s="233"/>
      <c r="IX28" s="233"/>
      <c r="IY28" s="233"/>
      <c r="IZ28" s="233"/>
      <c r="JA28" s="233"/>
      <c r="JB28" s="233"/>
      <c r="JC28" s="233"/>
      <c r="JD28" s="233"/>
      <c r="JE28" s="233"/>
      <c r="JF28" s="233"/>
      <c r="JG28" s="233"/>
      <c r="JH28" s="233"/>
      <c r="JI28" s="233"/>
      <c r="JJ28" s="233"/>
      <c r="JK28" s="233"/>
      <c r="JL28" s="233"/>
      <c r="JM28" s="233"/>
      <c r="JN28" s="233"/>
      <c r="JO28" s="233"/>
      <c r="JP28" s="233"/>
      <c r="JQ28" s="233"/>
      <c r="JR28" s="233"/>
      <c r="JS28" s="233"/>
      <c r="JT28" s="233"/>
      <c r="JU28" s="233"/>
      <c r="JV28" s="233"/>
      <c r="JW28" s="233"/>
      <c r="JX28" s="233"/>
      <c r="JY28" s="233"/>
      <c r="JZ28" s="233"/>
      <c r="KA28" s="233"/>
      <c r="KB28" s="233"/>
      <c r="KC28" s="233"/>
      <c r="KD28" s="233"/>
      <c r="KE28" s="233"/>
      <c r="KF28" s="233"/>
      <c r="KG28" s="233"/>
      <c r="KH28" s="233"/>
      <c r="KI28" s="233"/>
      <c r="KJ28" s="233"/>
      <c r="KK28" s="233"/>
      <c r="KL28" s="233"/>
      <c r="KM28" s="233"/>
      <c r="KN28" s="233"/>
      <c r="KO28" s="233"/>
      <c r="KP28" s="233"/>
      <c r="KQ28" s="233"/>
      <c r="KR28" s="233"/>
      <c r="KS28" s="233"/>
      <c r="KT28" s="233"/>
      <c r="KU28" s="233"/>
      <c r="KV28" s="233"/>
      <c r="KW28" s="233"/>
      <c r="KX28" s="233"/>
      <c r="KY28" s="233"/>
      <c r="KZ28" s="233"/>
      <c r="LA28" s="233"/>
      <c r="LB28" s="233"/>
      <c r="LC28" s="233"/>
      <c r="LD28" s="233"/>
      <c r="LE28" s="233"/>
      <c r="LF28" s="233"/>
      <c r="LG28" s="233"/>
      <c r="LH28" s="233"/>
      <c r="LI28" s="233"/>
      <c r="LJ28" s="233"/>
      <c r="LK28" s="233"/>
      <c r="LL28" s="233"/>
      <c r="LM28" s="233"/>
      <c r="LN28" s="233"/>
      <c r="LO28" s="233"/>
      <c r="LP28" s="233"/>
      <c r="LQ28" s="233"/>
      <c r="LR28" s="233"/>
      <c r="LS28" s="233"/>
      <c r="LT28" s="233"/>
      <c r="LU28" s="233"/>
      <c r="LV28" s="233"/>
      <c r="LW28" s="233"/>
      <c r="LX28" s="233"/>
      <c r="LY28" s="233"/>
      <c r="LZ28" s="233"/>
      <c r="MA28" s="233"/>
      <c r="MB28" s="233"/>
      <c r="MC28" s="233"/>
      <c r="MD28" s="233"/>
      <c r="ME28" s="233"/>
      <c r="MF28" s="233"/>
      <c r="MG28" s="233"/>
      <c r="MH28" s="233"/>
      <c r="MI28" s="233"/>
      <c r="MJ28" s="233"/>
      <c r="MK28" s="233"/>
      <c r="ML28" s="233"/>
      <c r="MM28" s="233"/>
      <c r="MN28" s="233"/>
      <c r="MO28" s="233"/>
      <c r="MP28" s="233"/>
      <c r="MQ28" s="233"/>
      <c r="MR28" s="233"/>
      <c r="MS28" s="233"/>
      <c r="MT28" s="233"/>
      <c r="MU28" s="233"/>
      <c r="MV28" s="233"/>
      <c r="MW28" s="233"/>
      <c r="MX28" s="233"/>
      <c r="MY28" s="233"/>
      <c r="MZ28" s="233"/>
      <c r="NA28" s="233"/>
      <c r="NB28" s="233"/>
      <c r="NC28" s="233"/>
      <c r="ND28" s="233"/>
      <c r="NE28" s="233"/>
      <c r="NF28" s="233"/>
      <c r="NG28" s="233"/>
      <c r="NH28" s="233"/>
      <c r="NI28" s="233"/>
      <c r="NJ28" s="233"/>
      <c r="NK28" s="233"/>
      <c r="NL28" s="233"/>
      <c r="NM28" s="233"/>
      <c r="NN28" s="233"/>
      <c r="NO28" s="233"/>
      <c r="NP28" s="233"/>
      <c r="NQ28" s="233"/>
      <c r="NR28" s="233"/>
      <c r="NS28" s="233"/>
      <c r="NT28" s="233"/>
      <c r="NU28" s="233"/>
      <c r="NV28" s="233"/>
      <c r="NW28" s="233"/>
      <c r="NX28" s="233"/>
      <c r="NY28" s="233"/>
      <c r="NZ28" s="233"/>
      <c r="OA28" s="233"/>
      <c r="OB28" s="233"/>
      <c r="OC28" s="233"/>
      <c r="OD28" s="233"/>
      <c r="OE28" s="233"/>
      <c r="OF28" s="233"/>
      <c r="OG28" s="233"/>
      <c r="OH28" s="233"/>
      <c r="OI28" s="233"/>
      <c r="OJ28" s="233"/>
      <c r="OK28" s="233"/>
      <c r="OL28" s="233"/>
      <c r="OM28" s="233"/>
      <c r="ON28" s="233"/>
      <c r="OO28" s="233"/>
      <c r="OP28" s="233"/>
      <c r="OQ28" s="233"/>
      <c r="OR28" s="233"/>
      <c r="OS28" s="233"/>
      <c r="OT28" s="233"/>
      <c r="OU28" s="233"/>
      <c r="OV28" s="233"/>
      <c r="OW28" s="233"/>
      <c r="OX28" s="233"/>
      <c r="OY28" s="233"/>
      <c r="OZ28" s="233"/>
      <c r="PA28" s="233"/>
      <c r="PB28" s="233"/>
      <c r="PC28" s="233"/>
      <c r="PD28" s="233"/>
      <c r="PE28" s="233"/>
      <c r="PF28" s="233"/>
      <c r="PG28" s="233"/>
    </row>
    <row r="29" spans="1:423" ht="13.8">
      <c r="A29" s="232"/>
      <c r="B29" s="21" t="s">
        <v>337</v>
      </c>
      <c r="C29" s="27">
        <v>6.399349234449411</v>
      </c>
      <c r="D29" s="27">
        <v>0</v>
      </c>
      <c r="E29" s="27">
        <v>6.399349234449411</v>
      </c>
      <c r="F29" s="237">
        <v>0</v>
      </c>
      <c r="G29" s="19"/>
      <c r="H29" s="27">
        <v>0</v>
      </c>
      <c r="I29" s="27">
        <v>0</v>
      </c>
      <c r="J29" s="237">
        <v>0</v>
      </c>
      <c r="K29" s="27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</v>
      </c>
      <c r="FM29" s="19">
        <v>0</v>
      </c>
      <c r="FN29" s="19">
        <v>0</v>
      </c>
      <c r="FO29" s="19">
        <v>0</v>
      </c>
      <c r="FP29" s="19">
        <v>0</v>
      </c>
      <c r="FQ29" s="19">
        <v>0</v>
      </c>
      <c r="FR29" s="19">
        <v>0</v>
      </c>
      <c r="FS29" s="19">
        <v>0</v>
      </c>
      <c r="FT29" s="19">
        <v>0</v>
      </c>
      <c r="FU29" s="19">
        <v>0</v>
      </c>
      <c r="FV29" s="19">
        <v>0</v>
      </c>
      <c r="FW29" s="19">
        <v>0</v>
      </c>
      <c r="FX29" s="19">
        <v>0</v>
      </c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0</v>
      </c>
      <c r="GE29" s="19">
        <v>0</v>
      </c>
      <c r="GF29" s="19">
        <v>0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v>0</v>
      </c>
      <c r="GM29" s="19">
        <v>0</v>
      </c>
      <c r="GN29" s="19">
        <v>0</v>
      </c>
      <c r="GO29" s="19">
        <v>0</v>
      </c>
      <c r="GP29" s="19">
        <v>0</v>
      </c>
      <c r="GQ29" s="19">
        <v>0</v>
      </c>
      <c r="GR29" s="19">
        <v>0</v>
      </c>
      <c r="GS29" s="19">
        <v>0</v>
      </c>
      <c r="GT29" s="19">
        <v>0</v>
      </c>
      <c r="GU29" s="19">
        <v>0</v>
      </c>
      <c r="GV29" s="19">
        <v>1.073915642682608</v>
      </c>
      <c r="GW29" s="19">
        <v>0.93530716474532016</v>
      </c>
      <c r="GX29" s="19">
        <v>0.73967106148982509</v>
      </c>
      <c r="GY29" s="19">
        <v>1.7219630545824678</v>
      </c>
      <c r="GZ29" s="19">
        <v>1.1367545005822368</v>
      </c>
      <c r="HA29" s="19">
        <v>0.14406507793295056</v>
      </c>
      <c r="HB29" s="19">
        <v>0.64767273243400225</v>
      </c>
      <c r="HC29" s="27"/>
      <c r="HD29" s="19">
        <v>0</v>
      </c>
      <c r="HE29" s="19">
        <v>0</v>
      </c>
      <c r="HF29" s="19">
        <v>0</v>
      </c>
      <c r="HG29" s="19">
        <f>+C29</f>
        <v>6.399349234449411</v>
      </c>
      <c r="HH29" s="231"/>
      <c r="HI29" s="231"/>
      <c r="HJ29" s="231"/>
      <c r="HK29" s="231"/>
      <c r="HL29" s="231"/>
      <c r="HM29" s="231"/>
      <c r="HN29" s="231"/>
      <c r="HO29" s="231"/>
      <c r="HP29" s="231"/>
      <c r="HQ29" s="231"/>
      <c r="HR29" s="231"/>
      <c r="HS29" s="231"/>
      <c r="HT29" s="231"/>
      <c r="HU29" s="231"/>
      <c r="HV29" s="231"/>
      <c r="HW29" s="231"/>
      <c r="HX29" s="231"/>
      <c r="HY29" s="231"/>
      <c r="HZ29" s="231"/>
      <c r="IA29" s="231"/>
      <c r="IB29" s="231"/>
      <c r="IC29" s="231"/>
      <c r="ID29" s="231"/>
      <c r="IE29" s="231"/>
      <c r="IF29" s="231"/>
      <c r="IG29" s="231"/>
      <c r="IH29" s="231"/>
      <c r="II29" s="231"/>
      <c r="IJ29" s="231"/>
      <c r="IK29" s="231"/>
      <c r="IL29" s="231"/>
      <c r="IM29" s="231"/>
      <c r="IN29" s="231"/>
      <c r="IO29" s="231"/>
      <c r="IP29" s="231"/>
      <c r="IQ29" s="231"/>
      <c r="IR29" s="231"/>
      <c r="IS29" s="231"/>
      <c r="IT29" s="231"/>
      <c r="IU29" s="231"/>
      <c r="IV29" s="231"/>
      <c r="IW29" s="231"/>
      <c r="IX29" s="231"/>
      <c r="IY29" s="231"/>
      <c r="IZ29" s="231"/>
      <c r="JA29" s="231"/>
      <c r="JB29" s="231"/>
      <c r="JC29" s="231"/>
      <c r="JD29" s="231"/>
      <c r="JE29" s="231"/>
      <c r="JF29" s="231"/>
      <c r="JG29" s="231"/>
      <c r="JH29" s="231"/>
      <c r="JI29" s="231"/>
      <c r="JJ29" s="231"/>
      <c r="JK29" s="231"/>
      <c r="JL29" s="231"/>
      <c r="JM29" s="231"/>
      <c r="JN29" s="231"/>
      <c r="JO29" s="231"/>
      <c r="JP29" s="231"/>
      <c r="JQ29" s="231"/>
      <c r="JR29" s="231"/>
      <c r="JS29" s="231"/>
      <c r="JT29" s="231"/>
      <c r="JU29" s="231"/>
      <c r="JV29" s="231"/>
      <c r="JW29" s="231"/>
      <c r="JX29" s="231"/>
      <c r="JY29" s="231"/>
      <c r="JZ29" s="231"/>
      <c r="KA29" s="231"/>
      <c r="KB29" s="231"/>
      <c r="KC29" s="231"/>
      <c r="KD29" s="231"/>
      <c r="KE29" s="231"/>
      <c r="KF29" s="231"/>
      <c r="KG29" s="231"/>
      <c r="KH29" s="231"/>
      <c r="KI29" s="231"/>
      <c r="KJ29" s="231"/>
      <c r="KK29" s="231"/>
      <c r="KL29" s="231"/>
      <c r="KM29" s="231"/>
      <c r="KN29" s="231"/>
      <c r="KO29" s="231"/>
      <c r="KP29" s="231"/>
      <c r="KQ29" s="231"/>
      <c r="KR29" s="231"/>
      <c r="KS29" s="231"/>
      <c r="KT29" s="231"/>
      <c r="KU29" s="231"/>
      <c r="KV29" s="231"/>
      <c r="KW29" s="231"/>
      <c r="KX29" s="231"/>
      <c r="KY29" s="231"/>
      <c r="KZ29" s="231"/>
      <c r="LA29" s="231"/>
      <c r="LB29" s="231"/>
      <c r="LC29" s="231"/>
      <c r="LD29" s="231"/>
      <c r="LE29" s="231"/>
      <c r="LF29" s="231"/>
      <c r="LG29" s="231"/>
      <c r="LH29" s="231"/>
      <c r="LI29" s="231"/>
      <c r="LJ29" s="231"/>
      <c r="LK29" s="231"/>
      <c r="LL29" s="231"/>
      <c r="LM29" s="231"/>
      <c r="LN29" s="231"/>
      <c r="LO29" s="231"/>
      <c r="LP29" s="231"/>
      <c r="LQ29" s="231"/>
      <c r="LR29" s="231"/>
      <c r="LS29" s="231"/>
      <c r="LT29" s="231"/>
      <c r="LU29" s="231"/>
      <c r="LV29" s="231"/>
      <c r="LW29" s="231"/>
      <c r="LX29" s="231"/>
      <c r="LY29" s="231"/>
      <c r="LZ29" s="231"/>
      <c r="MA29" s="231"/>
      <c r="MB29" s="231"/>
      <c r="MC29" s="231"/>
      <c r="MD29" s="231"/>
      <c r="ME29" s="231"/>
      <c r="MF29" s="231"/>
      <c r="MG29" s="231"/>
      <c r="MH29" s="231"/>
      <c r="MI29" s="231"/>
      <c r="MJ29" s="231"/>
      <c r="MK29" s="231"/>
      <c r="ML29" s="231"/>
      <c r="MM29" s="231"/>
      <c r="MN29" s="231"/>
      <c r="MO29" s="231"/>
      <c r="MP29" s="231"/>
      <c r="MQ29" s="231"/>
      <c r="MR29" s="231"/>
      <c r="MS29" s="231"/>
      <c r="MT29" s="231"/>
      <c r="MU29" s="231"/>
      <c r="MV29" s="231"/>
      <c r="MW29" s="231"/>
      <c r="MX29" s="231"/>
      <c r="MY29" s="231"/>
      <c r="MZ29" s="231"/>
      <c r="NA29" s="231"/>
      <c r="NB29" s="231"/>
      <c r="NC29" s="231"/>
      <c r="ND29" s="231"/>
      <c r="NE29" s="231"/>
      <c r="NF29" s="231"/>
      <c r="NG29" s="231"/>
      <c r="NH29" s="231"/>
      <c r="NI29" s="231"/>
      <c r="NJ29" s="231"/>
      <c r="NK29" s="231"/>
      <c r="NL29" s="231"/>
      <c r="NM29" s="231"/>
      <c r="NN29" s="231"/>
      <c r="NO29" s="231"/>
      <c r="NP29" s="231"/>
      <c r="NQ29" s="231"/>
      <c r="NR29" s="231"/>
      <c r="NS29" s="231"/>
      <c r="NT29" s="231"/>
      <c r="NU29" s="231"/>
      <c r="NV29" s="231"/>
      <c r="NW29" s="231"/>
      <c r="NX29" s="231"/>
      <c r="NY29" s="231"/>
      <c r="NZ29" s="231"/>
      <c r="OA29" s="231"/>
      <c r="OB29" s="231"/>
      <c r="OC29" s="231"/>
      <c r="OD29" s="231"/>
      <c r="OE29" s="231"/>
      <c r="OF29" s="231"/>
      <c r="OG29" s="231"/>
      <c r="OH29" s="231"/>
      <c r="OI29" s="231"/>
      <c r="OJ29" s="231"/>
      <c r="OK29" s="231"/>
      <c r="OL29" s="231"/>
      <c r="OM29" s="231"/>
      <c r="ON29" s="231"/>
      <c r="OO29" s="231"/>
      <c r="OP29" s="231"/>
      <c r="OQ29" s="231"/>
    </row>
    <row r="30" spans="1:423" ht="13.8">
      <c r="A30" s="232"/>
      <c r="B30" s="18"/>
      <c r="C30" s="19"/>
      <c r="D30" s="19"/>
      <c r="E30" s="19"/>
      <c r="F30" s="20"/>
      <c r="G30" s="19"/>
      <c r="H30" s="19"/>
      <c r="I30" s="19"/>
      <c r="J30" s="20"/>
      <c r="K30" s="27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27"/>
      <c r="HD30" s="19"/>
      <c r="HE30" s="19"/>
      <c r="HF30" s="19"/>
      <c r="HG30" s="19"/>
      <c r="HH30" s="231"/>
      <c r="HI30" s="231"/>
      <c r="HJ30" s="231"/>
      <c r="HK30" s="231"/>
      <c r="HL30" s="231"/>
      <c r="HM30" s="231"/>
      <c r="HN30" s="231"/>
      <c r="HO30" s="231"/>
      <c r="HP30" s="231"/>
      <c r="HQ30" s="231"/>
      <c r="HR30" s="231"/>
      <c r="HS30" s="231"/>
      <c r="HT30" s="231"/>
      <c r="HU30" s="231"/>
      <c r="HV30" s="231"/>
      <c r="HW30" s="231"/>
      <c r="HX30" s="231"/>
      <c r="HY30" s="231"/>
      <c r="HZ30" s="231"/>
      <c r="IA30" s="231"/>
      <c r="IB30" s="231"/>
      <c r="IC30" s="231"/>
      <c r="ID30" s="231"/>
      <c r="IE30" s="231"/>
      <c r="IF30" s="231"/>
      <c r="IG30" s="231"/>
      <c r="IH30" s="231"/>
      <c r="II30" s="231"/>
      <c r="IJ30" s="231"/>
      <c r="IK30" s="231"/>
      <c r="IL30" s="231"/>
      <c r="IM30" s="231"/>
      <c r="IN30" s="231"/>
      <c r="IO30" s="231"/>
      <c r="IP30" s="231"/>
      <c r="IQ30" s="231"/>
      <c r="IR30" s="231"/>
      <c r="IS30" s="231"/>
      <c r="IT30" s="231"/>
      <c r="IU30" s="231"/>
      <c r="IV30" s="231"/>
      <c r="IW30" s="231"/>
      <c r="IX30" s="231"/>
      <c r="IY30" s="231"/>
      <c r="IZ30" s="231"/>
      <c r="JA30" s="231"/>
      <c r="JB30" s="231"/>
      <c r="JC30" s="231"/>
      <c r="JD30" s="231"/>
      <c r="JE30" s="231"/>
      <c r="JF30" s="231"/>
      <c r="JG30" s="231"/>
      <c r="JH30" s="231"/>
      <c r="JI30" s="231"/>
      <c r="JJ30" s="231"/>
      <c r="JK30" s="231"/>
      <c r="JL30" s="231"/>
      <c r="JM30" s="231"/>
      <c r="JN30" s="231"/>
      <c r="JO30" s="231"/>
      <c r="JP30" s="231"/>
      <c r="JQ30" s="231"/>
      <c r="JR30" s="231"/>
      <c r="JS30" s="231"/>
      <c r="JT30" s="231"/>
      <c r="JU30" s="231"/>
      <c r="JV30" s="231"/>
      <c r="JW30" s="231"/>
      <c r="JX30" s="231"/>
      <c r="JY30" s="231"/>
      <c r="JZ30" s="231"/>
      <c r="KA30" s="231"/>
      <c r="KB30" s="231"/>
      <c r="KC30" s="231"/>
      <c r="KD30" s="231"/>
      <c r="KE30" s="231"/>
      <c r="KF30" s="231"/>
      <c r="KG30" s="231"/>
      <c r="KH30" s="231"/>
      <c r="KI30" s="231"/>
      <c r="KJ30" s="231"/>
      <c r="KK30" s="231"/>
      <c r="KL30" s="231"/>
      <c r="KM30" s="231"/>
      <c r="KN30" s="231"/>
      <c r="KO30" s="231"/>
      <c r="KP30" s="231"/>
      <c r="KQ30" s="231"/>
      <c r="KR30" s="231"/>
      <c r="KS30" s="231"/>
      <c r="KT30" s="231"/>
      <c r="KU30" s="231"/>
      <c r="KV30" s="231"/>
      <c r="KW30" s="231"/>
      <c r="KX30" s="231"/>
      <c r="KY30" s="231"/>
      <c r="KZ30" s="231"/>
      <c r="LA30" s="231"/>
      <c r="LB30" s="231"/>
      <c r="LC30" s="231"/>
      <c r="LD30" s="231"/>
      <c r="LE30" s="231"/>
      <c r="LF30" s="231"/>
      <c r="LG30" s="231"/>
      <c r="LH30" s="231"/>
      <c r="LI30" s="231"/>
      <c r="LJ30" s="231"/>
      <c r="LK30" s="231"/>
      <c r="LL30" s="231"/>
      <c r="LM30" s="231"/>
      <c r="LN30" s="231"/>
      <c r="LO30" s="231"/>
      <c r="LP30" s="231"/>
      <c r="LQ30" s="231"/>
      <c r="LR30" s="231"/>
      <c r="LS30" s="231"/>
      <c r="LT30" s="231"/>
      <c r="LU30" s="231"/>
      <c r="LV30" s="231"/>
      <c r="LW30" s="231"/>
      <c r="LX30" s="231"/>
      <c r="LY30" s="231"/>
      <c r="LZ30" s="231"/>
      <c r="MA30" s="231"/>
      <c r="MB30" s="231"/>
      <c r="MC30" s="231"/>
      <c r="MD30" s="231"/>
      <c r="ME30" s="231"/>
      <c r="MF30" s="231"/>
      <c r="MG30" s="231"/>
      <c r="MH30" s="231"/>
      <c r="MI30" s="231"/>
      <c r="MJ30" s="231"/>
      <c r="MK30" s="231"/>
      <c r="ML30" s="231"/>
      <c r="MM30" s="231"/>
      <c r="MN30" s="231"/>
      <c r="MO30" s="231"/>
      <c r="MP30" s="231"/>
      <c r="MQ30" s="231"/>
      <c r="MR30" s="231"/>
      <c r="MS30" s="231"/>
      <c r="MT30" s="231"/>
      <c r="MU30" s="231"/>
      <c r="MV30" s="231"/>
      <c r="MW30" s="231"/>
      <c r="MX30" s="231"/>
      <c r="MY30" s="231"/>
      <c r="MZ30" s="231"/>
      <c r="NA30" s="231"/>
      <c r="NB30" s="231"/>
      <c r="NC30" s="231"/>
      <c r="ND30" s="231"/>
      <c r="NE30" s="231"/>
      <c r="NF30" s="231"/>
      <c r="NG30" s="231"/>
      <c r="NH30" s="231"/>
      <c r="NI30" s="231"/>
      <c r="NJ30" s="231"/>
      <c r="NK30" s="231"/>
      <c r="NL30" s="231"/>
      <c r="NM30" s="231"/>
      <c r="NN30" s="231"/>
      <c r="NO30" s="231"/>
      <c r="NP30" s="231"/>
      <c r="NQ30" s="231"/>
      <c r="NR30" s="231"/>
      <c r="NS30" s="231"/>
      <c r="NT30" s="231"/>
      <c r="NU30" s="231"/>
      <c r="NV30" s="231"/>
      <c r="NW30" s="231"/>
      <c r="NX30" s="231"/>
      <c r="NY30" s="231"/>
      <c r="NZ30" s="231"/>
      <c r="OA30" s="231"/>
      <c r="OB30" s="231"/>
      <c r="OC30" s="231"/>
      <c r="OD30" s="231"/>
      <c r="OE30" s="231"/>
      <c r="OF30" s="231"/>
      <c r="OG30" s="231"/>
      <c r="OH30" s="231"/>
      <c r="OI30" s="231"/>
      <c r="OJ30" s="231"/>
      <c r="OK30" s="231"/>
      <c r="OL30" s="231"/>
      <c r="OM30" s="231"/>
      <c r="ON30" s="231"/>
      <c r="OO30" s="231"/>
      <c r="OP30" s="231"/>
      <c r="OQ30" s="231"/>
    </row>
    <row r="31" spans="1:423" ht="13.8">
      <c r="A31" s="232"/>
      <c r="B31" s="24" t="s">
        <v>420</v>
      </c>
      <c r="C31" s="25">
        <v>19.394011228157328</v>
      </c>
      <c r="D31" s="25">
        <v>97.76577057268679</v>
      </c>
      <c r="E31" s="25">
        <v>-78.371759344529465</v>
      </c>
      <c r="F31" s="26">
        <v>-0.80162779759672342</v>
      </c>
      <c r="G31" s="27"/>
      <c r="H31" s="25">
        <v>75.790014920663268</v>
      </c>
      <c r="I31" s="25">
        <v>21.975755652023523</v>
      </c>
      <c r="J31" s="26">
        <v>0.28995581640969026</v>
      </c>
      <c r="K31" s="19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1.541802930975954</v>
      </c>
      <c r="FM31" s="25">
        <v>1.2001943943618016</v>
      </c>
      <c r="FN31" s="25">
        <v>11.243434057743737</v>
      </c>
      <c r="FO31" s="25">
        <v>2.4895181239978701</v>
      </c>
      <c r="FP31" s="25">
        <v>7.163933727167481</v>
      </c>
      <c r="FQ31" s="25">
        <v>6.0780852122618265</v>
      </c>
      <c r="FR31" s="25">
        <v>8.4441256456040641</v>
      </c>
      <c r="FS31" s="25">
        <v>5.9050188404231774</v>
      </c>
      <c r="FT31" s="25">
        <v>4.8411208204657399</v>
      </c>
      <c r="FU31" s="25">
        <v>7.1545259335038622</v>
      </c>
      <c r="FV31" s="25">
        <v>8.349222934377444</v>
      </c>
      <c r="FW31" s="25">
        <v>4.3176440956677</v>
      </c>
      <c r="FX31" s="25">
        <v>6.970847766147096</v>
      </c>
      <c r="FY31" s="25">
        <v>3.6274302756947989</v>
      </c>
      <c r="FZ31" s="25">
        <v>10.144757024311847</v>
      </c>
      <c r="GA31" s="25">
        <v>6.641475792754056</v>
      </c>
      <c r="GB31" s="25">
        <v>6.882401120437998</v>
      </c>
      <c r="GC31" s="25">
        <v>39.756287730710177</v>
      </c>
      <c r="GD31" s="25">
        <v>1.7668152106073083</v>
      </c>
      <c r="GE31" s="25">
        <v>16.905148844989107</v>
      </c>
      <c r="GF31" s="25">
        <v>12.186587727528133</v>
      </c>
      <c r="GG31" s="25">
        <v>5.4889135087922831</v>
      </c>
      <c r="GH31" s="25">
        <v>9.445108222111271</v>
      </c>
      <c r="GI31" s="25">
        <v>6.0454379517327652</v>
      </c>
      <c r="GJ31" s="25">
        <v>12.090948921505797</v>
      </c>
      <c r="GK31" s="25">
        <v>4.2991246947463697</v>
      </c>
      <c r="GL31" s="25">
        <v>8.0900353049211908</v>
      </c>
      <c r="GM31" s="25">
        <v>24.199432862707603</v>
      </c>
      <c r="GN31" s="25">
        <v>11.74398910573316</v>
      </c>
      <c r="GO31" s="25">
        <v>20.21635874165894</v>
      </c>
      <c r="GP31" s="25">
        <v>17.125880941413726</v>
      </c>
      <c r="GQ31" s="25">
        <v>10.883861450819651</v>
      </c>
      <c r="GR31" s="25">
        <v>7.666386390174841</v>
      </c>
      <c r="GS31" s="25">
        <v>9.431380459952841</v>
      </c>
      <c r="GT31" s="25">
        <v>6.6526469847990057</v>
      </c>
      <c r="GU31" s="25">
        <v>12.65273331912921</v>
      </c>
      <c r="GV31" s="25">
        <v>2.1135020166040999</v>
      </c>
      <c r="GW31" s="25">
        <v>1.3089945535908492</v>
      </c>
      <c r="GX31" s="25">
        <v>2.0896772671783861</v>
      </c>
      <c r="GY31" s="25">
        <v>4.3287295498536844</v>
      </c>
      <c r="GZ31" s="25">
        <v>3.6700997812609013</v>
      </c>
      <c r="HA31" s="25">
        <v>2.7942588606412748</v>
      </c>
      <c r="HB31" s="25">
        <v>3.0887491990281326</v>
      </c>
      <c r="HC31" s="19"/>
      <c r="HD31" s="25">
        <v>68.728626716550664</v>
      </c>
      <c r="HE31" s="25">
        <v>125.86121117581685</v>
      </c>
      <c r="HF31" s="25">
        <v>145.05277917756237</v>
      </c>
      <c r="HG31" s="25">
        <f>+C31</f>
        <v>19.394011228157328</v>
      </c>
      <c r="HH31" s="17"/>
      <c r="HI31" s="233"/>
      <c r="HJ31" s="233"/>
      <c r="HK31" s="233"/>
      <c r="HL31" s="233"/>
      <c r="HM31" s="233"/>
      <c r="HN31" s="233"/>
      <c r="HO31" s="233"/>
      <c r="HP31" s="233"/>
      <c r="HQ31" s="233"/>
      <c r="HR31" s="233"/>
      <c r="HS31" s="233"/>
      <c r="HT31" s="233"/>
      <c r="HU31" s="233"/>
      <c r="HV31" s="233"/>
      <c r="HW31" s="233"/>
      <c r="HX31" s="233"/>
      <c r="HY31" s="233"/>
      <c r="HZ31" s="233"/>
      <c r="IA31" s="233"/>
      <c r="IB31" s="233"/>
      <c r="IC31" s="233"/>
      <c r="ID31" s="233"/>
      <c r="IE31" s="233"/>
      <c r="IF31" s="233"/>
      <c r="IG31" s="233"/>
      <c r="IH31" s="233"/>
      <c r="II31" s="233"/>
      <c r="IJ31" s="233"/>
      <c r="IK31" s="233"/>
      <c r="IL31" s="233"/>
      <c r="IM31" s="233"/>
      <c r="IN31" s="233"/>
      <c r="IO31" s="233"/>
      <c r="IP31" s="233"/>
      <c r="IQ31" s="233"/>
      <c r="IR31" s="233"/>
      <c r="IS31" s="233"/>
      <c r="IT31" s="233"/>
      <c r="IU31" s="233"/>
      <c r="IV31" s="233"/>
      <c r="IW31" s="233"/>
      <c r="IX31" s="233"/>
      <c r="IY31" s="233"/>
      <c r="IZ31" s="233"/>
      <c r="JA31" s="233"/>
      <c r="JB31" s="233"/>
      <c r="JC31" s="233"/>
      <c r="JD31" s="233"/>
      <c r="JE31" s="233"/>
      <c r="JF31" s="233"/>
      <c r="JG31" s="233"/>
      <c r="JH31" s="233"/>
      <c r="JI31" s="233"/>
      <c r="JJ31" s="233"/>
      <c r="JK31" s="233"/>
      <c r="JL31" s="233"/>
      <c r="JM31" s="233"/>
      <c r="JN31" s="233"/>
      <c r="JO31" s="233"/>
      <c r="JP31" s="233"/>
      <c r="JQ31" s="233"/>
      <c r="JR31" s="233"/>
      <c r="JS31" s="233"/>
      <c r="JT31" s="233"/>
      <c r="JU31" s="233"/>
      <c r="JV31" s="233"/>
      <c r="JW31" s="233"/>
      <c r="JX31" s="233"/>
      <c r="JY31" s="233"/>
      <c r="JZ31" s="233"/>
      <c r="KA31" s="233"/>
      <c r="KB31" s="233"/>
      <c r="KC31" s="233"/>
      <c r="KD31" s="233"/>
      <c r="KE31" s="233"/>
      <c r="KF31" s="233"/>
      <c r="KG31" s="233"/>
      <c r="KH31" s="233"/>
      <c r="KI31" s="233"/>
      <c r="KJ31" s="233"/>
      <c r="KK31" s="233"/>
      <c r="KL31" s="233"/>
      <c r="KM31" s="233"/>
      <c r="KN31" s="233"/>
      <c r="KO31" s="233"/>
      <c r="KP31" s="233"/>
      <c r="KQ31" s="233"/>
      <c r="KR31" s="233"/>
      <c r="KS31" s="233"/>
      <c r="KT31" s="233"/>
      <c r="KU31" s="233"/>
      <c r="KV31" s="233"/>
      <c r="KW31" s="233"/>
      <c r="KX31" s="233"/>
      <c r="KY31" s="233"/>
      <c r="KZ31" s="233"/>
      <c r="LA31" s="233"/>
      <c r="LB31" s="233"/>
      <c r="LC31" s="233"/>
      <c r="LD31" s="233"/>
      <c r="LE31" s="233"/>
      <c r="LF31" s="233"/>
      <c r="LG31" s="233"/>
      <c r="LH31" s="233"/>
      <c r="LI31" s="233"/>
      <c r="LJ31" s="233"/>
      <c r="LK31" s="233"/>
      <c r="LL31" s="233"/>
      <c r="LM31" s="233"/>
      <c r="LN31" s="233"/>
      <c r="LO31" s="233"/>
      <c r="LP31" s="233"/>
      <c r="LQ31" s="233"/>
      <c r="LR31" s="233"/>
      <c r="LS31" s="233"/>
      <c r="LT31" s="233"/>
      <c r="LU31" s="233"/>
      <c r="LV31" s="233"/>
      <c r="LW31" s="233"/>
      <c r="LX31" s="233"/>
      <c r="LY31" s="233"/>
      <c r="LZ31" s="233"/>
      <c r="MA31" s="233"/>
      <c r="MB31" s="233"/>
      <c r="MC31" s="233"/>
      <c r="MD31" s="233"/>
      <c r="ME31" s="233"/>
      <c r="MF31" s="233"/>
      <c r="MG31" s="233"/>
      <c r="MH31" s="233"/>
      <c r="MI31" s="233"/>
      <c r="MJ31" s="233"/>
      <c r="MK31" s="233"/>
      <c r="ML31" s="233"/>
      <c r="MM31" s="233"/>
      <c r="MN31" s="233"/>
      <c r="MO31" s="233"/>
      <c r="MP31" s="233"/>
      <c r="MQ31" s="233"/>
      <c r="MR31" s="233"/>
      <c r="MS31" s="233"/>
      <c r="MT31" s="233"/>
      <c r="MU31" s="233"/>
      <c r="MV31" s="233"/>
    </row>
    <row r="32" spans="1:423" ht="13.8">
      <c r="A32" s="232"/>
      <c r="B32" s="18" t="s">
        <v>68</v>
      </c>
      <c r="C32" s="19">
        <v>3.2035290078949599</v>
      </c>
      <c r="D32" s="19">
        <v>10.182931860568315</v>
      </c>
      <c r="E32" s="19">
        <v>-6.9794028526733554</v>
      </c>
      <c r="F32" s="20">
        <v>-0.68540209717988143</v>
      </c>
      <c r="G32" s="19"/>
      <c r="H32" s="19">
        <v>8.3661521941329333</v>
      </c>
      <c r="I32" s="19">
        <v>1.8167796664353819</v>
      </c>
      <c r="J32" s="20">
        <v>0.21715833327888348</v>
      </c>
      <c r="K32" s="19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0.601849882765084</v>
      </c>
      <c r="FM32" s="19">
        <v>0.59910031593350932</v>
      </c>
      <c r="FN32" s="19">
        <v>1.0234635616329004</v>
      </c>
      <c r="FO32" s="19">
        <v>0.95738485157247455</v>
      </c>
      <c r="FP32" s="19">
        <v>0.95724424202764835</v>
      </c>
      <c r="FQ32" s="19">
        <v>1.0226907934476068</v>
      </c>
      <c r="FR32" s="19">
        <v>1.0049253785334697</v>
      </c>
      <c r="FS32" s="19">
        <v>1.0984835640652444</v>
      </c>
      <c r="FT32" s="19">
        <v>1.0488646002086517</v>
      </c>
      <c r="FU32" s="19">
        <v>0.98478027395384882</v>
      </c>
      <c r="FV32" s="19">
        <v>0.94992756444420023</v>
      </c>
      <c r="FW32" s="19">
        <v>1.5358542003165714</v>
      </c>
      <c r="FX32" s="19">
        <v>1.0230926289579676</v>
      </c>
      <c r="FY32" s="19">
        <v>1.1520961061767228</v>
      </c>
      <c r="FZ32" s="19">
        <v>2.0791566819105691</v>
      </c>
      <c r="GA32" s="19">
        <v>1.0945261935117256</v>
      </c>
      <c r="GB32" s="19">
        <v>1.1107502848794477</v>
      </c>
      <c r="GC32" s="19">
        <v>1.1470949101682339</v>
      </c>
      <c r="GD32" s="19">
        <v>0.75943538852826586</v>
      </c>
      <c r="GE32" s="19">
        <v>1.4084033663320998</v>
      </c>
      <c r="GF32" s="19">
        <v>1.1846337914057394</v>
      </c>
      <c r="GG32" s="19">
        <v>1.0552517089103828</v>
      </c>
      <c r="GH32" s="19">
        <v>1.0693783410857882</v>
      </c>
      <c r="GI32" s="19">
        <v>2.5302162661364882</v>
      </c>
      <c r="GJ32" s="19">
        <v>1.0270089749814941</v>
      </c>
      <c r="GK32" s="19">
        <v>1.183700958057575</v>
      </c>
      <c r="GL32" s="19">
        <v>2.2782523654454843</v>
      </c>
      <c r="GM32" s="19">
        <v>1.1287482143430672</v>
      </c>
      <c r="GN32" s="19">
        <v>1.0501548980113058</v>
      </c>
      <c r="GO32" s="19">
        <v>1.2221426673653737</v>
      </c>
      <c r="GP32" s="19">
        <v>2.2929237823640158</v>
      </c>
      <c r="GQ32" s="19">
        <v>1.4092888535751023</v>
      </c>
      <c r="GR32" s="19">
        <v>1.216904788550486</v>
      </c>
      <c r="GS32" s="19">
        <v>1.2400307726412274</v>
      </c>
      <c r="GT32" s="19">
        <v>0.95447277397430563</v>
      </c>
      <c r="GU32" s="19">
        <v>2.7317853655414819</v>
      </c>
      <c r="GV32" s="19">
        <v>0.39706637540630657</v>
      </c>
      <c r="GW32" s="19">
        <v>0.42311997070000129</v>
      </c>
      <c r="GX32" s="19">
        <v>0.41546015030251093</v>
      </c>
      <c r="GY32" s="19">
        <v>0.41998411145510839</v>
      </c>
      <c r="GZ32" s="19">
        <v>0.4033803298275534</v>
      </c>
      <c r="HA32" s="19">
        <v>0.39950500285181573</v>
      </c>
      <c r="HB32" s="19">
        <v>0.7450130673516635</v>
      </c>
      <c r="HC32" s="19"/>
      <c r="HD32" s="19">
        <v>11.78456922890121</v>
      </c>
      <c r="HE32" s="19">
        <v>15.614035668003432</v>
      </c>
      <c r="HF32" s="19">
        <v>17.735414414850922</v>
      </c>
      <c r="HG32" s="19">
        <f>+C32</f>
        <v>3.2035290078949599</v>
      </c>
      <c r="HH32" s="17"/>
      <c r="HI32" s="233"/>
      <c r="HJ32" s="233"/>
      <c r="HK32" s="233"/>
      <c r="HL32" s="233"/>
      <c r="HM32" s="233"/>
      <c r="HN32" s="233"/>
      <c r="HO32" s="233"/>
      <c r="HP32" s="233"/>
      <c r="HQ32" s="233"/>
      <c r="HR32" s="233"/>
      <c r="HS32" s="233"/>
      <c r="HT32" s="233"/>
      <c r="HU32" s="233"/>
      <c r="HV32" s="233"/>
      <c r="HW32" s="233"/>
      <c r="HX32" s="233"/>
      <c r="HY32" s="233"/>
      <c r="HZ32" s="233"/>
      <c r="IA32" s="233"/>
      <c r="IB32" s="233"/>
      <c r="IC32" s="233"/>
      <c r="ID32" s="233"/>
      <c r="IE32" s="233"/>
      <c r="IF32" s="233"/>
      <c r="IG32" s="233"/>
      <c r="IH32" s="233"/>
      <c r="II32" s="233"/>
      <c r="IJ32" s="233"/>
      <c r="IK32" s="233"/>
      <c r="IL32" s="233"/>
      <c r="IM32" s="233"/>
      <c r="IN32" s="233"/>
      <c r="IO32" s="233"/>
      <c r="IP32" s="233"/>
      <c r="IQ32" s="233"/>
      <c r="IR32" s="233"/>
      <c r="IS32" s="233"/>
      <c r="IT32" s="233"/>
      <c r="IU32" s="233"/>
      <c r="IV32" s="233"/>
      <c r="IW32" s="233"/>
      <c r="IX32" s="233"/>
      <c r="IY32" s="233"/>
      <c r="IZ32" s="233"/>
      <c r="JA32" s="233"/>
      <c r="JB32" s="233"/>
      <c r="JC32" s="233"/>
      <c r="JD32" s="233"/>
      <c r="JE32" s="233"/>
      <c r="JF32" s="233"/>
      <c r="JG32" s="233"/>
      <c r="JH32" s="233"/>
      <c r="JI32" s="233"/>
      <c r="JJ32" s="233"/>
      <c r="JK32" s="233"/>
      <c r="JL32" s="233"/>
      <c r="JM32" s="233"/>
      <c r="JN32" s="233"/>
      <c r="JO32" s="233"/>
      <c r="JP32" s="233"/>
      <c r="JQ32" s="233"/>
      <c r="JR32" s="233"/>
      <c r="JS32" s="233"/>
      <c r="JT32" s="233"/>
      <c r="JU32" s="233"/>
      <c r="JV32" s="233"/>
      <c r="JW32" s="233"/>
      <c r="JX32" s="233"/>
      <c r="JY32" s="233"/>
      <c r="JZ32" s="233"/>
      <c r="KA32" s="233"/>
      <c r="KB32" s="233"/>
      <c r="KC32" s="233"/>
      <c r="KD32" s="233"/>
      <c r="KE32" s="233"/>
      <c r="KF32" s="233"/>
      <c r="KG32" s="233"/>
      <c r="KH32" s="233"/>
      <c r="KI32" s="233"/>
      <c r="KJ32" s="233"/>
      <c r="KK32" s="233"/>
      <c r="KL32" s="233"/>
      <c r="KM32" s="233"/>
      <c r="KN32" s="233"/>
      <c r="KO32" s="233"/>
      <c r="KP32" s="233"/>
      <c r="KQ32" s="233"/>
      <c r="KR32" s="233"/>
      <c r="KS32" s="233"/>
      <c r="KT32" s="233"/>
      <c r="KU32" s="233"/>
      <c r="KV32" s="233"/>
      <c r="KW32" s="233"/>
      <c r="KX32" s="233"/>
      <c r="KY32" s="233"/>
      <c r="KZ32" s="233"/>
      <c r="LA32" s="233"/>
      <c r="LB32" s="233"/>
      <c r="LC32" s="233"/>
      <c r="LD32" s="233"/>
      <c r="LE32" s="233"/>
      <c r="LF32" s="233"/>
      <c r="LG32" s="233"/>
      <c r="LH32" s="233"/>
      <c r="LI32" s="233"/>
      <c r="LJ32" s="233"/>
      <c r="LK32" s="233"/>
      <c r="LL32" s="233"/>
      <c r="LM32" s="233"/>
      <c r="LN32" s="233"/>
      <c r="LO32" s="233"/>
      <c r="LP32" s="233"/>
      <c r="LQ32" s="233"/>
      <c r="LR32" s="233"/>
      <c r="LS32" s="233"/>
      <c r="LT32" s="233"/>
      <c r="LU32" s="233"/>
      <c r="LV32" s="233"/>
      <c r="LW32" s="233"/>
      <c r="LX32" s="233"/>
      <c r="LY32" s="233"/>
      <c r="LZ32" s="233"/>
      <c r="MA32" s="233"/>
      <c r="MB32" s="233"/>
      <c r="MC32" s="233"/>
      <c r="MD32" s="233"/>
      <c r="ME32" s="233"/>
      <c r="MF32" s="233"/>
      <c r="MG32" s="233"/>
      <c r="MH32" s="233"/>
      <c r="MI32" s="233"/>
      <c r="MJ32" s="233"/>
      <c r="MK32" s="233"/>
      <c r="ML32" s="233"/>
      <c r="MM32" s="233"/>
      <c r="MN32" s="233"/>
      <c r="MO32" s="233"/>
      <c r="MP32" s="233"/>
      <c r="MQ32" s="233"/>
      <c r="MR32" s="233"/>
      <c r="MS32" s="233"/>
      <c r="MT32" s="233"/>
      <c r="MU32" s="233"/>
      <c r="MV32" s="233"/>
    </row>
    <row r="33" spans="1:360" ht="13.8">
      <c r="A33" s="232"/>
      <c r="B33" s="18" t="s">
        <v>69</v>
      </c>
      <c r="C33" s="19">
        <v>10.411836242536699</v>
      </c>
      <c r="D33" s="19">
        <v>76.01284306619101</v>
      </c>
      <c r="E33" s="19">
        <v>-65.601006823654316</v>
      </c>
      <c r="F33" s="20">
        <v>-0.86302530174446701</v>
      </c>
      <c r="G33" s="19"/>
      <c r="H33" s="19">
        <v>58.509858961487204</v>
      </c>
      <c r="I33" s="19">
        <v>17.502984104703806</v>
      </c>
      <c r="J33" s="20">
        <v>0.29914589464699876</v>
      </c>
      <c r="K33" s="15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0.85318195215860937</v>
      </c>
      <c r="FM33" s="19">
        <v>0.59270540307726982</v>
      </c>
      <c r="FN33" s="19">
        <v>10.105658942826858</v>
      </c>
      <c r="FO33" s="19">
        <v>1.361759167537957</v>
      </c>
      <c r="FP33" s="19">
        <v>3.4140152372527974</v>
      </c>
      <c r="FQ33" s="19">
        <v>2.8155307991970426</v>
      </c>
      <c r="FR33" s="19">
        <v>4.8305077821083309</v>
      </c>
      <c r="FS33" s="19">
        <v>4.3858953106563536</v>
      </c>
      <c r="FT33" s="19">
        <v>2.6362580420567086</v>
      </c>
      <c r="FU33" s="19">
        <v>5.3495610396919488</v>
      </c>
      <c r="FV33" s="19">
        <v>6.083742533061729</v>
      </c>
      <c r="FW33" s="19">
        <v>2.3053301372240185</v>
      </c>
      <c r="FX33" s="19">
        <v>5.4767675447044173</v>
      </c>
      <c r="FY33" s="19">
        <v>1.6363567160118722</v>
      </c>
      <c r="FZ33" s="19">
        <v>5.8952004016942512</v>
      </c>
      <c r="GA33" s="19">
        <v>2.9120275060196121</v>
      </c>
      <c r="GB33" s="19">
        <v>4.1649268382085145</v>
      </c>
      <c r="GC33" s="19">
        <v>37.550885310449125</v>
      </c>
      <c r="GD33" s="19">
        <v>0.87369464439941114</v>
      </c>
      <c r="GE33" s="19">
        <v>13.878399613630405</v>
      </c>
      <c r="GF33" s="19">
        <v>7.731228154752146</v>
      </c>
      <c r="GG33" s="19">
        <v>2.7901428465207911</v>
      </c>
      <c r="GH33" s="19">
        <v>6.1243004085264259</v>
      </c>
      <c r="GI33" s="19">
        <v>2.708212457446316</v>
      </c>
      <c r="GJ33" s="19">
        <v>10.198847677846533</v>
      </c>
      <c r="GK33" s="19">
        <v>2.071849397468192</v>
      </c>
      <c r="GL33" s="19">
        <v>3.864917884911288</v>
      </c>
      <c r="GM33" s="19">
        <v>21.915270672153575</v>
      </c>
      <c r="GN33" s="19">
        <v>7.7119987187761341</v>
      </c>
      <c r="GO33" s="19">
        <v>16.592315474604025</v>
      </c>
      <c r="GP33" s="19">
        <v>13.65764324043125</v>
      </c>
      <c r="GQ33" s="19">
        <v>7.3182017167561035</v>
      </c>
      <c r="GR33" s="19">
        <v>5.4469683029867566</v>
      </c>
      <c r="GS33" s="19">
        <v>6.3126207380030559</v>
      </c>
      <c r="GT33" s="19">
        <v>5.2706610472109405</v>
      </c>
      <c r="GU33" s="19">
        <v>6.7157056609631924</v>
      </c>
      <c r="GV33" s="19">
        <v>0.5143451990458453</v>
      </c>
      <c r="GW33" s="19">
        <v>0.2885286183579206</v>
      </c>
      <c r="GX33" s="19">
        <v>0.53994103154588546</v>
      </c>
      <c r="GY33" s="19">
        <v>3.2597168884176604</v>
      </c>
      <c r="GZ33" s="19">
        <v>2.5897961198245367</v>
      </c>
      <c r="HA33" s="19">
        <v>1.8013890628700275</v>
      </c>
      <c r="HB33" s="19">
        <v>1.4181193224748232</v>
      </c>
      <c r="HC33" s="19"/>
      <c r="HD33" s="19">
        <v>44.734146346849627</v>
      </c>
      <c r="HE33" s="19">
        <v>91.742142442363289</v>
      </c>
      <c r="HF33" s="19">
        <v>107.07700053211107</v>
      </c>
      <c r="HG33" s="19">
        <f>+C33</f>
        <v>10.411836242536699</v>
      </c>
      <c r="HH33" s="17"/>
      <c r="HI33" s="233"/>
      <c r="HJ33" s="233"/>
      <c r="HK33" s="233"/>
      <c r="HL33" s="233"/>
      <c r="HM33" s="233"/>
      <c r="HN33" s="233"/>
      <c r="HO33" s="233"/>
      <c r="HP33" s="233"/>
      <c r="HQ33" s="233"/>
      <c r="HR33" s="233"/>
      <c r="HS33" s="233"/>
      <c r="HT33" s="233"/>
      <c r="HU33" s="233"/>
      <c r="HV33" s="233"/>
      <c r="HW33" s="233"/>
      <c r="HX33" s="233"/>
      <c r="HY33" s="233"/>
      <c r="HZ33" s="233"/>
      <c r="IA33" s="233"/>
      <c r="IB33" s="233"/>
      <c r="IC33" s="233"/>
      <c r="ID33" s="233"/>
      <c r="IE33" s="233"/>
      <c r="IF33" s="233"/>
      <c r="IG33" s="233"/>
      <c r="IH33" s="233"/>
      <c r="II33" s="233"/>
      <c r="IJ33" s="233"/>
      <c r="IK33" s="233"/>
      <c r="IL33" s="233"/>
      <c r="IM33" s="233"/>
      <c r="IN33" s="233"/>
      <c r="IO33" s="233"/>
      <c r="IP33" s="233"/>
      <c r="IQ33" s="233"/>
      <c r="IR33" s="233"/>
      <c r="IS33" s="233"/>
      <c r="IT33" s="233"/>
      <c r="IU33" s="233"/>
      <c r="IV33" s="233"/>
      <c r="IW33" s="233"/>
      <c r="IX33" s="233"/>
      <c r="IY33" s="233"/>
      <c r="IZ33" s="233"/>
      <c r="JA33" s="233"/>
      <c r="JB33" s="233"/>
      <c r="JC33" s="233"/>
      <c r="JD33" s="233"/>
      <c r="JE33" s="233"/>
      <c r="JF33" s="233"/>
      <c r="JG33" s="233"/>
      <c r="JH33" s="233"/>
      <c r="JI33" s="233"/>
      <c r="JJ33" s="233"/>
      <c r="JK33" s="233"/>
      <c r="JL33" s="233"/>
      <c r="JM33" s="233"/>
      <c r="JN33" s="233"/>
      <c r="JO33" s="233"/>
      <c r="JP33" s="233"/>
      <c r="JQ33" s="233"/>
      <c r="JR33" s="233"/>
      <c r="JS33" s="233"/>
      <c r="JT33" s="233"/>
      <c r="JU33" s="233"/>
      <c r="JV33" s="233"/>
      <c r="JW33" s="233"/>
      <c r="JX33" s="233"/>
      <c r="JY33" s="233"/>
      <c r="JZ33" s="233"/>
      <c r="KA33" s="233"/>
      <c r="KB33" s="233"/>
      <c r="KC33" s="233"/>
      <c r="KD33" s="233"/>
      <c r="KE33" s="233"/>
      <c r="KF33" s="233"/>
      <c r="KG33" s="233"/>
      <c r="KH33" s="233"/>
      <c r="KI33" s="233"/>
      <c r="KJ33" s="233"/>
      <c r="KK33" s="233"/>
      <c r="KL33" s="233"/>
      <c r="KM33" s="233"/>
      <c r="KN33" s="233"/>
      <c r="KO33" s="233"/>
      <c r="KP33" s="233"/>
      <c r="KQ33" s="233"/>
      <c r="KR33" s="233"/>
      <c r="KS33" s="233"/>
      <c r="KT33" s="233"/>
      <c r="KU33" s="233"/>
      <c r="KV33" s="233"/>
      <c r="KW33" s="233"/>
      <c r="KX33" s="233"/>
      <c r="KY33" s="233"/>
      <c r="KZ33" s="233"/>
      <c r="LA33" s="233"/>
      <c r="LB33" s="233"/>
      <c r="LC33" s="233"/>
      <c r="LD33" s="233"/>
      <c r="LE33" s="233"/>
      <c r="LF33" s="233"/>
      <c r="LG33" s="233"/>
      <c r="LH33" s="233"/>
      <c r="LI33" s="233"/>
      <c r="LJ33" s="233"/>
      <c r="LK33" s="233"/>
      <c r="LL33" s="233"/>
      <c r="LM33" s="233"/>
      <c r="LN33" s="233"/>
      <c r="LO33" s="233"/>
      <c r="LP33" s="233"/>
      <c r="LQ33" s="233"/>
      <c r="LR33" s="233"/>
      <c r="LS33" s="233"/>
      <c r="LT33" s="233"/>
      <c r="LU33" s="233"/>
      <c r="LV33" s="233"/>
      <c r="LW33" s="233"/>
      <c r="LX33" s="233"/>
      <c r="LY33" s="233"/>
      <c r="LZ33" s="233"/>
      <c r="MA33" s="233"/>
      <c r="MB33" s="233"/>
      <c r="MC33" s="233"/>
      <c r="MD33" s="233"/>
      <c r="ME33" s="233"/>
      <c r="MF33" s="233"/>
      <c r="MG33" s="233"/>
      <c r="MH33" s="233"/>
      <c r="MI33" s="233"/>
      <c r="MJ33" s="233"/>
      <c r="MK33" s="233"/>
      <c r="ML33" s="233"/>
      <c r="MM33" s="233"/>
      <c r="MN33" s="233"/>
      <c r="MO33" s="233"/>
      <c r="MP33" s="233"/>
      <c r="MQ33" s="233"/>
      <c r="MR33" s="233"/>
      <c r="MS33" s="233"/>
      <c r="MT33" s="233"/>
      <c r="MU33" s="233"/>
      <c r="MV33" s="233"/>
    </row>
    <row r="34" spans="1:360" ht="13.8">
      <c r="A34" s="232"/>
      <c r="B34" s="18" t="s">
        <v>70</v>
      </c>
      <c r="C34" s="19">
        <v>3.3932630387399798</v>
      </c>
      <c r="D34" s="19">
        <v>11.569995645927474</v>
      </c>
      <c r="E34" s="19">
        <v>-8.1767326071874944</v>
      </c>
      <c r="F34" s="20">
        <v>-0.70671872811513325</v>
      </c>
      <c r="G34" s="19"/>
      <c r="H34" s="19">
        <v>8.9140037650431445</v>
      </c>
      <c r="I34" s="19">
        <v>2.6559918808843292</v>
      </c>
      <c r="J34" s="20">
        <v>0.29795723121634493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8.6771096052260771E-2</v>
      </c>
      <c r="FM34" s="19">
        <v>8.3886753510225565E-3</v>
      </c>
      <c r="FN34" s="19">
        <v>0.1143115532839796</v>
      </c>
      <c r="FO34" s="19">
        <v>0.1703741048874384</v>
      </c>
      <c r="FP34" s="19">
        <v>2.7926742478870352</v>
      </c>
      <c r="FQ34" s="19">
        <v>2.2398636196171768</v>
      </c>
      <c r="FR34" s="19">
        <v>2.6086924849622632</v>
      </c>
      <c r="FS34" s="19">
        <v>0.42063996570157924</v>
      </c>
      <c r="FT34" s="19">
        <v>1.1559981782003801</v>
      </c>
      <c r="FU34" s="19">
        <v>0.82018461985806501</v>
      </c>
      <c r="FV34" s="19">
        <v>1.3155528368715144</v>
      </c>
      <c r="FW34" s="19">
        <v>0.47645975812710989</v>
      </c>
      <c r="FX34" s="19">
        <v>0.47098759248471128</v>
      </c>
      <c r="FY34" s="19">
        <v>0.83897745350620423</v>
      </c>
      <c r="FZ34" s="19">
        <v>2.1703999407070271</v>
      </c>
      <c r="GA34" s="19">
        <v>2.6349220932227184</v>
      </c>
      <c r="GB34" s="19">
        <v>1.606723997350036</v>
      </c>
      <c r="GC34" s="19">
        <v>1.0583075100928161</v>
      </c>
      <c r="GD34" s="19">
        <v>0.13368517767963126</v>
      </c>
      <c r="GE34" s="19">
        <v>1.6183458650266027</v>
      </c>
      <c r="GF34" s="19">
        <v>3.2707257813702468</v>
      </c>
      <c r="GG34" s="19">
        <v>1.643518953361109</v>
      </c>
      <c r="GH34" s="19">
        <v>2.2514294724990567</v>
      </c>
      <c r="GI34" s="19">
        <v>0.80700922814996068</v>
      </c>
      <c r="GJ34" s="19">
        <v>0.86509226867776789</v>
      </c>
      <c r="GK34" s="19">
        <v>1.0435743392206029</v>
      </c>
      <c r="GL34" s="19">
        <v>1.9468650545644182</v>
      </c>
      <c r="GM34" s="19">
        <v>1.1554139762109623</v>
      </c>
      <c r="GN34" s="19">
        <v>2.9818354889457197</v>
      </c>
      <c r="GO34" s="19">
        <v>2.4019005996895415</v>
      </c>
      <c r="GP34" s="19">
        <v>1.1753139186184605</v>
      </c>
      <c r="GQ34" s="19">
        <v>2.1563708804884456</v>
      </c>
      <c r="GR34" s="19">
        <v>1.0025132986375991</v>
      </c>
      <c r="GS34" s="19">
        <v>1.8787289493085582</v>
      </c>
      <c r="GT34" s="19">
        <v>0.4275131636137588</v>
      </c>
      <c r="GU34" s="19">
        <v>3.2052422926245341</v>
      </c>
      <c r="GV34" s="19">
        <v>0.83074470324690197</v>
      </c>
      <c r="GW34" s="19">
        <v>0.23555301716416954</v>
      </c>
      <c r="GX34" s="19">
        <v>0.7573629273233331</v>
      </c>
      <c r="GY34" s="19">
        <v>0.34908057423978966</v>
      </c>
      <c r="GZ34" s="19">
        <v>0.34532251681409371</v>
      </c>
      <c r="HA34" s="19">
        <v>0.29764504050912399</v>
      </c>
      <c r="HB34" s="19">
        <v>0.57755425944256755</v>
      </c>
      <c r="HC34" s="19"/>
      <c r="HD34" s="19">
        <v>12.209911140799825</v>
      </c>
      <c r="HE34" s="19">
        <v>18.505033065450124</v>
      </c>
      <c r="HF34" s="19">
        <v>20.24036423060037</v>
      </c>
      <c r="HG34" s="19">
        <f>+C34</f>
        <v>3.3932630387399798</v>
      </c>
      <c r="HH34" s="17"/>
      <c r="HI34" s="233"/>
      <c r="HJ34" s="233"/>
      <c r="HK34" s="233"/>
      <c r="HL34" s="233"/>
      <c r="HM34" s="233"/>
      <c r="HN34" s="233"/>
      <c r="HO34" s="233"/>
      <c r="HP34" s="233"/>
      <c r="HQ34" s="233"/>
      <c r="HR34" s="233"/>
      <c r="HS34" s="233"/>
      <c r="HT34" s="233"/>
      <c r="HU34" s="233"/>
      <c r="HV34" s="233"/>
      <c r="HW34" s="233"/>
      <c r="HX34" s="233"/>
      <c r="HY34" s="233"/>
      <c r="HZ34" s="233"/>
      <c r="IA34" s="233"/>
      <c r="IB34" s="233"/>
      <c r="IC34" s="233"/>
      <c r="ID34" s="233"/>
      <c r="IE34" s="233"/>
      <c r="IF34" s="233"/>
      <c r="IG34" s="233"/>
      <c r="IH34" s="233"/>
      <c r="II34" s="233"/>
      <c r="IJ34" s="233"/>
      <c r="IK34" s="233"/>
      <c r="IL34" s="233"/>
      <c r="IM34" s="233"/>
      <c r="IN34" s="233"/>
      <c r="IO34" s="233"/>
      <c r="IP34" s="233"/>
      <c r="IQ34" s="233"/>
      <c r="IR34" s="233"/>
      <c r="IS34" s="233"/>
      <c r="IT34" s="233"/>
      <c r="IU34" s="233"/>
      <c r="IV34" s="233"/>
      <c r="IW34" s="233"/>
      <c r="IX34" s="233"/>
      <c r="IY34" s="233"/>
      <c r="IZ34" s="233"/>
      <c r="JA34" s="233"/>
      <c r="JB34" s="233"/>
      <c r="JC34" s="233"/>
      <c r="JD34" s="233"/>
      <c r="JE34" s="233"/>
      <c r="JF34" s="233"/>
      <c r="JG34" s="233"/>
      <c r="JH34" s="233"/>
      <c r="JI34" s="233"/>
      <c r="JJ34" s="233"/>
      <c r="JK34" s="233"/>
      <c r="JL34" s="233"/>
      <c r="JM34" s="233"/>
      <c r="JN34" s="233"/>
      <c r="JO34" s="233"/>
      <c r="JP34" s="233"/>
      <c r="JQ34" s="233"/>
      <c r="JR34" s="233"/>
      <c r="JS34" s="233"/>
      <c r="JT34" s="233"/>
      <c r="JU34" s="233"/>
      <c r="JV34" s="233"/>
      <c r="JW34" s="233"/>
      <c r="JX34" s="233"/>
      <c r="JY34" s="233"/>
      <c r="JZ34" s="233"/>
      <c r="KA34" s="233"/>
      <c r="KB34" s="233"/>
      <c r="KC34" s="233"/>
      <c r="KD34" s="233"/>
      <c r="KE34" s="233"/>
      <c r="KF34" s="233"/>
      <c r="KG34" s="233"/>
      <c r="KH34" s="233"/>
      <c r="KI34" s="233"/>
      <c r="KJ34" s="233"/>
      <c r="KK34" s="233"/>
      <c r="KL34" s="233"/>
      <c r="KM34" s="233"/>
      <c r="KN34" s="233"/>
      <c r="KO34" s="233"/>
      <c r="KP34" s="233"/>
      <c r="KQ34" s="233"/>
      <c r="KR34" s="233"/>
      <c r="KS34" s="233"/>
      <c r="KT34" s="233"/>
      <c r="KU34" s="233"/>
      <c r="KV34" s="233"/>
      <c r="KW34" s="233"/>
      <c r="KX34" s="233"/>
      <c r="KY34" s="233"/>
      <c r="KZ34" s="233"/>
      <c r="LA34" s="233"/>
      <c r="LB34" s="233"/>
      <c r="LC34" s="233"/>
      <c r="LD34" s="233"/>
      <c r="LE34" s="233"/>
      <c r="LF34" s="233"/>
      <c r="LG34" s="233"/>
      <c r="LH34" s="233"/>
      <c r="LI34" s="233"/>
      <c r="LJ34" s="233"/>
      <c r="LK34" s="233"/>
      <c r="LL34" s="233"/>
      <c r="LM34" s="233"/>
      <c r="LN34" s="233"/>
      <c r="LO34" s="233"/>
      <c r="LP34" s="233"/>
      <c r="LQ34" s="233"/>
      <c r="LR34" s="233"/>
      <c r="LS34" s="233"/>
      <c r="LT34" s="233"/>
      <c r="LU34" s="233"/>
      <c r="LV34" s="233"/>
      <c r="LW34" s="233"/>
      <c r="LX34" s="233"/>
      <c r="LY34" s="233"/>
      <c r="LZ34" s="233"/>
      <c r="MA34" s="233"/>
      <c r="MB34" s="233"/>
      <c r="MC34" s="233"/>
      <c r="MD34" s="233"/>
      <c r="ME34" s="233"/>
      <c r="MF34" s="233"/>
      <c r="MG34" s="233"/>
      <c r="MH34" s="233"/>
      <c r="MI34" s="233"/>
      <c r="MJ34" s="233"/>
      <c r="MK34" s="233"/>
      <c r="ML34" s="233"/>
      <c r="MM34" s="233"/>
      <c r="MN34" s="233"/>
      <c r="MO34" s="233"/>
      <c r="MP34" s="233"/>
      <c r="MQ34" s="233"/>
      <c r="MR34" s="233"/>
      <c r="MS34" s="233"/>
      <c r="MT34" s="233"/>
      <c r="MU34" s="233"/>
      <c r="MV34" s="233"/>
    </row>
    <row r="35" spans="1:360" ht="13.8">
      <c r="A35" s="232"/>
      <c r="B35" s="18" t="s">
        <v>341</v>
      </c>
      <c r="C35" s="19">
        <v>2.3853829389856895</v>
      </c>
      <c r="D35" s="19">
        <v>0</v>
      </c>
      <c r="E35" s="19">
        <v>2.3853829389856895</v>
      </c>
      <c r="F35" s="20">
        <v>0</v>
      </c>
      <c r="G35" s="19"/>
      <c r="H35" s="19">
        <v>0</v>
      </c>
      <c r="I35" s="19">
        <v>0</v>
      </c>
      <c r="J35" s="20">
        <v>0</v>
      </c>
      <c r="K35" s="27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0.37134573890504607</v>
      </c>
      <c r="GW35" s="19">
        <v>0.36179294736875778</v>
      </c>
      <c r="GX35" s="19">
        <v>0.37691315800665665</v>
      </c>
      <c r="GY35" s="19">
        <v>0.29994797574112553</v>
      </c>
      <c r="GZ35" s="19">
        <v>0.33160081479471726</v>
      </c>
      <c r="HA35" s="19">
        <v>0.29571975441030784</v>
      </c>
      <c r="HB35" s="19">
        <v>0.34806254975907847</v>
      </c>
      <c r="HC35" s="27"/>
      <c r="HD35" s="19">
        <v>0</v>
      </c>
      <c r="HE35" s="19">
        <v>0</v>
      </c>
      <c r="HF35" s="19">
        <v>0</v>
      </c>
      <c r="HG35" s="19">
        <f>+C35</f>
        <v>2.3853829389856895</v>
      </c>
      <c r="HH35" s="17"/>
      <c r="HI35" s="233"/>
      <c r="HJ35" s="233"/>
      <c r="HK35" s="233"/>
      <c r="HL35" s="233"/>
      <c r="HM35" s="233"/>
      <c r="HN35" s="233"/>
      <c r="HO35" s="233"/>
      <c r="HP35" s="233"/>
      <c r="HQ35" s="233"/>
      <c r="HR35" s="233"/>
      <c r="HS35" s="233"/>
      <c r="HT35" s="233"/>
      <c r="HU35" s="233"/>
      <c r="HV35" s="233"/>
      <c r="HW35" s="233"/>
      <c r="HX35" s="233"/>
      <c r="HY35" s="233"/>
      <c r="HZ35" s="233"/>
      <c r="IA35" s="233"/>
      <c r="IB35" s="233"/>
      <c r="IC35" s="233"/>
      <c r="ID35" s="233"/>
      <c r="IE35" s="233"/>
      <c r="IF35" s="233"/>
      <c r="IG35" s="233"/>
      <c r="IH35" s="233"/>
      <c r="II35" s="233"/>
      <c r="IJ35" s="233"/>
      <c r="IK35" s="233"/>
      <c r="IL35" s="233"/>
      <c r="IM35" s="233"/>
      <c r="IN35" s="233"/>
      <c r="IO35" s="233"/>
      <c r="IP35" s="233"/>
      <c r="IQ35" s="233"/>
      <c r="IR35" s="233"/>
      <c r="IS35" s="233"/>
      <c r="IT35" s="233"/>
      <c r="IU35" s="233"/>
      <c r="IV35" s="233"/>
      <c r="IW35" s="233"/>
      <c r="IX35" s="233"/>
      <c r="IY35" s="233"/>
      <c r="IZ35" s="233"/>
      <c r="JA35" s="233"/>
      <c r="JB35" s="233"/>
      <c r="JC35" s="233"/>
      <c r="JD35" s="233"/>
      <c r="JE35" s="233"/>
      <c r="JF35" s="233"/>
      <c r="JG35" s="233"/>
      <c r="JH35" s="233"/>
      <c r="JI35" s="233"/>
      <c r="JJ35" s="233"/>
      <c r="JK35" s="233"/>
      <c r="JL35" s="233"/>
      <c r="JM35" s="233"/>
      <c r="JN35" s="233"/>
      <c r="JO35" s="233"/>
      <c r="JP35" s="233"/>
      <c r="JQ35" s="233"/>
      <c r="JR35" s="233"/>
      <c r="JS35" s="233"/>
      <c r="JT35" s="233"/>
      <c r="JU35" s="233"/>
      <c r="JV35" s="233"/>
      <c r="JW35" s="233"/>
      <c r="JX35" s="233"/>
      <c r="JY35" s="233"/>
      <c r="JZ35" s="233"/>
      <c r="KA35" s="233"/>
      <c r="KB35" s="233"/>
      <c r="KC35" s="233"/>
      <c r="KD35" s="233"/>
      <c r="KE35" s="233"/>
      <c r="KF35" s="233"/>
      <c r="KG35" s="233"/>
      <c r="KH35" s="233"/>
      <c r="KI35" s="233"/>
      <c r="KJ35" s="233"/>
      <c r="KK35" s="233"/>
      <c r="KL35" s="233"/>
      <c r="KM35" s="233"/>
      <c r="KN35" s="233"/>
      <c r="KO35" s="233"/>
      <c r="KP35" s="233"/>
      <c r="KQ35" s="233"/>
      <c r="KR35" s="233"/>
      <c r="KS35" s="233"/>
      <c r="KT35" s="233"/>
      <c r="KU35" s="233"/>
      <c r="KV35" s="233"/>
      <c r="KW35" s="233"/>
      <c r="KX35" s="233"/>
      <c r="KY35" s="233"/>
      <c r="KZ35" s="233"/>
      <c r="LA35" s="233"/>
      <c r="LB35" s="233"/>
      <c r="LC35" s="233"/>
      <c r="LD35" s="233"/>
      <c r="LE35" s="233"/>
      <c r="LF35" s="233"/>
      <c r="LG35" s="233"/>
      <c r="LH35" s="233"/>
      <c r="LI35" s="233"/>
      <c r="LJ35" s="233"/>
      <c r="LK35" s="233"/>
      <c r="LL35" s="233"/>
      <c r="LM35" s="233"/>
      <c r="LN35" s="233"/>
      <c r="LO35" s="233"/>
      <c r="LP35" s="233"/>
      <c r="LQ35" s="233"/>
      <c r="LR35" s="233"/>
      <c r="LS35" s="233"/>
      <c r="LT35" s="233"/>
      <c r="LU35" s="233"/>
      <c r="LV35" s="233"/>
      <c r="LW35" s="233"/>
      <c r="LX35" s="233"/>
      <c r="LY35" s="233"/>
      <c r="LZ35" s="233"/>
      <c r="MA35" s="233"/>
      <c r="MB35" s="233"/>
      <c r="MC35" s="233"/>
      <c r="MD35" s="233"/>
      <c r="ME35" s="233"/>
      <c r="MF35" s="233"/>
      <c r="MG35" s="233"/>
      <c r="MH35" s="233"/>
      <c r="MI35" s="233"/>
      <c r="MJ35" s="233"/>
      <c r="MK35" s="233"/>
      <c r="ML35" s="233"/>
      <c r="MM35" s="233"/>
      <c r="MN35" s="233"/>
      <c r="MO35" s="233"/>
      <c r="MP35" s="233"/>
      <c r="MQ35" s="233"/>
      <c r="MR35" s="233"/>
      <c r="MS35" s="233"/>
      <c r="MT35" s="233"/>
      <c r="MU35" s="233"/>
      <c r="MV35" s="233"/>
    </row>
    <row r="36" spans="1:360" ht="13.8">
      <c r="A36" s="232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7"/>
      <c r="HI36" s="233"/>
      <c r="HJ36" s="233"/>
      <c r="HK36" s="233"/>
      <c r="HL36" s="233"/>
      <c r="HM36" s="233"/>
      <c r="HN36" s="233"/>
      <c r="HO36" s="233"/>
      <c r="HP36" s="233"/>
      <c r="HQ36" s="233"/>
      <c r="HR36" s="233"/>
      <c r="HS36" s="233"/>
      <c r="HT36" s="233"/>
      <c r="HU36" s="233"/>
      <c r="HV36" s="233"/>
      <c r="HW36" s="233"/>
      <c r="HX36" s="233"/>
      <c r="HY36" s="233"/>
      <c r="HZ36" s="233"/>
      <c r="IA36" s="233"/>
      <c r="IB36" s="233"/>
      <c r="IC36" s="233"/>
      <c r="ID36" s="233"/>
      <c r="IE36" s="233"/>
      <c r="IF36" s="233"/>
      <c r="IG36" s="233"/>
      <c r="IH36" s="233"/>
      <c r="II36" s="233"/>
      <c r="IJ36" s="233"/>
      <c r="IK36" s="233"/>
      <c r="IL36" s="233"/>
      <c r="IM36" s="233"/>
      <c r="IN36" s="233"/>
      <c r="IO36" s="233"/>
      <c r="IP36" s="233"/>
      <c r="IQ36" s="233"/>
      <c r="IR36" s="233"/>
      <c r="IS36" s="233"/>
      <c r="IT36" s="233"/>
      <c r="IU36" s="233"/>
      <c r="IV36" s="233"/>
      <c r="IW36" s="233"/>
      <c r="IX36" s="233"/>
      <c r="IY36" s="233"/>
      <c r="IZ36" s="233"/>
      <c r="JA36" s="233"/>
      <c r="JB36" s="233"/>
      <c r="JC36" s="233"/>
      <c r="JD36" s="233"/>
      <c r="JE36" s="233"/>
      <c r="JF36" s="233"/>
      <c r="JG36" s="233"/>
      <c r="JH36" s="233"/>
      <c r="JI36" s="233"/>
      <c r="JJ36" s="233"/>
      <c r="JK36" s="233"/>
      <c r="JL36" s="233"/>
      <c r="JM36" s="233"/>
      <c r="JN36" s="233"/>
      <c r="JO36" s="233"/>
      <c r="JP36" s="233"/>
      <c r="JQ36" s="233"/>
      <c r="JR36" s="233"/>
      <c r="JS36" s="233"/>
      <c r="JT36" s="233"/>
      <c r="JU36" s="233"/>
      <c r="JV36" s="233"/>
      <c r="JW36" s="233"/>
      <c r="JX36" s="233"/>
      <c r="JY36" s="233"/>
      <c r="JZ36" s="233"/>
      <c r="KA36" s="233"/>
      <c r="KB36" s="233"/>
      <c r="KC36" s="233"/>
      <c r="KD36" s="233"/>
      <c r="KE36" s="233"/>
      <c r="KF36" s="233"/>
      <c r="KG36" s="233"/>
      <c r="KH36" s="233"/>
      <c r="KI36" s="233"/>
      <c r="KJ36" s="233"/>
      <c r="KK36" s="233"/>
      <c r="KL36" s="233"/>
      <c r="KM36" s="233"/>
      <c r="KN36" s="233"/>
      <c r="KO36" s="233"/>
      <c r="KP36" s="233"/>
      <c r="KQ36" s="233"/>
      <c r="KR36" s="233"/>
      <c r="KS36" s="233"/>
      <c r="KT36" s="233"/>
      <c r="KU36" s="233"/>
      <c r="KV36" s="233"/>
      <c r="KW36" s="233"/>
      <c r="KX36" s="233"/>
      <c r="KY36" s="233"/>
      <c r="KZ36" s="233"/>
      <c r="LA36" s="233"/>
      <c r="LB36" s="233"/>
      <c r="LC36" s="233"/>
      <c r="LD36" s="233"/>
      <c r="LE36" s="233"/>
      <c r="LF36" s="233"/>
      <c r="LG36" s="233"/>
      <c r="LH36" s="233"/>
      <c r="LI36" s="233"/>
      <c r="LJ36" s="233"/>
      <c r="LK36" s="233"/>
      <c r="LL36" s="233"/>
      <c r="LM36" s="233"/>
      <c r="LN36" s="233"/>
      <c r="LO36" s="233"/>
      <c r="LP36" s="233"/>
      <c r="LQ36" s="233"/>
      <c r="LR36" s="233"/>
      <c r="LS36" s="233"/>
      <c r="LT36" s="233"/>
      <c r="LU36" s="233"/>
      <c r="LV36" s="233"/>
      <c r="LW36" s="233"/>
      <c r="LX36" s="233"/>
      <c r="LY36" s="233"/>
      <c r="LZ36" s="233"/>
      <c r="MA36" s="233"/>
      <c r="MB36" s="233"/>
      <c r="MC36" s="233"/>
      <c r="MD36" s="233"/>
      <c r="ME36" s="233"/>
      <c r="MF36" s="233"/>
      <c r="MG36" s="233"/>
      <c r="MH36" s="233"/>
      <c r="MI36" s="233"/>
      <c r="MJ36" s="233"/>
      <c r="MK36" s="233"/>
      <c r="ML36" s="233"/>
      <c r="MM36" s="233"/>
      <c r="MN36" s="233"/>
      <c r="MO36" s="233"/>
      <c r="MP36" s="233"/>
      <c r="MQ36" s="233"/>
      <c r="MR36" s="233"/>
      <c r="MS36" s="233"/>
      <c r="MT36" s="233"/>
      <c r="MU36" s="233"/>
      <c r="MV36" s="233"/>
    </row>
    <row r="37" spans="1:360" ht="13.8">
      <c r="A37" s="1"/>
      <c r="B37" s="24" t="s">
        <v>421</v>
      </c>
      <c r="C37" s="25">
        <v>60.335352532472115</v>
      </c>
      <c r="D37" s="25">
        <v>0</v>
      </c>
      <c r="E37" s="25">
        <v>60.335352532472115</v>
      </c>
      <c r="F37" s="26">
        <v>0</v>
      </c>
      <c r="G37" s="27"/>
      <c r="H37" s="25">
        <v>0</v>
      </c>
      <c r="I37" s="25">
        <v>0</v>
      </c>
      <c r="J37" s="26">
        <v>0</v>
      </c>
      <c r="K37" s="19"/>
      <c r="L37" s="364">
        <v>0</v>
      </c>
      <c r="M37" s="364">
        <v>0</v>
      </c>
      <c r="N37" s="364">
        <v>0</v>
      </c>
      <c r="O37" s="364">
        <v>0</v>
      </c>
      <c r="P37" s="364">
        <v>0</v>
      </c>
      <c r="Q37" s="364">
        <v>0</v>
      </c>
      <c r="R37" s="364">
        <v>0</v>
      </c>
      <c r="S37" s="364">
        <v>0</v>
      </c>
      <c r="T37" s="364">
        <v>0</v>
      </c>
      <c r="U37" s="364">
        <v>0</v>
      </c>
      <c r="V37" s="364">
        <v>0</v>
      </c>
      <c r="W37" s="364">
        <v>0</v>
      </c>
      <c r="X37" s="364">
        <v>0</v>
      </c>
      <c r="Y37" s="364">
        <v>0</v>
      </c>
      <c r="Z37" s="364">
        <v>0</v>
      </c>
      <c r="AA37" s="364">
        <v>0</v>
      </c>
      <c r="AB37" s="364">
        <v>0</v>
      </c>
      <c r="AC37" s="364">
        <v>0</v>
      </c>
      <c r="AD37" s="364">
        <v>0</v>
      </c>
      <c r="AE37" s="364">
        <v>0</v>
      </c>
      <c r="AF37" s="364">
        <v>0</v>
      </c>
      <c r="AG37" s="364">
        <v>0</v>
      </c>
      <c r="AH37" s="364">
        <v>0</v>
      </c>
      <c r="AI37" s="364">
        <v>0</v>
      </c>
      <c r="AJ37" s="364">
        <v>0</v>
      </c>
      <c r="AK37" s="364">
        <v>0</v>
      </c>
      <c r="AL37" s="364">
        <v>0</v>
      </c>
      <c r="AM37" s="364">
        <v>0</v>
      </c>
      <c r="AN37" s="364">
        <v>0</v>
      </c>
      <c r="AO37" s="364">
        <v>0</v>
      </c>
      <c r="AP37" s="364">
        <v>0</v>
      </c>
      <c r="AQ37" s="364">
        <v>0</v>
      </c>
      <c r="AR37" s="364">
        <v>0</v>
      </c>
      <c r="AS37" s="364">
        <v>0</v>
      </c>
      <c r="AT37" s="364">
        <v>0</v>
      </c>
      <c r="AU37" s="364">
        <v>0</v>
      </c>
      <c r="AV37" s="364">
        <v>0</v>
      </c>
      <c r="AW37" s="364">
        <v>0</v>
      </c>
      <c r="AX37" s="364">
        <v>0</v>
      </c>
      <c r="AY37" s="364">
        <v>0</v>
      </c>
      <c r="AZ37" s="364">
        <v>0</v>
      </c>
      <c r="BA37" s="364">
        <v>0</v>
      </c>
      <c r="BB37" s="364">
        <v>0</v>
      </c>
      <c r="BC37" s="364">
        <v>0</v>
      </c>
      <c r="BD37" s="364">
        <v>0</v>
      </c>
      <c r="BE37" s="364">
        <v>0</v>
      </c>
      <c r="BF37" s="364">
        <v>0</v>
      </c>
      <c r="BG37" s="364">
        <v>0</v>
      </c>
      <c r="BH37" s="364">
        <v>0</v>
      </c>
      <c r="BI37" s="364">
        <v>0</v>
      </c>
      <c r="BJ37" s="364">
        <v>0</v>
      </c>
      <c r="BK37" s="364">
        <v>0</v>
      </c>
      <c r="BL37" s="364">
        <v>0</v>
      </c>
      <c r="BM37" s="364">
        <v>0</v>
      </c>
      <c r="BN37" s="364">
        <v>0</v>
      </c>
      <c r="BO37" s="364">
        <v>0</v>
      </c>
      <c r="BP37" s="364">
        <v>0</v>
      </c>
      <c r="BQ37" s="364">
        <v>0</v>
      </c>
      <c r="BR37" s="364">
        <v>0</v>
      </c>
      <c r="BS37" s="364">
        <v>0</v>
      </c>
      <c r="BT37" s="364">
        <v>0</v>
      </c>
      <c r="BU37" s="364">
        <v>0</v>
      </c>
      <c r="BV37" s="364">
        <v>0</v>
      </c>
      <c r="BW37" s="364">
        <v>0</v>
      </c>
      <c r="BX37" s="364">
        <v>0</v>
      </c>
      <c r="BY37" s="364">
        <v>0</v>
      </c>
      <c r="BZ37" s="364">
        <v>0</v>
      </c>
      <c r="CA37" s="364">
        <v>0</v>
      </c>
      <c r="CB37" s="364">
        <v>0</v>
      </c>
      <c r="CC37" s="364">
        <v>0</v>
      </c>
      <c r="CD37" s="364">
        <v>0</v>
      </c>
      <c r="CE37" s="364">
        <v>0</v>
      </c>
      <c r="CF37" s="364">
        <v>0</v>
      </c>
      <c r="CG37" s="364">
        <v>0</v>
      </c>
      <c r="CH37" s="364">
        <v>0</v>
      </c>
      <c r="CI37" s="364">
        <v>0</v>
      </c>
      <c r="CJ37" s="364">
        <v>0</v>
      </c>
      <c r="CK37" s="364">
        <v>0</v>
      </c>
      <c r="CL37" s="364">
        <v>0</v>
      </c>
      <c r="CM37" s="364">
        <v>0</v>
      </c>
      <c r="CN37" s="364">
        <v>0</v>
      </c>
      <c r="CO37" s="364">
        <v>0</v>
      </c>
      <c r="CP37" s="364">
        <v>0</v>
      </c>
      <c r="CQ37" s="364">
        <v>0</v>
      </c>
      <c r="CR37" s="364">
        <v>0</v>
      </c>
      <c r="CS37" s="364">
        <v>0</v>
      </c>
      <c r="CT37" s="364">
        <v>0</v>
      </c>
      <c r="CU37" s="364">
        <v>0</v>
      </c>
      <c r="CV37" s="364">
        <v>0</v>
      </c>
      <c r="CW37" s="364">
        <v>0</v>
      </c>
      <c r="CX37" s="364">
        <v>0</v>
      </c>
      <c r="CY37" s="364">
        <v>0</v>
      </c>
      <c r="CZ37" s="364">
        <v>0</v>
      </c>
      <c r="DA37" s="364">
        <v>0</v>
      </c>
      <c r="DB37" s="364">
        <v>0</v>
      </c>
      <c r="DC37" s="364">
        <v>0</v>
      </c>
      <c r="DD37" s="364">
        <v>0</v>
      </c>
      <c r="DE37" s="364">
        <v>0</v>
      </c>
      <c r="DF37" s="364">
        <v>0</v>
      </c>
      <c r="DG37" s="364">
        <v>0</v>
      </c>
      <c r="DH37" s="364">
        <v>0</v>
      </c>
      <c r="DI37" s="364">
        <v>0</v>
      </c>
      <c r="DJ37" s="364">
        <v>0</v>
      </c>
      <c r="DK37" s="364">
        <v>0</v>
      </c>
      <c r="DL37" s="364">
        <v>0</v>
      </c>
      <c r="DM37" s="364">
        <v>0</v>
      </c>
      <c r="DN37" s="364">
        <v>0</v>
      </c>
      <c r="DO37" s="364">
        <v>0</v>
      </c>
      <c r="DP37" s="364">
        <v>0</v>
      </c>
      <c r="DQ37" s="364">
        <v>0</v>
      </c>
      <c r="DR37" s="364">
        <v>0</v>
      </c>
      <c r="DS37" s="364">
        <v>0</v>
      </c>
      <c r="DT37" s="364">
        <v>0</v>
      </c>
      <c r="DU37" s="364">
        <v>0</v>
      </c>
      <c r="DV37" s="364">
        <v>0</v>
      </c>
      <c r="DW37" s="364">
        <v>0</v>
      </c>
      <c r="DX37" s="364">
        <v>0</v>
      </c>
      <c r="DY37" s="364">
        <v>0</v>
      </c>
      <c r="DZ37" s="364">
        <v>0</v>
      </c>
      <c r="EA37" s="364">
        <v>0</v>
      </c>
      <c r="EB37" s="364">
        <v>0</v>
      </c>
      <c r="EC37" s="364">
        <v>0</v>
      </c>
      <c r="ED37" s="364">
        <v>0</v>
      </c>
      <c r="EE37" s="364">
        <v>0</v>
      </c>
      <c r="EF37" s="364">
        <v>0</v>
      </c>
      <c r="EG37" s="364">
        <v>0</v>
      </c>
      <c r="EH37" s="364">
        <v>0</v>
      </c>
      <c r="EI37" s="364">
        <v>0</v>
      </c>
      <c r="EJ37" s="364">
        <v>0</v>
      </c>
      <c r="EK37" s="364">
        <v>0</v>
      </c>
      <c r="EL37" s="364">
        <v>0</v>
      </c>
      <c r="EM37" s="364">
        <v>0</v>
      </c>
      <c r="EN37" s="364">
        <v>0</v>
      </c>
      <c r="EO37" s="364">
        <v>0</v>
      </c>
      <c r="EP37" s="364">
        <v>0</v>
      </c>
      <c r="EQ37" s="364">
        <v>0</v>
      </c>
      <c r="ER37" s="364">
        <v>0</v>
      </c>
      <c r="ES37" s="364">
        <v>0</v>
      </c>
      <c r="ET37" s="364">
        <v>0</v>
      </c>
      <c r="EU37" s="364">
        <v>0</v>
      </c>
      <c r="EV37" s="364">
        <v>0</v>
      </c>
      <c r="EW37" s="364">
        <v>0</v>
      </c>
      <c r="EX37" s="364">
        <v>0</v>
      </c>
      <c r="EY37" s="364">
        <v>0</v>
      </c>
      <c r="EZ37" s="364">
        <v>0</v>
      </c>
      <c r="FA37" s="364">
        <v>0</v>
      </c>
      <c r="FB37" s="364">
        <v>0</v>
      </c>
      <c r="FC37" s="364">
        <v>0</v>
      </c>
      <c r="FD37" s="364">
        <v>0</v>
      </c>
      <c r="FE37" s="364">
        <v>0</v>
      </c>
      <c r="FF37" s="364">
        <v>0</v>
      </c>
      <c r="FG37" s="364">
        <v>0</v>
      </c>
      <c r="FH37" s="364">
        <v>0</v>
      </c>
      <c r="FI37" s="364">
        <v>0</v>
      </c>
      <c r="FJ37" s="364">
        <v>0</v>
      </c>
      <c r="FK37" s="364">
        <v>0</v>
      </c>
      <c r="FL37" s="364">
        <v>0</v>
      </c>
      <c r="FM37" s="364">
        <v>0</v>
      </c>
      <c r="FN37" s="364">
        <v>0</v>
      </c>
      <c r="FO37" s="364">
        <v>0</v>
      </c>
      <c r="FP37" s="364">
        <v>0</v>
      </c>
      <c r="FQ37" s="364">
        <v>0</v>
      </c>
      <c r="FR37" s="364">
        <v>0</v>
      </c>
      <c r="FS37" s="364">
        <v>0</v>
      </c>
      <c r="FT37" s="364">
        <v>0</v>
      </c>
      <c r="FU37" s="364">
        <v>0</v>
      </c>
      <c r="FV37" s="364">
        <v>0</v>
      </c>
      <c r="FW37" s="364">
        <v>0</v>
      </c>
      <c r="FX37" s="364">
        <v>0</v>
      </c>
      <c r="FY37" s="364">
        <v>0</v>
      </c>
      <c r="FZ37" s="364">
        <v>0</v>
      </c>
      <c r="GA37" s="364">
        <v>0</v>
      </c>
      <c r="GB37" s="364">
        <v>0</v>
      </c>
      <c r="GC37" s="364">
        <v>0</v>
      </c>
      <c r="GD37" s="364">
        <v>0</v>
      </c>
      <c r="GE37" s="364">
        <v>0</v>
      </c>
      <c r="GF37" s="364">
        <v>0</v>
      </c>
      <c r="GG37" s="364">
        <v>0</v>
      </c>
      <c r="GH37" s="364">
        <v>0</v>
      </c>
      <c r="GI37" s="364">
        <v>0</v>
      </c>
      <c r="GJ37" s="364">
        <v>0</v>
      </c>
      <c r="GK37" s="364">
        <v>0</v>
      </c>
      <c r="GL37" s="364">
        <v>0</v>
      </c>
      <c r="GM37" s="364">
        <v>0</v>
      </c>
      <c r="GN37" s="364">
        <v>0</v>
      </c>
      <c r="GO37" s="364">
        <v>0</v>
      </c>
      <c r="GP37" s="364">
        <v>0</v>
      </c>
      <c r="GQ37" s="364">
        <v>0</v>
      </c>
      <c r="GR37" s="364">
        <v>0</v>
      </c>
      <c r="GS37" s="364">
        <v>0</v>
      </c>
      <c r="GT37" s="364">
        <v>0</v>
      </c>
      <c r="GU37" s="364">
        <v>0</v>
      </c>
      <c r="GV37" s="364">
        <v>8.5433994483591196</v>
      </c>
      <c r="GW37" s="364">
        <v>8.4654866995278741</v>
      </c>
      <c r="GX37" s="364">
        <v>8.3392042253876077</v>
      </c>
      <c r="GY37" s="364">
        <v>8.9875860803257179</v>
      </c>
      <c r="GZ37" s="364">
        <v>8.8177491569781647</v>
      </c>
      <c r="HA37" s="364">
        <v>8.6664853698521362</v>
      </c>
      <c r="HB37" s="364">
        <v>8.5154415520414926</v>
      </c>
      <c r="HC37" s="19"/>
      <c r="HD37" s="364">
        <v>0</v>
      </c>
      <c r="HE37" s="364">
        <v>0</v>
      </c>
      <c r="HF37" s="364">
        <v>0</v>
      </c>
      <c r="HG37" s="364">
        <f>+C37</f>
        <v>60.335352532472115</v>
      </c>
      <c r="HH37" s="17"/>
      <c r="HI37" s="233"/>
      <c r="HJ37" s="233"/>
      <c r="HK37" s="233"/>
      <c r="HL37" s="233"/>
      <c r="HM37" s="233"/>
      <c r="HN37" s="233"/>
      <c r="HO37" s="233"/>
      <c r="HP37" s="233"/>
      <c r="HQ37" s="233"/>
      <c r="HR37" s="233"/>
      <c r="HS37" s="233"/>
      <c r="HT37" s="233"/>
      <c r="HU37" s="233"/>
      <c r="HV37" s="233"/>
      <c r="HW37" s="233"/>
      <c r="HX37" s="233"/>
      <c r="HY37" s="233"/>
      <c r="HZ37" s="233"/>
      <c r="IA37" s="233"/>
      <c r="IB37" s="233"/>
      <c r="IC37" s="233"/>
      <c r="ID37" s="233"/>
      <c r="IE37" s="233"/>
      <c r="IF37" s="233"/>
      <c r="IG37" s="233"/>
      <c r="IH37" s="233"/>
      <c r="II37" s="233"/>
      <c r="IJ37" s="233"/>
      <c r="IK37" s="233"/>
      <c r="IL37" s="233"/>
      <c r="IM37" s="233"/>
      <c r="IN37" s="233"/>
      <c r="IO37" s="233"/>
      <c r="IP37" s="233"/>
      <c r="IQ37" s="233"/>
      <c r="IR37" s="233"/>
      <c r="IS37" s="233"/>
      <c r="IT37" s="233"/>
      <c r="IU37" s="233"/>
      <c r="IV37" s="233"/>
      <c r="IW37" s="233"/>
      <c r="IX37" s="233"/>
      <c r="IY37" s="233"/>
      <c r="IZ37" s="233"/>
      <c r="JA37" s="233"/>
      <c r="JB37" s="233"/>
      <c r="JC37" s="233"/>
      <c r="JD37" s="233"/>
      <c r="JE37" s="233"/>
      <c r="JF37" s="233"/>
      <c r="JG37" s="233"/>
      <c r="JH37" s="233"/>
      <c r="JI37" s="233"/>
      <c r="JJ37" s="233"/>
      <c r="JK37" s="233"/>
      <c r="JL37" s="233"/>
      <c r="JM37" s="233"/>
      <c r="JN37" s="233"/>
      <c r="JO37" s="233"/>
      <c r="JP37" s="233"/>
      <c r="JQ37" s="233"/>
      <c r="JR37" s="233"/>
      <c r="JS37" s="233"/>
      <c r="JT37" s="233"/>
      <c r="JU37" s="233"/>
      <c r="JV37" s="233"/>
      <c r="JW37" s="233"/>
      <c r="JX37" s="233"/>
      <c r="JY37" s="233"/>
      <c r="JZ37" s="233"/>
      <c r="KA37" s="233"/>
      <c r="KB37" s="233"/>
      <c r="KC37" s="233"/>
      <c r="KD37" s="233"/>
      <c r="KE37" s="233"/>
      <c r="KF37" s="233"/>
      <c r="KG37" s="233"/>
      <c r="KH37" s="233"/>
      <c r="KI37" s="233"/>
      <c r="KJ37" s="233"/>
      <c r="KK37" s="233"/>
      <c r="KL37" s="233"/>
      <c r="KM37" s="233"/>
      <c r="KN37" s="233"/>
      <c r="KO37" s="233"/>
      <c r="KP37" s="233"/>
      <c r="KQ37" s="233"/>
      <c r="KR37" s="233"/>
      <c r="KS37" s="233"/>
      <c r="KT37" s="233"/>
      <c r="KU37" s="233"/>
      <c r="KV37" s="233"/>
      <c r="KW37" s="233"/>
      <c r="KX37" s="233"/>
      <c r="KY37" s="233"/>
      <c r="KZ37" s="233"/>
      <c r="LA37" s="233"/>
      <c r="LB37" s="233"/>
      <c r="LC37" s="233"/>
      <c r="LD37" s="233"/>
      <c r="LE37" s="233"/>
      <c r="LF37" s="233"/>
      <c r="LG37" s="233"/>
      <c r="LH37" s="233"/>
      <c r="LI37" s="233"/>
      <c r="LJ37" s="233"/>
      <c r="LK37" s="233"/>
      <c r="LL37" s="233"/>
      <c r="LM37" s="233"/>
      <c r="LN37" s="233"/>
      <c r="LO37" s="233"/>
      <c r="LP37" s="233"/>
      <c r="LQ37" s="233"/>
      <c r="LR37" s="233"/>
      <c r="LS37" s="233"/>
      <c r="LT37" s="233"/>
      <c r="LU37" s="233"/>
      <c r="LV37" s="233"/>
      <c r="LW37" s="233"/>
      <c r="LX37" s="233"/>
      <c r="LY37" s="233"/>
      <c r="LZ37" s="233"/>
      <c r="MA37" s="233"/>
      <c r="MB37" s="233"/>
      <c r="MC37" s="233"/>
      <c r="MD37" s="233"/>
      <c r="ME37" s="233"/>
      <c r="MF37" s="233"/>
      <c r="MG37" s="233"/>
      <c r="MH37" s="233"/>
      <c r="MI37" s="233"/>
      <c r="MJ37" s="233"/>
      <c r="MK37" s="233"/>
      <c r="ML37" s="233"/>
      <c r="MM37" s="233"/>
      <c r="MN37" s="233"/>
      <c r="MO37" s="233"/>
      <c r="MP37" s="233"/>
      <c r="MQ37" s="233"/>
      <c r="MR37" s="233"/>
      <c r="MS37" s="233"/>
      <c r="MT37" s="233"/>
      <c r="MU37" s="233"/>
      <c r="MV37" s="233"/>
    </row>
    <row r="38" spans="1:360" ht="13.8">
      <c r="A38" s="232"/>
      <c r="B38" s="18"/>
      <c r="C38" s="19"/>
      <c r="D38" s="19"/>
      <c r="E38" s="19"/>
      <c r="F38" s="20"/>
      <c r="G38" s="19"/>
      <c r="H38" s="19"/>
      <c r="I38" s="19"/>
      <c r="J38" s="20"/>
      <c r="K38" s="27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27"/>
      <c r="HD38" s="19"/>
      <c r="HE38" s="19"/>
      <c r="HF38" s="19"/>
      <c r="HG38" s="19"/>
      <c r="HH38" s="17"/>
      <c r="HI38" s="233"/>
      <c r="HJ38" s="233"/>
      <c r="HK38" s="233"/>
      <c r="HL38" s="233"/>
      <c r="HM38" s="233"/>
      <c r="HN38" s="233"/>
      <c r="HO38" s="233"/>
      <c r="HP38" s="233"/>
      <c r="HQ38" s="233"/>
      <c r="HR38" s="233"/>
      <c r="HS38" s="233"/>
      <c r="HT38" s="233"/>
      <c r="HU38" s="233"/>
      <c r="HV38" s="233"/>
      <c r="HW38" s="233"/>
      <c r="HX38" s="233"/>
      <c r="HY38" s="233"/>
      <c r="HZ38" s="233"/>
      <c r="IA38" s="233"/>
      <c r="IB38" s="233"/>
      <c r="IC38" s="233"/>
      <c r="ID38" s="233"/>
      <c r="IE38" s="233"/>
      <c r="IF38" s="233"/>
      <c r="IG38" s="233"/>
      <c r="IH38" s="233"/>
      <c r="II38" s="233"/>
      <c r="IJ38" s="233"/>
      <c r="IK38" s="233"/>
      <c r="IL38" s="233"/>
      <c r="IM38" s="233"/>
      <c r="IN38" s="233"/>
      <c r="IO38" s="233"/>
      <c r="IP38" s="233"/>
      <c r="IQ38" s="233"/>
      <c r="IR38" s="233"/>
      <c r="IS38" s="233"/>
      <c r="IT38" s="233"/>
      <c r="IU38" s="233"/>
      <c r="IV38" s="233"/>
      <c r="IW38" s="233"/>
      <c r="IX38" s="233"/>
      <c r="IY38" s="233"/>
      <c r="IZ38" s="233"/>
      <c r="JA38" s="233"/>
      <c r="JB38" s="233"/>
      <c r="JC38" s="233"/>
      <c r="JD38" s="233"/>
      <c r="JE38" s="233"/>
      <c r="JF38" s="233"/>
      <c r="JG38" s="233"/>
      <c r="JH38" s="233"/>
      <c r="JI38" s="233"/>
      <c r="JJ38" s="233"/>
      <c r="JK38" s="233"/>
      <c r="JL38" s="233"/>
      <c r="JM38" s="233"/>
      <c r="JN38" s="233"/>
      <c r="JO38" s="233"/>
      <c r="JP38" s="233"/>
      <c r="JQ38" s="233"/>
      <c r="JR38" s="233"/>
      <c r="JS38" s="233"/>
      <c r="JT38" s="233"/>
      <c r="JU38" s="233"/>
      <c r="JV38" s="233"/>
      <c r="JW38" s="233"/>
      <c r="JX38" s="233"/>
      <c r="JY38" s="233"/>
      <c r="JZ38" s="233"/>
      <c r="KA38" s="233"/>
      <c r="KB38" s="233"/>
      <c r="KC38" s="233"/>
      <c r="KD38" s="233"/>
      <c r="KE38" s="233"/>
      <c r="KF38" s="233"/>
      <c r="KG38" s="233"/>
      <c r="KH38" s="233"/>
      <c r="KI38" s="233"/>
      <c r="KJ38" s="233"/>
      <c r="KK38" s="233"/>
      <c r="KL38" s="233"/>
      <c r="KM38" s="233"/>
      <c r="KN38" s="233"/>
      <c r="KO38" s="233"/>
      <c r="KP38" s="233"/>
      <c r="KQ38" s="233"/>
      <c r="KR38" s="233"/>
      <c r="KS38" s="233"/>
      <c r="KT38" s="233"/>
      <c r="KU38" s="233"/>
      <c r="KV38" s="233"/>
      <c r="KW38" s="233"/>
      <c r="KX38" s="233"/>
      <c r="KY38" s="233"/>
      <c r="KZ38" s="233"/>
      <c r="LA38" s="233"/>
      <c r="LB38" s="233"/>
      <c r="LC38" s="233"/>
      <c r="LD38" s="233"/>
      <c r="LE38" s="233"/>
      <c r="LF38" s="233"/>
      <c r="LG38" s="233"/>
      <c r="LH38" s="233"/>
      <c r="LI38" s="233"/>
      <c r="LJ38" s="233"/>
      <c r="LK38" s="233"/>
      <c r="LL38" s="233"/>
      <c r="LM38" s="233"/>
      <c r="LN38" s="233"/>
      <c r="LO38" s="233"/>
      <c r="LP38" s="233"/>
      <c r="LQ38" s="233"/>
      <c r="LR38" s="233"/>
      <c r="LS38" s="233"/>
      <c r="LT38" s="233"/>
      <c r="LU38" s="233"/>
      <c r="LV38" s="233"/>
      <c r="LW38" s="233"/>
      <c r="LX38" s="233"/>
      <c r="LY38" s="233"/>
      <c r="LZ38" s="233"/>
      <c r="MA38" s="233"/>
      <c r="MB38" s="233"/>
      <c r="MC38" s="233"/>
      <c r="MD38" s="233"/>
      <c r="ME38" s="233"/>
      <c r="MF38" s="233"/>
      <c r="MG38" s="233"/>
      <c r="MH38" s="233"/>
      <c r="MI38" s="233"/>
      <c r="MJ38" s="233"/>
      <c r="MK38" s="233"/>
      <c r="ML38" s="233"/>
      <c r="MM38" s="233"/>
      <c r="MN38" s="233"/>
      <c r="MO38" s="233"/>
      <c r="MP38" s="233"/>
      <c r="MQ38" s="233"/>
      <c r="MR38" s="233"/>
      <c r="MS38" s="233"/>
      <c r="MT38" s="233"/>
      <c r="MU38" s="233"/>
      <c r="MV38" s="233"/>
    </row>
    <row r="39" spans="1:360" ht="13.8">
      <c r="A39" s="232"/>
      <c r="B39" s="24" t="s">
        <v>422</v>
      </c>
      <c r="C39" s="25">
        <v>0.5306129597817838</v>
      </c>
      <c r="D39" s="25">
        <v>108.4520797613543</v>
      </c>
      <c r="E39" s="25">
        <v>-107.92146680157252</v>
      </c>
      <c r="F39" s="26">
        <v>-0.99510739710156437</v>
      </c>
      <c r="G39" s="27"/>
      <c r="H39" s="25">
        <v>0.56890769214497106</v>
      </c>
      <c r="I39" s="25">
        <v>107.88317206920932</v>
      </c>
      <c r="J39" s="26">
        <v>189.63212056854761</v>
      </c>
      <c r="L39" s="364">
        <v>0</v>
      </c>
      <c r="M39" s="364">
        <v>0</v>
      </c>
      <c r="N39" s="364">
        <v>0</v>
      </c>
      <c r="O39" s="364">
        <v>0</v>
      </c>
      <c r="P39" s="364">
        <v>0</v>
      </c>
      <c r="Q39" s="364">
        <v>0</v>
      </c>
      <c r="R39" s="364">
        <v>0</v>
      </c>
      <c r="S39" s="364">
        <v>0</v>
      </c>
      <c r="T39" s="364">
        <v>0</v>
      </c>
      <c r="U39" s="364">
        <v>0</v>
      </c>
      <c r="V39" s="364">
        <v>0</v>
      </c>
      <c r="W39" s="364">
        <v>0</v>
      </c>
      <c r="X39" s="364">
        <v>0</v>
      </c>
      <c r="Y39" s="364">
        <v>0</v>
      </c>
      <c r="Z39" s="364">
        <v>0</v>
      </c>
      <c r="AA39" s="364">
        <v>0</v>
      </c>
      <c r="AB39" s="364">
        <v>0</v>
      </c>
      <c r="AC39" s="364">
        <v>0</v>
      </c>
      <c r="AD39" s="364">
        <v>0</v>
      </c>
      <c r="AE39" s="364">
        <v>0</v>
      </c>
      <c r="AF39" s="364">
        <v>0</v>
      </c>
      <c r="AG39" s="364">
        <v>0</v>
      </c>
      <c r="AH39" s="364">
        <v>0</v>
      </c>
      <c r="AI39" s="364">
        <v>0</v>
      </c>
      <c r="AJ39" s="364">
        <v>0</v>
      </c>
      <c r="AK39" s="364">
        <v>0</v>
      </c>
      <c r="AL39" s="364">
        <v>0</v>
      </c>
      <c r="AM39" s="364">
        <v>0</v>
      </c>
      <c r="AN39" s="364">
        <v>0</v>
      </c>
      <c r="AO39" s="364">
        <v>0</v>
      </c>
      <c r="AP39" s="364">
        <v>0</v>
      </c>
      <c r="AQ39" s="364">
        <v>0</v>
      </c>
      <c r="AR39" s="364">
        <v>0</v>
      </c>
      <c r="AS39" s="364">
        <v>0</v>
      </c>
      <c r="AT39" s="364">
        <v>0</v>
      </c>
      <c r="AU39" s="364">
        <v>0</v>
      </c>
      <c r="AV39" s="364">
        <v>0</v>
      </c>
      <c r="AW39" s="364">
        <v>0</v>
      </c>
      <c r="AX39" s="364">
        <v>0</v>
      </c>
      <c r="AY39" s="364">
        <v>0</v>
      </c>
      <c r="AZ39" s="364">
        <v>0</v>
      </c>
      <c r="BA39" s="364">
        <v>0</v>
      </c>
      <c r="BB39" s="364">
        <v>0</v>
      </c>
      <c r="BC39" s="364">
        <v>0</v>
      </c>
      <c r="BD39" s="364">
        <v>0</v>
      </c>
      <c r="BE39" s="364">
        <v>0</v>
      </c>
      <c r="BF39" s="364">
        <v>0</v>
      </c>
      <c r="BG39" s="364">
        <v>0</v>
      </c>
      <c r="BH39" s="364">
        <v>0</v>
      </c>
      <c r="BI39" s="364">
        <v>0</v>
      </c>
      <c r="BJ39" s="364">
        <v>0</v>
      </c>
      <c r="BK39" s="364">
        <v>0</v>
      </c>
      <c r="BL39" s="364">
        <v>0</v>
      </c>
      <c r="BM39" s="364">
        <v>0</v>
      </c>
      <c r="BN39" s="364">
        <v>0</v>
      </c>
      <c r="BO39" s="364">
        <v>0</v>
      </c>
      <c r="BP39" s="364">
        <v>0</v>
      </c>
      <c r="BQ39" s="364">
        <v>0</v>
      </c>
      <c r="BR39" s="364">
        <v>0</v>
      </c>
      <c r="BS39" s="364">
        <v>0</v>
      </c>
      <c r="BT39" s="364">
        <v>0</v>
      </c>
      <c r="BU39" s="364">
        <v>0</v>
      </c>
      <c r="BV39" s="364">
        <v>0</v>
      </c>
      <c r="BW39" s="364">
        <v>0</v>
      </c>
      <c r="BX39" s="364">
        <v>0</v>
      </c>
      <c r="BY39" s="364">
        <v>0</v>
      </c>
      <c r="BZ39" s="364">
        <v>0</v>
      </c>
      <c r="CA39" s="364">
        <v>0</v>
      </c>
      <c r="CB39" s="364">
        <v>0</v>
      </c>
      <c r="CC39" s="364">
        <v>0</v>
      </c>
      <c r="CD39" s="364">
        <v>0</v>
      </c>
      <c r="CE39" s="364">
        <v>0</v>
      </c>
      <c r="CF39" s="364">
        <v>0</v>
      </c>
      <c r="CG39" s="364">
        <v>0</v>
      </c>
      <c r="CH39" s="364">
        <v>0</v>
      </c>
      <c r="CI39" s="364">
        <v>0</v>
      </c>
      <c r="CJ39" s="364">
        <v>0</v>
      </c>
      <c r="CK39" s="364">
        <v>0</v>
      </c>
      <c r="CL39" s="364">
        <v>0</v>
      </c>
      <c r="CM39" s="364">
        <v>0</v>
      </c>
      <c r="CN39" s="364">
        <v>0</v>
      </c>
      <c r="CO39" s="364">
        <v>0</v>
      </c>
      <c r="CP39" s="364">
        <v>0</v>
      </c>
      <c r="CQ39" s="364">
        <v>0</v>
      </c>
      <c r="CR39" s="364">
        <v>0</v>
      </c>
      <c r="CS39" s="364">
        <v>0</v>
      </c>
      <c r="CT39" s="364">
        <v>0</v>
      </c>
      <c r="CU39" s="364">
        <v>0</v>
      </c>
      <c r="CV39" s="364">
        <v>0</v>
      </c>
      <c r="CW39" s="364">
        <v>0</v>
      </c>
      <c r="CX39" s="364">
        <v>0</v>
      </c>
      <c r="CY39" s="364">
        <v>0</v>
      </c>
      <c r="CZ39" s="364">
        <v>0</v>
      </c>
      <c r="DA39" s="364">
        <v>0</v>
      </c>
      <c r="DB39" s="364">
        <v>0</v>
      </c>
      <c r="DC39" s="364">
        <v>0</v>
      </c>
      <c r="DD39" s="364">
        <v>0</v>
      </c>
      <c r="DE39" s="364">
        <v>0</v>
      </c>
      <c r="DF39" s="364">
        <v>0</v>
      </c>
      <c r="DG39" s="364">
        <v>0</v>
      </c>
      <c r="DH39" s="364">
        <v>0</v>
      </c>
      <c r="DI39" s="364">
        <v>0</v>
      </c>
      <c r="DJ39" s="364">
        <v>0</v>
      </c>
      <c r="DK39" s="364">
        <v>0</v>
      </c>
      <c r="DL39" s="364">
        <v>0</v>
      </c>
      <c r="DM39" s="364">
        <v>0</v>
      </c>
      <c r="DN39" s="364">
        <v>0</v>
      </c>
      <c r="DO39" s="364">
        <v>0</v>
      </c>
      <c r="DP39" s="364">
        <v>0</v>
      </c>
      <c r="DQ39" s="364">
        <v>0</v>
      </c>
      <c r="DR39" s="364">
        <v>0</v>
      </c>
      <c r="DS39" s="364">
        <v>0</v>
      </c>
      <c r="DT39" s="364">
        <v>0</v>
      </c>
      <c r="DU39" s="364">
        <v>0</v>
      </c>
      <c r="DV39" s="364">
        <v>0</v>
      </c>
      <c r="DW39" s="364">
        <v>0</v>
      </c>
      <c r="DX39" s="364">
        <v>0</v>
      </c>
      <c r="DY39" s="364">
        <v>0</v>
      </c>
      <c r="DZ39" s="364">
        <v>0</v>
      </c>
      <c r="EA39" s="364">
        <v>0</v>
      </c>
      <c r="EB39" s="364">
        <v>0</v>
      </c>
      <c r="EC39" s="364">
        <v>0</v>
      </c>
      <c r="ED39" s="364">
        <v>0</v>
      </c>
      <c r="EE39" s="364">
        <v>0</v>
      </c>
      <c r="EF39" s="364">
        <v>0</v>
      </c>
      <c r="EG39" s="364">
        <v>0</v>
      </c>
      <c r="EH39" s="364">
        <v>0</v>
      </c>
      <c r="EI39" s="364">
        <v>0</v>
      </c>
      <c r="EJ39" s="364">
        <v>0</v>
      </c>
      <c r="EK39" s="364">
        <v>0</v>
      </c>
      <c r="EL39" s="364">
        <v>0</v>
      </c>
      <c r="EM39" s="364">
        <v>0</v>
      </c>
      <c r="EN39" s="364">
        <v>0</v>
      </c>
      <c r="EO39" s="364">
        <v>0</v>
      </c>
      <c r="EP39" s="364">
        <v>0</v>
      </c>
      <c r="EQ39" s="364">
        <v>0</v>
      </c>
      <c r="ER39" s="364">
        <v>0</v>
      </c>
      <c r="ES39" s="364">
        <v>0</v>
      </c>
      <c r="ET39" s="364">
        <v>0</v>
      </c>
      <c r="EU39" s="364">
        <v>0</v>
      </c>
      <c r="EV39" s="364">
        <v>0</v>
      </c>
      <c r="EW39" s="364">
        <v>0</v>
      </c>
      <c r="EX39" s="364">
        <v>0</v>
      </c>
      <c r="EY39" s="364">
        <v>0</v>
      </c>
      <c r="EZ39" s="364">
        <v>0</v>
      </c>
      <c r="FA39" s="364">
        <v>0</v>
      </c>
      <c r="FB39" s="364">
        <v>0</v>
      </c>
      <c r="FC39" s="364">
        <v>0</v>
      </c>
      <c r="FD39" s="364">
        <v>0</v>
      </c>
      <c r="FE39" s="364">
        <v>0</v>
      </c>
      <c r="FF39" s="364">
        <v>0</v>
      </c>
      <c r="FG39" s="364">
        <v>0</v>
      </c>
      <c r="FH39" s="364">
        <v>0</v>
      </c>
      <c r="FI39" s="364">
        <v>0</v>
      </c>
      <c r="FJ39" s="364">
        <v>0</v>
      </c>
      <c r="FK39" s="364">
        <v>0</v>
      </c>
      <c r="FL39" s="364">
        <v>0</v>
      </c>
      <c r="FM39" s="364">
        <v>1.6212716411812501E-3</v>
      </c>
      <c r="FN39" s="364">
        <v>2.7565470462543835E-2</v>
      </c>
      <c r="FO39" s="364">
        <v>7.7352960000000012E-2</v>
      </c>
      <c r="FP39" s="364">
        <v>7.1096311224802616E-2</v>
      </c>
      <c r="FQ39" s="364">
        <v>8.719335670322037E-2</v>
      </c>
      <c r="FR39" s="364">
        <v>0.10650776233182874</v>
      </c>
      <c r="FS39" s="364">
        <v>5.4421029574264999E-2</v>
      </c>
      <c r="FT39" s="364">
        <v>9.5236979462722152E-2</v>
      </c>
      <c r="FU39" s="364">
        <v>0.15643364177087629</v>
      </c>
      <c r="FV39" s="364">
        <v>0.10097238569599346</v>
      </c>
      <c r="FW39" s="364">
        <v>0.10655557929096696</v>
      </c>
      <c r="FX39" s="364">
        <v>8.2127989179804017E-2</v>
      </c>
      <c r="FY39" s="364">
        <v>7.3925490039912445E-2</v>
      </c>
      <c r="FZ39" s="364">
        <v>0.12881903288763066</v>
      </c>
      <c r="GA39" s="364">
        <v>3.8175390224168208E-2</v>
      </c>
      <c r="GB39" s="364">
        <v>9.8204177224528177E-2</v>
      </c>
      <c r="GC39" s="364">
        <v>9.8012821926153473E-2</v>
      </c>
      <c r="GD39" s="364">
        <v>4.9642790662774071E-2</v>
      </c>
      <c r="GE39" s="364">
        <v>6.8188714478803258E-2</v>
      </c>
      <c r="GF39" s="364">
        <v>7.0529654704633779E-2</v>
      </c>
      <c r="GG39" s="364">
        <v>5.9424052890081951E-2</v>
      </c>
      <c r="GH39" s="364">
        <v>0.12077312145752001</v>
      </c>
      <c r="GI39" s="364">
        <v>4.0102577919235882E-2</v>
      </c>
      <c r="GJ39" s="364">
        <v>23.54502157627493</v>
      </c>
      <c r="GK39" s="364">
        <v>33.494925140433331</v>
      </c>
      <c r="GL39" s="364">
        <v>28.531983391569618</v>
      </c>
      <c r="GM39" s="364">
        <v>3.2525890794066689E-2</v>
      </c>
      <c r="GN39" s="364">
        <v>22.713989097519583</v>
      </c>
      <c r="GO39" s="364">
        <v>9.3163734429961079E-2</v>
      </c>
      <c r="GP39" s="364">
        <v>4.0470930332800255E-2</v>
      </c>
      <c r="GQ39" s="364">
        <v>4.3482207332034159E-2</v>
      </c>
      <c r="GR39" s="364">
        <v>4.2759278138987972E-2</v>
      </c>
      <c r="GS39" s="364">
        <v>8.3531236588392943</v>
      </c>
      <c r="GT39" s="364">
        <v>33.362830368835475</v>
      </c>
      <c r="GU39" s="364">
        <v>10.242557320062552</v>
      </c>
      <c r="GV39" s="364">
        <v>9.0047675781060849E-2</v>
      </c>
      <c r="GW39" s="364">
        <v>0.16379773900610314</v>
      </c>
      <c r="GX39" s="364">
        <v>6.3786337624615427E-2</v>
      </c>
      <c r="GY39" s="364">
        <v>3.2715068493150701E-2</v>
      </c>
      <c r="GZ39" s="364">
        <v>4.3510565536627036E-2</v>
      </c>
      <c r="HA39" s="364">
        <v>0.10023016737322764</v>
      </c>
      <c r="HB39" s="364">
        <v>3.6525405966999012E-2</v>
      </c>
      <c r="HD39" s="364">
        <v>0.88495674815840064</v>
      </c>
      <c r="HE39" s="364">
        <v>0.92792581359524595</v>
      </c>
      <c r="HF39" s="364">
        <v>160.49683259456265</v>
      </c>
      <c r="HG39" s="364">
        <f>+C39</f>
        <v>0.5306129597817838</v>
      </c>
      <c r="HH39" s="17"/>
      <c r="HI39" s="233"/>
      <c r="HJ39" s="233"/>
      <c r="HK39" s="233"/>
      <c r="HL39" s="233"/>
      <c r="HM39" s="233"/>
      <c r="HN39" s="233"/>
      <c r="HO39" s="233"/>
      <c r="HP39" s="233"/>
      <c r="HQ39" s="233"/>
      <c r="HR39" s="233"/>
      <c r="HS39" s="233"/>
      <c r="HT39" s="233"/>
      <c r="HU39" s="233"/>
      <c r="HV39" s="233"/>
      <c r="HW39" s="233"/>
      <c r="HX39" s="233"/>
      <c r="HY39" s="233"/>
      <c r="HZ39" s="233"/>
      <c r="IA39" s="233"/>
      <c r="IB39" s="233"/>
      <c r="IC39" s="233"/>
      <c r="ID39" s="233"/>
      <c r="IE39" s="233"/>
      <c r="IF39" s="233"/>
      <c r="IG39" s="233"/>
      <c r="IH39" s="233"/>
      <c r="II39" s="233"/>
      <c r="IJ39" s="233"/>
      <c r="IK39" s="233"/>
      <c r="IL39" s="233"/>
      <c r="IM39" s="233"/>
      <c r="IN39" s="233"/>
      <c r="IO39" s="233"/>
      <c r="IP39" s="233"/>
      <c r="IQ39" s="233"/>
      <c r="IR39" s="233"/>
      <c r="IS39" s="233"/>
      <c r="IT39" s="233"/>
      <c r="IU39" s="233"/>
      <c r="IV39" s="233"/>
      <c r="IW39" s="233"/>
      <c r="IX39" s="233"/>
      <c r="IY39" s="233"/>
      <c r="IZ39" s="233"/>
      <c r="JA39" s="233"/>
      <c r="JB39" s="233"/>
      <c r="JC39" s="233"/>
      <c r="JD39" s="233"/>
      <c r="JE39" s="233"/>
      <c r="JF39" s="233"/>
      <c r="JG39" s="233"/>
      <c r="JH39" s="233"/>
      <c r="JI39" s="233"/>
      <c r="JJ39" s="233"/>
      <c r="JK39" s="233"/>
      <c r="JL39" s="233"/>
      <c r="JM39" s="233"/>
      <c r="JN39" s="233"/>
      <c r="JO39" s="233"/>
      <c r="JP39" s="233"/>
      <c r="JQ39" s="233"/>
      <c r="JR39" s="233"/>
      <c r="JS39" s="233"/>
      <c r="JT39" s="233"/>
      <c r="JU39" s="233"/>
      <c r="JV39" s="233"/>
      <c r="JW39" s="233"/>
      <c r="JX39" s="233"/>
      <c r="JY39" s="233"/>
      <c r="JZ39" s="233"/>
      <c r="KA39" s="233"/>
      <c r="KB39" s="233"/>
      <c r="KC39" s="233"/>
      <c r="KD39" s="233"/>
      <c r="KE39" s="233"/>
      <c r="KF39" s="233"/>
      <c r="KG39" s="233"/>
      <c r="KH39" s="233"/>
      <c r="KI39" s="233"/>
      <c r="KJ39" s="233"/>
      <c r="KK39" s="233"/>
      <c r="KL39" s="233"/>
      <c r="KM39" s="233"/>
      <c r="KN39" s="233"/>
      <c r="KO39" s="233"/>
      <c r="KP39" s="233"/>
      <c r="KQ39" s="233"/>
      <c r="KR39" s="233"/>
      <c r="KS39" s="233"/>
      <c r="KT39" s="233"/>
      <c r="KU39" s="233"/>
      <c r="KV39" s="233"/>
      <c r="KW39" s="233"/>
      <c r="KX39" s="233"/>
      <c r="KY39" s="233"/>
      <c r="KZ39" s="233"/>
      <c r="LA39" s="233"/>
      <c r="LB39" s="233"/>
      <c r="LC39" s="233"/>
      <c r="LD39" s="233"/>
      <c r="LE39" s="233"/>
      <c r="LF39" s="233"/>
      <c r="LG39" s="233"/>
      <c r="LH39" s="233"/>
      <c r="LI39" s="233"/>
      <c r="LJ39" s="233"/>
      <c r="LK39" s="233"/>
      <c r="LL39" s="233"/>
      <c r="LM39" s="233"/>
      <c r="LN39" s="233"/>
      <c r="LO39" s="233"/>
      <c r="LP39" s="233"/>
      <c r="LQ39" s="233"/>
      <c r="LR39" s="233"/>
      <c r="LS39" s="233"/>
      <c r="LT39" s="233"/>
      <c r="LU39" s="233"/>
      <c r="LV39" s="233"/>
      <c r="LW39" s="233"/>
      <c r="LX39" s="233"/>
      <c r="LY39" s="233"/>
      <c r="LZ39" s="233"/>
      <c r="MA39" s="233"/>
      <c r="MB39" s="233"/>
      <c r="MC39" s="233"/>
      <c r="MD39" s="233"/>
      <c r="ME39" s="233"/>
      <c r="MF39" s="233"/>
      <c r="MG39" s="233"/>
      <c r="MH39" s="233"/>
      <c r="MI39" s="233"/>
      <c r="MJ39" s="233"/>
      <c r="MK39" s="233"/>
      <c r="ML39" s="233"/>
      <c r="MM39" s="233"/>
      <c r="MN39" s="233"/>
      <c r="MO39" s="233"/>
      <c r="MP39" s="233"/>
      <c r="MQ39" s="233"/>
      <c r="MR39" s="233"/>
      <c r="MS39" s="233"/>
      <c r="MT39" s="233"/>
      <c r="MU39" s="233"/>
      <c r="MV39" s="233"/>
    </row>
    <row r="40" spans="1:360" ht="13.8">
      <c r="A40" s="232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D40" s="19"/>
      <c r="HE40" s="19"/>
      <c r="HF40" s="19"/>
      <c r="HG40" s="19"/>
      <c r="HH40" s="17"/>
      <c r="HI40" s="233"/>
      <c r="HJ40" s="233"/>
      <c r="HK40" s="233"/>
      <c r="HL40" s="233"/>
      <c r="HM40" s="233"/>
      <c r="HN40" s="233"/>
      <c r="HO40" s="233"/>
      <c r="HP40" s="233"/>
      <c r="HQ40" s="233"/>
      <c r="HR40" s="233"/>
      <c r="HS40" s="233"/>
      <c r="HT40" s="233"/>
      <c r="HU40" s="233"/>
      <c r="HV40" s="233"/>
      <c r="HW40" s="233"/>
      <c r="HX40" s="233"/>
      <c r="HY40" s="233"/>
      <c r="HZ40" s="233"/>
      <c r="IA40" s="233"/>
      <c r="IB40" s="233"/>
      <c r="IC40" s="233"/>
      <c r="ID40" s="233"/>
      <c r="IE40" s="233"/>
      <c r="IF40" s="233"/>
      <c r="IG40" s="233"/>
      <c r="IH40" s="233"/>
      <c r="II40" s="233"/>
      <c r="IJ40" s="233"/>
      <c r="IK40" s="233"/>
      <c r="IL40" s="233"/>
      <c r="IM40" s="233"/>
      <c r="IN40" s="233"/>
      <c r="IO40" s="233"/>
      <c r="IP40" s="233"/>
      <c r="IQ40" s="233"/>
      <c r="IR40" s="233"/>
      <c r="IS40" s="233"/>
      <c r="IT40" s="233"/>
      <c r="IU40" s="233"/>
      <c r="IV40" s="233"/>
      <c r="IW40" s="233"/>
      <c r="IX40" s="233"/>
      <c r="IY40" s="233"/>
      <c r="IZ40" s="233"/>
      <c r="JA40" s="233"/>
      <c r="JB40" s="233"/>
      <c r="JC40" s="233"/>
      <c r="JD40" s="233"/>
      <c r="JE40" s="233"/>
      <c r="JF40" s="233"/>
      <c r="JG40" s="233"/>
      <c r="JH40" s="233"/>
      <c r="JI40" s="233"/>
      <c r="JJ40" s="233"/>
      <c r="JK40" s="233"/>
      <c r="JL40" s="233"/>
      <c r="JM40" s="233"/>
      <c r="JN40" s="233"/>
      <c r="JO40" s="233"/>
      <c r="JP40" s="233"/>
      <c r="JQ40" s="233"/>
      <c r="JR40" s="233"/>
      <c r="JS40" s="233"/>
      <c r="JT40" s="233"/>
      <c r="JU40" s="233"/>
      <c r="JV40" s="233"/>
      <c r="JW40" s="233"/>
      <c r="JX40" s="233"/>
      <c r="JY40" s="233"/>
      <c r="JZ40" s="233"/>
      <c r="KA40" s="233"/>
      <c r="KB40" s="233"/>
      <c r="KC40" s="233"/>
      <c r="KD40" s="233"/>
      <c r="KE40" s="233"/>
      <c r="KF40" s="233"/>
      <c r="KG40" s="233"/>
      <c r="KH40" s="233"/>
      <c r="KI40" s="233"/>
      <c r="KJ40" s="233"/>
      <c r="KK40" s="233"/>
      <c r="KL40" s="233"/>
      <c r="KM40" s="233"/>
      <c r="KN40" s="233"/>
      <c r="KO40" s="233"/>
      <c r="KP40" s="233"/>
      <c r="KQ40" s="233"/>
      <c r="KR40" s="233"/>
      <c r="KS40" s="233"/>
      <c r="KT40" s="233"/>
      <c r="KU40" s="233"/>
      <c r="KV40" s="233"/>
      <c r="KW40" s="233"/>
      <c r="KX40" s="233"/>
      <c r="KY40" s="233"/>
      <c r="KZ40" s="233"/>
      <c r="LA40" s="233"/>
      <c r="LB40" s="233"/>
      <c r="LC40" s="233"/>
      <c r="LD40" s="233"/>
      <c r="LE40" s="233"/>
      <c r="LF40" s="233"/>
      <c r="LG40" s="233"/>
      <c r="LH40" s="233"/>
      <c r="LI40" s="233"/>
      <c r="LJ40" s="233"/>
      <c r="LK40" s="233"/>
      <c r="LL40" s="233"/>
      <c r="LM40" s="233"/>
      <c r="LN40" s="233"/>
      <c r="LO40" s="233"/>
      <c r="LP40" s="233"/>
      <c r="LQ40" s="233"/>
      <c r="LR40" s="233"/>
      <c r="LS40" s="233"/>
      <c r="LT40" s="233"/>
      <c r="LU40" s="233"/>
      <c r="LV40" s="233"/>
      <c r="LW40" s="233"/>
      <c r="LX40" s="233"/>
      <c r="LY40" s="233"/>
      <c r="LZ40" s="233"/>
      <c r="MA40" s="233"/>
      <c r="MB40" s="233"/>
      <c r="MC40" s="233"/>
      <c r="MD40" s="233"/>
      <c r="ME40" s="233"/>
      <c r="MF40" s="233"/>
      <c r="MG40" s="233"/>
      <c r="MH40" s="233"/>
      <c r="MI40" s="233"/>
      <c r="MJ40" s="233"/>
      <c r="MK40" s="233"/>
      <c r="ML40" s="233"/>
      <c r="MM40" s="233"/>
      <c r="MN40" s="233"/>
      <c r="MO40" s="233"/>
      <c r="MP40" s="233"/>
      <c r="MQ40" s="233"/>
      <c r="MR40" s="233"/>
      <c r="MS40" s="233"/>
      <c r="MT40" s="233"/>
      <c r="MU40" s="233"/>
      <c r="MV40" s="233"/>
    </row>
    <row r="41" spans="1:360" ht="13.8">
      <c r="A41" s="232"/>
      <c r="B41" s="24" t="s">
        <v>423</v>
      </c>
      <c r="C41" s="25">
        <v>21.439511293021614</v>
      </c>
      <c r="D41" s="25">
        <v>20.155153319679265</v>
      </c>
      <c r="E41" s="25">
        <v>1.2843579733423489</v>
      </c>
      <c r="F41" s="26">
        <v>6.3723552630498531E-2</v>
      </c>
      <c r="G41" s="27"/>
      <c r="H41" s="25">
        <v>115.12281377498456</v>
      </c>
      <c r="I41" s="25">
        <v>-94.967660455305293</v>
      </c>
      <c r="J41" s="26">
        <v>-0.82492476809093718</v>
      </c>
      <c r="K41" s="19"/>
      <c r="L41" s="364">
        <v>0</v>
      </c>
      <c r="M41" s="364">
        <v>0</v>
      </c>
      <c r="N41" s="364">
        <v>0</v>
      </c>
      <c r="O41" s="364">
        <v>0</v>
      </c>
      <c r="P41" s="364">
        <v>0</v>
      </c>
      <c r="Q41" s="364">
        <v>0</v>
      </c>
      <c r="R41" s="364">
        <v>0</v>
      </c>
      <c r="S41" s="364">
        <v>0</v>
      </c>
      <c r="T41" s="364">
        <v>0</v>
      </c>
      <c r="U41" s="364">
        <v>0</v>
      </c>
      <c r="V41" s="364">
        <v>0</v>
      </c>
      <c r="W41" s="364">
        <v>0</v>
      </c>
      <c r="X41" s="364">
        <v>0</v>
      </c>
      <c r="Y41" s="364">
        <v>0</v>
      </c>
      <c r="Z41" s="364">
        <v>0</v>
      </c>
      <c r="AA41" s="364">
        <v>0</v>
      </c>
      <c r="AB41" s="364">
        <v>0</v>
      </c>
      <c r="AC41" s="364">
        <v>0</v>
      </c>
      <c r="AD41" s="364">
        <v>0</v>
      </c>
      <c r="AE41" s="364">
        <v>0</v>
      </c>
      <c r="AF41" s="364">
        <v>0</v>
      </c>
      <c r="AG41" s="364">
        <v>0</v>
      </c>
      <c r="AH41" s="364">
        <v>0</v>
      </c>
      <c r="AI41" s="364">
        <v>0</v>
      </c>
      <c r="AJ41" s="364">
        <v>0</v>
      </c>
      <c r="AK41" s="364">
        <v>0</v>
      </c>
      <c r="AL41" s="364">
        <v>0</v>
      </c>
      <c r="AM41" s="364">
        <v>0</v>
      </c>
      <c r="AN41" s="364">
        <v>0</v>
      </c>
      <c r="AO41" s="364">
        <v>0</v>
      </c>
      <c r="AP41" s="364">
        <v>0</v>
      </c>
      <c r="AQ41" s="364">
        <v>0</v>
      </c>
      <c r="AR41" s="364">
        <v>0</v>
      </c>
      <c r="AS41" s="364">
        <v>0</v>
      </c>
      <c r="AT41" s="364">
        <v>0</v>
      </c>
      <c r="AU41" s="364">
        <v>0</v>
      </c>
      <c r="AV41" s="364">
        <v>0</v>
      </c>
      <c r="AW41" s="364">
        <v>0</v>
      </c>
      <c r="AX41" s="364">
        <v>0</v>
      </c>
      <c r="AY41" s="364">
        <v>0</v>
      </c>
      <c r="AZ41" s="364">
        <v>0</v>
      </c>
      <c r="BA41" s="364">
        <v>0</v>
      </c>
      <c r="BB41" s="364">
        <v>0</v>
      </c>
      <c r="BC41" s="364">
        <v>0</v>
      </c>
      <c r="BD41" s="364">
        <v>0</v>
      </c>
      <c r="BE41" s="364">
        <v>0</v>
      </c>
      <c r="BF41" s="364">
        <v>0</v>
      </c>
      <c r="BG41" s="364">
        <v>0</v>
      </c>
      <c r="BH41" s="364">
        <v>0</v>
      </c>
      <c r="BI41" s="364">
        <v>0</v>
      </c>
      <c r="BJ41" s="364">
        <v>0</v>
      </c>
      <c r="BK41" s="364">
        <v>0</v>
      </c>
      <c r="BL41" s="364">
        <v>0</v>
      </c>
      <c r="BM41" s="364">
        <v>0</v>
      </c>
      <c r="BN41" s="364">
        <v>0</v>
      </c>
      <c r="BO41" s="364">
        <v>0</v>
      </c>
      <c r="BP41" s="364">
        <v>0</v>
      </c>
      <c r="BQ41" s="364">
        <v>0</v>
      </c>
      <c r="BR41" s="364">
        <v>0</v>
      </c>
      <c r="BS41" s="364">
        <v>0</v>
      </c>
      <c r="BT41" s="364">
        <v>0</v>
      </c>
      <c r="BU41" s="364">
        <v>0</v>
      </c>
      <c r="BV41" s="364">
        <v>0</v>
      </c>
      <c r="BW41" s="364">
        <v>0</v>
      </c>
      <c r="BX41" s="364">
        <v>0</v>
      </c>
      <c r="BY41" s="364">
        <v>0</v>
      </c>
      <c r="BZ41" s="364">
        <v>0</v>
      </c>
      <c r="CA41" s="364">
        <v>0</v>
      </c>
      <c r="CB41" s="364">
        <v>0</v>
      </c>
      <c r="CC41" s="364">
        <v>0</v>
      </c>
      <c r="CD41" s="364">
        <v>0</v>
      </c>
      <c r="CE41" s="364">
        <v>0</v>
      </c>
      <c r="CF41" s="364">
        <v>0</v>
      </c>
      <c r="CG41" s="364">
        <v>0</v>
      </c>
      <c r="CH41" s="364">
        <v>0</v>
      </c>
      <c r="CI41" s="364">
        <v>0</v>
      </c>
      <c r="CJ41" s="364">
        <v>0</v>
      </c>
      <c r="CK41" s="364">
        <v>0</v>
      </c>
      <c r="CL41" s="364">
        <v>0</v>
      </c>
      <c r="CM41" s="364">
        <v>0</v>
      </c>
      <c r="CN41" s="364">
        <v>0</v>
      </c>
      <c r="CO41" s="364">
        <v>0</v>
      </c>
      <c r="CP41" s="364">
        <v>0</v>
      </c>
      <c r="CQ41" s="364">
        <v>0</v>
      </c>
      <c r="CR41" s="364">
        <v>0</v>
      </c>
      <c r="CS41" s="364">
        <v>0</v>
      </c>
      <c r="CT41" s="364">
        <v>0</v>
      </c>
      <c r="CU41" s="364">
        <v>0</v>
      </c>
      <c r="CV41" s="364">
        <v>0</v>
      </c>
      <c r="CW41" s="364">
        <v>0</v>
      </c>
      <c r="CX41" s="364">
        <v>0</v>
      </c>
      <c r="CY41" s="364">
        <v>0</v>
      </c>
      <c r="CZ41" s="364">
        <v>0</v>
      </c>
      <c r="DA41" s="364">
        <v>0</v>
      </c>
      <c r="DB41" s="364">
        <v>0</v>
      </c>
      <c r="DC41" s="364">
        <v>0</v>
      </c>
      <c r="DD41" s="364">
        <v>0</v>
      </c>
      <c r="DE41" s="364">
        <v>0</v>
      </c>
      <c r="DF41" s="364">
        <v>0</v>
      </c>
      <c r="DG41" s="364">
        <v>0</v>
      </c>
      <c r="DH41" s="364">
        <v>0</v>
      </c>
      <c r="DI41" s="364">
        <v>0</v>
      </c>
      <c r="DJ41" s="364">
        <v>0</v>
      </c>
      <c r="DK41" s="364">
        <v>0</v>
      </c>
      <c r="DL41" s="364">
        <v>0</v>
      </c>
      <c r="DM41" s="364">
        <v>0</v>
      </c>
      <c r="DN41" s="364">
        <v>0</v>
      </c>
      <c r="DO41" s="364">
        <v>0</v>
      </c>
      <c r="DP41" s="364">
        <v>0</v>
      </c>
      <c r="DQ41" s="364">
        <v>0</v>
      </c>
      <c r="DR41" s="364">
        <v>0</v>
      </c>
      <c r="DS41" s="364">
        <v>0</v>
      </c>
      <c r="DT41" s="364">
        <v>0</v>
      </c>
      <c r="DU41" s="364">
        <v>0</v>
      </c>
      <c r="DV41" s="364">
        <v>0</v>
      </c>
      <c r="DW41" s="364">
        <v>0</v>
      </c>
      <c r="DX41" s="364">
        <v>0</v>
      </c>
      <c r="DY41" s="364">
        <v>0</v>
      </c>
      <c r="DZ41" s="364">
        <v>0</v>
      </c>
      <c r="EA41" s="364">
        <v>0</v>
      </c>
      <c r="EB41" s="364">
        <v>0</v>
      </c>
      <c r="EC41" s="364">
        <v>0</v>
      </c>
      <c r="ED41" s="364">
        <v>0</v>
      </c>
      <c r="EE41" s="364">
        <v>0</v>
      </c>
      <c r="EF41" s="364">
        <v>0</v>
      </c>
      <c r="EG41" s="364">
        <v>0</v>
      </c>
      <c r="EH41" s="364">
        <v>0</v>
      </c>
      <c r="EI41" s="364">
        <v>0</v>
      </c>
      <c r="EJ41" s="364">
        <v>0</v>
      </c>
      <c r="EK41" s="364">
        <v>0</v>
      </c>
      <c r="EL41" s="364">
        <v>0</v>
      </c>
      <c r="EM41" s="364">
        <v>0</v>
      </c>
      <c r="EN41" s="364">
        <v>0</v>
      </c>
      <c r="EO41" s="364">
        <v>0</v>
      </c>
      <c r="EP41" s="364">
        <v>0</v>
      </c>
      <c r="EQ41" s="364">
        <v>0</v>
      </c>
      <c r="ER41" s="364">
        <v>0</v>
      </c>
      <c r="ES41" s="364">
        <v>0</v>
      </c>
      <c r="ET41" s="364">
        <v>0</v>
      </c>
      <c r="EU41" s="364">
        <v>0</v>
      </c>
      <c r="EV41" s="364">
        <v>0</v>
      </c>
      <c r="EW41" s="364">
        <v>0</v>
      </c>
      <c r="EX41" s="364">
        <v>0</v>
      </c>
      <c r="EY41" s="364">
        <v>0</v>
      </c>
      <c r="EZ41" s="364">
        <v>0</v>
      </c>
      <c r="FA41" s="364">
        <v>0</v>
      </c>
      <c r="FB41" s="364">
        <v>0</v>
      </c>
      <c r="FC41" s="364">
        <v>0</v>
      </c>
      <c r="FD41" s="364">
        <v>0</v>
      </c>
      <c r="FE41" s="364">
        <v>0</v>
      </c>
      <c r="FF41" s="364">
        <v>0</v>
      </c>
      <c r="FG41" s="364">
        <v>0</v>
      </c>
      <c r="FH41" s="364">
        <v>0</v>
      </c>
      <c r="FI41" s="364">
        <v>0</v>
      </c>
      <c r="FJ41" s="364">
        <v>0</v>
      </c>
      <c r="FK41" s="364">
        <v>0</v>
      </c>
      <c r="FL41" s="364">
        <v>0</v>
      </c>
      <c r="FM41" s="364">
        <v>0.94078281751155701</v>
      </c>
      <c r="FN41" s="364">
        <v>2.281437E-2</v>
      </c>
      <c r="FO41" s="364">
        <v>0.24824157999999999</v>
      </c>
      <c r="FP41" s="364">
        <v>6.9803490723602396E-2</v>
      </c>
      <c r="FQ41" s="364">
        <v>3.8533959999999999E-2</v>
      </c>
      <c r="FR41" s="364">
        <v>3.8533959999999999E-2</v>
      </c>
      <c r="FS41" s="364">
        <v>9.0580409958141039E-2</v>
      </c>
      <c r="FT41" s="364">
        <v>4.4445508401952383E-2</v>
      </c>
      <c r="FU41" s="364">
        <v>11.0398258504691</v>
      </c>
      <c r="FV41" s="364">
        <v>9.0408738386308057E-2</v>
      </c>
      <c r="FW41" s="364">
        <v>4.5599178999405306E-2</v>
      </c>
      <c r="FX41" s="364">
        <v>6.8185854491327552E-2</v>
      </c>
      <c r="FY41" s="364">
        <v>1.8005243469479715</v>
      </c>
      <c r="FZ41" s="364">
        <v>8.2035418262340301</v>
      </c>
      <c r="GA41" s="364">
        <v>19.494450815223328</v>
      </c>
      <c r="GB41" s="364">
        <v>12.387176135769375</v>
      </c>
      <c r="GC41" s="364">
        <v>7.8203393472982432</v>
      </c>
      <c r="GD41" s="364">
        <v>65.348595449020294</v>
      </c>
      <c r="GE41" s="364">
        <v>40.122022069823899</v>
      </c>
      <c r="GF41" s="364">
        <v>2.2583543234866218E-2</v>
      </c>
      <c r="GG41" s="364">
        <v>4.5566255656227915E-5</v>
      </c>
      <c r="GH41" s="364">
        <v>6.6457634047869293E-4</v>
      </c>
      <c r="GI41" s="364">
        <v>1.1432165971734598E-2</v>
      </c>
      <c r="GJ41" s="364">
        <v>5.2033841700837344E-2</v>
      </c>
      <c r="GK41" s="364">
        <v>6.4170208049043304E-2</v>
      </c>
      <c r="GL41" s="364">
        <v>0.25592515419099993</v>
      </c>
      <c r="GM41" s="364">
        <v>17.559370467715002</v>
      </c>
      <c r="GN41" s="364">
        <v>0.30682369540216575</v>
      </c>
      <c r="GO41" s="364">
        <v>1.3545215009771228</v>
      </c>
      <c r="GP41" s="364">
        <v>0.56230845164409538</v>
      </c>
      <c r="GQ41" s="364">
        <v>2.2290334560197551</v>
      </c>
      <c r="GR41" s="364">
        <v>0.47965948502828587</v>
      </c>
      <c r="GS41" s="364">
        <v>0.52015482754674369</v>
      </c>
      <c r="GT41" s="364">
        <v>72.92672455055947</v>
      </c>
      <c r="GU41" s="364">
        <v>37.951736862531916</v>
      </c>
      <c r="GV41" s="364">
        <v>9.2423477818161928</v>
      </c>
      <c r="GW41" s="364">
        <v>3.543961713442171</v>
      </c>
      <c r="GX41" s="364">
        <v>5.4509869062601881</v>
      </c>
      <c r="GY41" s="364">
        <v>-7.1418097332372028</v>
      </c>
      <c r="GZ41" s="364">
        <v>0.78834142139969376</v>
      </c>
      <c r="HA41" s="364">
        <v>3.7985196221594411</v>
      </c>
      <c r="HB41" s="364">
        <v>5.7571635811811301</v>
      </c>
      <c r="HC41" s="40"/>
      <c r="HD41" s="364">
        <v>12.669569864450066</v>
      </c>
      <c r="HE41" s="364">
        <v>155.27956169661121</v>
      </c>
      <c r="HF41" s="364">
        <v>134.26246250136543</v>
      </c>
      <c r="HG41" s="364">
        <f>+C41</f>
        <v>21.439511293021614</v>
      </c>
      <c r="HH41" s="17"/>
      <c r="HI41" s="233"/>
      <c r="HJ41" s="233"/>
      <c r="HK41" s="233"/>
      <c r="HL41" s="233"/>
      <c r="HM41" s="233"/>
      <c r="HN41" s="233"/>
      <c r="HO41" s="233"/>
      <c r="HP41" s="233"/>
      <c r="HQ41" s="233"/>
      <c r="HR41" s="233"/>
      <c r="HS41" s="233"/>
      <c r="HT41" s="233"/>
      <c r="HU41" s="233"/>
      <c r="HV41" s="233"/>
      <c r="HW41" s="233"/>
      <c r="HX41" s="233"/>
      <c r="HY41" s="233"/>
      <c r="HZ41" s="233"/>
      <c r="IA41" s="233"/>
      <c r="IB41" s="233"/>
      <c r="IC41" s="233"/>
      <c r="ID41" s="233"/>
      <c r="IE41" s="233"/>
      <c r="IF41" s="233"/>
      <c r="IG41" s="233"/>
      <c r="IH41" s="233"/>
      <c r="II41" s="233"/>
      <c r="IJ41" s="233"/>
      <c r="IK41" s="233"/>
      <c r="IL41" s="233"/>
      <c r="IM41" s="233"/>
      <c r="IN41" s="233"/>
      <c r="IO41" s="233"/>
      <c r="IP41" s="233"/>
      <c r="IQ41" s="233"/>
      <c r="IR41" s="233"/>
      <c r="IS41" s="233"/>
      <c r="IT41" s="233"/>
      <c r="IU41" s="233"/>
      <c r="IV41" s="233"/>
      <c r="IW41" s="233"/>
      <c r="IX41" s="233"/>
      <c r="IY41" s="233"/>
      <c r="IZ41" s="233"/>
      <c r="JA41" s="233"/>
      <c r="JB41" s="233"/>
      <c r="JC41" s="233"/>
      <c r="JD41" s="233"/>
      <c r="JE41" s="233"/>
      <c r="JF41" s="233"/>
      <c r="JG41" s="233"/>
      <c r="JH41" s="233"/>
      <c r="JI41" s="233"/>
      <c r="JJ41" s="233"/>
      <c r="JK41" s="233"/>
      <c r="JL41" s="233"/>
      <c r="JM41" s="233"/>
      <c r="JN41" s="233"/>
      <c r="JO41" s="233"/>
      <c r="JP41" s="233"/>
      <c r="JQ41" s="233"/>
      <c r="JR41" s="233"/>
      <c r="JS41" s="233"/>
      <c r="JT41" s="233"/>
      <c r="JU41" s="233"/>
      <c r="JV41" s="233"/>
      <c r="JW41" s="233"/>
      <c r="JX41" s="233"/>
      <c r="JY41" s="233"/>
      <c r="JZ41" s="233"/>
      <c r="KA41" s="233"/>
      <c r="KB41" s="233"/>
      <c r="KC41" s="233"/>
      <c r="KD41" s="233"/>
      <c r="KE41" s="233"/>
      <c r="KF41" s="233"/>
      <c r="KG41" s="233"/>
      <c r="KH41" s="233"/>
      <c r="KI41" s="233"/>
      <c r="KJ41" s="233"/>
      <c r="KK41" s="233"/>
      <c r="KL41" s="233"/>
      <c r="KM41" s="233"/>
      <c r="KN41" s="233"/>
      <c r="KO41" s="233"/>
      <c r="KP41" s="233"/>
      <c r="KQ41" s="233"/>
      <c r="KR41" s="233"/>
      <c r="KS41" s="233"/>
      <c r="KT41" s="233"/>
      <c r="KU41" s="233"/>
      <c r="KV41" s="233"/>
      <c r="KW41" s="233"/>
      <c r="KX41" s="233"/>
      <c r="KY41" s="233"/>
      <c r="KZ41" s="233"/>
      <c r="LA41" s="233"/>
      <c r="LB41" s="233"/>
      <c r="LC41" s="233"/>
      <c r="LD41" s="233"/>
      <c r="LE41" s="233"/>
      <c r="LF41" s="233"/>
      <c r="LG41" s="233"/>
      <c r="LH41" s="233"/>
      <c r="LI41" s="233"/>
      <c r="LJ41" s="233"/>
      <c r="LK41" s="233"/>
      <c r="LL41" s="233"/>
      <c r="LM41" s="233"/>
      <c r="LN41" s="233"/>
      <c r="LO41" s="233"/>
      <c r="LP41" s="233"/>
      <c r="LQ41" s="233"/>
      <c r="LR41" s="233"/>
      <c r="LS41" s="233"/>
      <c r="LT41" s="233"/>
      <c r="LU41" s="233"/>
      <c r="LV41" s="233"/>
      <c r="LW41" s="233"/>
      <c r="LX41" s="233"/>
      <c r="LY41" s="233"/>
      <c r="LZ41" s="233"/>
      <c r="MA41" s="233"/>
      <c r="MB41" s="233"/>
      <c r="MC41" s="233"/>
      <c r="MD41" s="233"/>
      <c r="ME41" s="233"/>
      <c r="MF41" s="233"/>
      <c r="MG41" s="233"/>
      <c r="MH41" s="233"/>
      <c r="MI41" s="233"/>
      <c r="MJ41" s="233"/>
      <c r="MK41" s="233"/>
      <c r="ML41" s="233"/>
      <c r="MM41" s="233"/>
      <c r="MN41" s="233"/>
      <c r="MO41" s="233"/>
      <c r="MP41" s="233"/>
      <c r="MQ41" s="233"/>
      <c r="MR41" s="233"/>
      <c r="MS41" s="233"/>
      <c r="MT41" s="233"/>
      <c r="MU41" s="233"/>
      <c r="MV41" s="233"/>
    </row>
    <row r="42" spans="1:360" ht="13.8">
      <c r="A42" s="232"/>
      <c r="B42" s="18"/>
      <c r="C42" s="19"/>
      <c r="D42" s="19"/>
      <c r="E42" s="19"/>
      <c r="F42" s="20"/>
      <c r="G42" s="19"/>
      <c r="H42" s="19"/>
      <c r="I42" s="19"/>
      <c r="J42" s="20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40"/>
      <c r="HD42" s="19"/>
      <c r="HE42" s="19"/>
      <c r="HF42" s="19"/>
      <c r="HG42" s="19"/>
      <c r="HH42" s="17"/>
      <c r="HI42" s="233"/>
      <c r="HJ42" s="233"/>
      <c r="HK42" s="233"/>
      <c r="HL42" s="233"/>
      <c r="HM42" s="233"/>
      <c r="HN42" s="233"/>
      <c r="HO42" s="233"/>
      <c r="HP42" s="233"/>
      <c r="HQ42" s="233"/>
      <c r="HR42" s="233"/>
      <c r="HS42" s="233"/>
      <c r="HT42" s="233"/>
      <c r="HU42" s="233"/>
      <c r="HV42" s="233"/>
      <c r="HW42" s="233"/>
      <c r="HX42" s="233"/>
      <c r="HY42" s="233"/>
      <c r="HZ42" s="233"/>
      <c r="IA42" s="233"/>
      <c r="IB42" s="233"/>
      <c r="IC42" s="233"/>
      <c r="ID42" s="233"/>
      <c r="IE42" s="233"/>
      <c r="IF42" s="233"/>
      <c r="IG42" s="233"/>
      <c r="IH42" s="233"/>
      <c r="II42" s="233"/>
      <c r="IJ42" s="233"/>
      <c r="IK42" s="233"/>
      <c r="IL42" s="233"/>
      <c r="IM42" s="233"/>
      <c r="IN42" s="233"/>
      <c r="IO42" s="233"/>
      <c r="IP42" s="233"/>
      <c r="IQ42" s="233"/>
      <c r="IR42" s="233"/>
      <c r="IS42" s="233"/>
      <c r="IT42" s="233"/>
      <c r="IU42" s="233"/>
      <c r="IV42" s="233"/>
      <c r="IW42" s="233"/>
      <c r="IX42" s="233"/>
      <c r="IY42" s="233"/>
      <c r="IZ42" s="233"/>
      <c r="JA42" s="233"/>
      <c r="JB42" s="233"/>
      <c r="JC42" s="233"/>
      <c r="JD42" s="233"/>
      <c r="JE42" s="233"/>
      <c r="JF42" s="233"/>
      <c r="JG42" s="233"/>
      <c r="JH42" s="233"/>
      <c r="JI42" s="233"/>
      <c r="JJ42" s="233"/>
      <c r="JK42" s="233"/>
      <c r="JL42" s="233"/>
      <c r="JM42" s="233"/>
      <c r="JN42" s="233"/>
      <c r="JO42" s="233"/>
      <c r="JP42" s="233"/>
      <c r="JQ42" s="233"/>
      <c r="JR42" s="233"/>
      <c r="JS42" s="233"/>
      <c r="JT42" s="233"/>
      <c r="JU42" s="233"/>
      <c r="JV42" s="233"/>
      <c r="JW42" s="233"/>
      <c r="JX42" s="233"/>
      <c r="JY42" s="233"/>
      <c r="JZ42" s="233"/>
      <c r="KA42" s="233"/>
      <c r="KB42" s="233"/>
      <c r="KC42" s="233"/>
      <c r="KD42" s="233"/>
      <c r="KE42" s="233"/>
      <c r="KF42" s="233"/>
      <c r="KG42" s="233"/>
      <c r="KH42" s="233"/>
      <c r="KI42" s="233"/>
      <c r="KJ42" s="233"/>
      <c r="KK42" s="233"/>
      <c r="KL42" s="233"/>
      <c r="KM42" s="233"/>
      <c r="KN42" s="233"/>
      <c r="KO42" s="233"/>
      <c r="KP42" s="233"/>
      <c r="KQ42" s="233"/>
      <c r="KR42" s="233"/>
      <c r="KS42" s="233"/>
      <c r="KT42" s="233"/>
      <c r="KU42" s="233"/>
      <c r="KV42" s="233"/>
      <c r="KW42" s="233"/>
      <c r="KX42" s="233"/>
      <c r="KY42" s="233"/>
      <c r="KZ42" s="233"/>
      <c r="LA42" s="233"/>
      <c r="LB42" s="233"/>
      <c r="LC42" s="233"/>
      <c r="LD42" s="233"/>
      <c r="LE42" s="233"/>
      <c r="LF42" s="233"/>
      <c r="LG42" s="233"/>
      <c r="LH42" s="233"/>
      <c r="LI42" s="233"/>
      <c r="LJ42" s="233"/>
      <c r="LK42" s="233"/>
      <c r="LL42" s="233"/>
      <c r="LM42" s="233"/>
      <c r="LN42" s="233"/>
      <c r="LO42" s="233"/>
      <c r="LP42" s="233"/>
      <c r="LQ42" s="233"/>
      <c r="LR42" s="233"/>
      <c r="LS42" s="233"/>
      <c r="LT42" s="233"/>
      <c r="LU42" s="233"/>
      <c r="LV42" s="233"/>
      <c r="LW42" s="233"/>
      <c r="LX42" s="233"/>
      <c r="LY42" s="233"/>
      <c r="LZ42" s="233"/>
      <c r="MA42" s="233"/>
      <c r="MB42" s="233"/>
      <c r="MC42" s="233"/>
      <c r="MD42" s="233"/>
      <c r="ME42" s="233"/>
      <c r="MF42" s="233"/>
      <c r="MG42" s="233"/>
      <c r="MH42" s="233"/>
      <c r="MI42" s="233"/>
      <c r="MJ42" s="233"/>
      <c r="MK42" s="233"/>
      <c r="ML42" s="233"/>
      <c r="MM42" s="233"/>
      <c r="MN42" s="233"/>
      <c r="MO42" s="233"/>
      <c r="MP42" s="233"/>
      <c r="MQ42" s="233"/>
      <c r="MR42" s="233"/>
      <c r="MS42" s="233"/>
      <c r="MT42" s="233"/>
      <c r="MU42" s="233"/>
      <c r="MV42" s="233"/>
    </row>
    <row r="43" spans="1:360" ht="13.8">
      <c r="A43" s="232"/>
      <c r="B43" s="24" t="s">
        <v>424</v>
      </c>
      <c r="C43" s="25">
        <v>41.161430984040983</v>
      </c>
      <c r="D43" s="25">
        <v>2.0251839531094067</v>
      </c>
      <c r="E43" s="25">
        <v>39.136247030931578</v>
      </c>
      <c r="F43" s="26">
        <v>19.324786259955772</v>
      </c>
      <c r="G43" s="27"/>
      <c r="H43" s="25">
        <v>12.524359999024608</v>
      </c>
      <c r="I43" s="25">
        <v>-10.499176045915201</v>
      </c>
      <c r="J43" s="26">
        <v>-0.83830040391148708</v>
      </c>
      <c r="L43" s="364">
        <v>0</v>
      </c>
      <c r="M43" s="364">
        <v>0</v>
      </c>
      <c r="N43" s="364">
        <v>0</v>
      </c>
      <c r="O43" s="364">
        <v>0</v>
      </c>
      <c r="P43" s="364">
        <v>0</v>
      </c>
      <c r="Q43" s="364">
        <v>0</v>
      </c>
      <c r="R43" s="364">
        <v>0</v>
      </c>
      <c r="S43" s="364">
        <v>0</v>
      </c>
      <c r="T43" s="364">
        <v>0</v>
      </c>
      <c r="U43" s="364">
        <v>0</v>
      </c>
      <c r="V43" s="364">
        <v>0</v>
      </c>
      <c r="W43" s="364">
        <v>0</v>
      </c>
      <c r="X43" s="364">
        <v>0</v>
      </c>
      <c r="Y43" s="364">
        <v>0</v>
      </c>
      <c r="Z43" s="364">
        <v>0</v>
      </c>
      <c r="AA43" s="364">
        <v>0</v>
      </c>
      <c r="AB43" s="364">
        <v>0</v>
      </c>
      <c r="AC43" s="364">
        <v>0</v>
      </c>
      <c r="AD43" s="364">
        <v>0</v>
      </c>
      <c r="AE43" s="364">
        <v>0</v>
      </c>
      <c r="AF43" s="364">
        <v>0</v>
      </c>
      <c r="AG43" s="364">
        <v>0</v>
      </c>
      <c r="AH43" s="364">
        <v>0</v>
      </c>
      <c r="AI43" s="364">
        <v>0</v>
      </c>
      <c r="AJ43" s="364">
        <v>0</v>
      </c>
      <c r="AK43" s="364">
        <v>0</v>
      </c>
      <c r="AL43" s="364">
        <v>0</v>
      </c>
      <c r="AM43" s="364">
        <v>0</v>
      </c>
      <c r="AN43" s="364">
        <v>0</v>
      </c>
      <c r="AO43" s="364">
        <v>0</v>
      </c>
      <c r="AP43" s="364">
        <v>0</v>
      </c>
      <c r="AQ43" s="364">
        <v>0</v>
      </c>
      <c r="AR43" s="364">
        <v>0</v>
      </c>
      <c r="AS43" s="364">
        <v>0</v>
      </c>
      <c r="AT43" s="364">
        <v>0</v>
      </c>
      <c r="AU43" s="364">
        <v>0</v>
      </c>
      <c r="AV43" s="364">
        <v>0</v>
      </c>
      <c r="AW43" s="364">
        <v>0</v>
      </c>
      <c r="AX43" s="364">
        <v>0</v>
      </c>
      <c r="AY43" s="364">
        <v>0</v>
      </c>
      <c r="AZ43" s="364">
        <v>0</v>
      </c>
      <c r="BA43" s="364">
        <v>0</v>
      </c>
      <c r="BB43" s="364">
        <v>0</v>
      </c>
      <c r="BC43" s="364">
        <v>0</v>
      </c>
      <c r="BD43" s="364">
        <v>0</v>
      </c>
      <c r="BE43" s="364">
        <v>0</v>
      </c>
      <c r="BF43" s="364">
        <v>0</v>
      </c>
      <c r="BG43" s="364">
        <v>0</v>
      </c>
      <c r="BH43" s="364">
        <v>0</v>
      </c>
      <c r="BI43" s="364">
        <v>0</v>
      </c>
      <c r="BJ43" s="364">
        <v>0</v>
      </c>
      <c r="BK43" s="364">
        <v>0</v>
      </c>
      <c r="BL43" s="364">
        <v>0</v>
      </c>
      <c r="BM43" s="364">
        <v>0</v>
      </c>
      <c r="BN43" s="364">
        <v>0</v>
      </c>
      <c r="BO43" s="364">
        <v>0</v>
      </c>
      <c r="BP43" s="364">
        <v>0</v>
      </c>
      <c r="BQ43" s="364">
        <v>0</v>
      </c>
      <c r="BR43" s="364">
        <v>0</v>
      </c>
      <c r="BS43" s="364">
        <v>0</v>
      </c>
      <c r="BT43" s="364">
        <v>0</v>
      </c>
      <c r="BU43" s="364">
        <v>0</v>
      </c>
      <c r="BV43" s="364">
        <v>0</v>
      </c>
      <c r="BW43" s="364">
        <v>0</v>
      </c>
      <c r="BX43" s="364">
        <v>0</v>
      </c>
      <c r="BY43" s="364">
        <v>0</v>
      </c>
      <c r="BZ43" s="364">
        <v>0</v>
      </c>
      <c r="CA43" s="364">
        <v>0</v>
      </c>
      <c r="CB43" s="364">
        <v>0</v>
      </c>
      <c r="CC43" s="364">
        <v>0</v>
      </c>
      <c r="CD43" s="364">
        <v>0</v>
      </c>
      <c r="CE43" s="364">
        <v>0</v>
      </c>
      <c r="CF43" s="364">
        <v>0</v>
      </c>
      <c r="CG43" s="364">
        <v>0</v>
      </c>
      <c r="CH43" s="364">
        <v>0</v>
      </c>
      <c r="CI43" s="364">
        <v>0</v>
      </c>
      <c r="CJ43" s="364">
        <v>0</v>
      </c>
      <c r="CK43" s="364">
        <v>0</v>
      </c>
      <c r="CL43" s="364">
        <v>0</v>
      </c>
      <c r="CM43" s="364">
        <v>0</v>
      </c>
      <c r="CN43" s="364">
        <v>0</v>
      </c>
      <c r="CO43" s="364">
        <v>0</v>
      </c>
      <c r="CP43" s="364">
        <v>0</v>
      </c>
      <c r="CQ43" s="364">
        <v>0</v>
      </c>
      <c r="CR43" s="364">
        <v>0</v>
      </c>
      <c r="CS43" s="364">
        <v>0</v>
      </c>
      <c r="CT43" s="364">
        <v>0</v>
      </c>
      <c r="CU43" s="364">
        <v>0</v>
      </c>
      <c r="CV43" s="364">
        <v>0</v>
      </c>
      <c r="CW43" s="364">
        <v>0</v>
      </c>
      <c r="CX43" s="364">
        <v>0</v>
      </c>
      <c r="CY43" s="364">
        <v>0</v>
      </c>
      <c r="CZ43" s="364">
        <v>0</v>
      </c>
      <c r="DA43" s="364">
        <v>0</v>
      </c>
      <c r="DB43" s="364">
        <v>0</v>
      </c>
      <c r="DC43" s="364">
        <v>0</v>
      </c>
      <c r="DD43" s="364">
        <v>0</v>
      </c>
      <c r="DE43" s="364">
        <v>0</v>
      </c>
      <c r="DF43" s="364">
        <v>0</v>
      </c>
      <c r="DG43" s="364">
        <v>0</v>
      </c>
      <c r="DH43" s="364">
        <v>0</v>
      </c>
      <c r="DI43" s="364">
        <v>0</v>
      </c>
      <c r="DJ43" s="364">
        <v>0</v>
      </c>
      <c r="DK43" s="364">
        <v>0</v>
      </c>
      <c r="DL43" s="364">
        <v>0</v>
      </c>
      <c r="DM43" s="364">
        <v>0</v>
      </c>
      <c r="DN43" s="364">
        <v>0</v>
      </c>
      <c r="DO43" s="364">
        <v>0</v>
      </c>
      <c r="DP43" s="364">
        <v>0</v>
      </c>
      <c r="DQ43" s="364">
        <v>0</v>
      </c>
      <c r="DR43" s="364">
        <v>0</v>
      </c>
      <c r="DS43" s="364">
        <v>0</v>
      </c>
      <c r="DT43" s="364">
        <v>0</v>
      </c>
      <c r="DU43" s="364">
        <v>0</v>
      </c>
      <c r="DV43" s="364">
        <v>0</v>
      </c>
      <c r="DW43" s="364">
        <v>0</v>
      </c>
      <c r="DX43" s="364">
        <v>0</v>
      </c>
      <c r="DY43" s="364">
        <v>0</v>
      </c>
      <c r="DZ43" s="364">
        <v>0</v>
      </c>
      <c r="EA43" s="364">
        <v>0</v>
      </c>
      <c r="EB43" s="364">
        <v>0</v>
      </c>
      <c r="EC43" s="364">
        <v>0</v>
      </c>
      <c r="ED43" s="364">
        <v>0</v>
      </c>
      <c r="EE43" s="364">
        <v>0</v>
      </c>
      <c r="EF43" s="364">
        <v>0</v>
      </c>
      <c r="EG43" s="364">
        <v>0</v>
      </c>
      <c r="EH43" s="364">
        <v>0</v>
      </c>
      <c r="EI43" s="364">
        <v>0</v>
      </c>
      <c r="EJ43" s="364">
        <v>0</v>
      </c>
      <c r="EK43" s="364">
        <v>0</v>
      </c>
      <c r="EL43" s="364">
        <v>0</v>
      </c>
      <c r="EM43" s="364">
        <v>0</v>
      </c>
      <c r="EN43" s="364">
        <v>0</v>
      </c>
      <c r="EO43" s="364">
        <v>0</v>
      </c>
      <c r="EP43" s="364">
        <v>0</v>
      </c>
      <c r="EQ43" s="364">
        <v>0</v>
      </c>
      <c r="ER43" s="364">
        <v>0</v>
      </c>
      <c r="ES43" s="364">
        <v>0</v>
      </c>
      <c r="ET43" s="364">
        <v>0</v>
      </c>
      <c r="EU43" s="364">
        <v>0</v>
      </c>
      <c r="EV43" s="364">
        <v>0</v>
      </c>
      <c r="EW43" s="364">
        <v>0</v>
      </c>
      <c r="EX43" s="364">
        <v>0</v>
      </c>
      <c r="EY43" s="364">
        <v>0</v>
      </c>
      <c r="EZ43" s="364">
        <v>0</v>
      </c>
      <c r="FA43" s="364">
        <v>0</v>
      </c>
      <c r="FB43" s="364">
        <v>0</v>
      </c>
      <c r="FC43" s="364">
        <v>0</v>
      </c>
      <c r="FD43" s="364">
        <v>0</v>
      </c>
      <c r="FE43" s="364">
        <v>0</v>
      </c>
      <c r="FF43" s="364">
        <v>0</v>
      </c>
      <c r="FG43" s="364">
        <v>0</v>
      </c>
      <c r="FH43" s="364">
        <v>0</v>
      </c>
      <c r="FI43" s="364">
        <v>0</v>
      </c>
      <c r="FJ43" s="364">
        <v>0</v>
      </c>
      <c r="FK43" s="364">
        <v>0</v>
      </c>
      <c r="FL43" s="364">
        <v>6.2011999999999998E-2</v>
      </c>
      <c r="FM43" s="364">
        <v>0</v>
      </c>
      <c r="FN43" s="364">
        <v>6.2790212467184692E-2</v>
      </c>
      <c r="FO43" s="364">
        <v>7.8731687345677329E-2</v>
      </c>
      <c r="FP43" s="364">
        <v>0.84386394999999992</v>
      </c>
      <c r="FQ43" s="364">
        <v>0.62144921422558086</v>
      </c>
      <c r="FR43" s="364">
        <v>0.26471402551122969</v>
      </c>
      <c r="FS43" s="364">
        <v>0.55135667843831915</v>
      </c>
      <c r="FT43" s="364">
        <v>0.56775555981966541</v>
      </c>
      <c r="FU43" s="364">
        <v>0.56587719918820267</v>
      </c>
      <c r="FV43" s="364">
        <v>0.89335516899718881</v>
      </c>
      <c r="FW43" s="364">
        <v>0.39806799577426066</v>
      </c>
      <c r="FX43" s="364">
        <v>0</v>
      </c>
      <c r="FY43" s="364">
        <v>0.3926440055638768</v>
      </c>
      <c r="FZ43" s="364">
        <v>0.42720143437862951</v>
      </c>
      <c r="GA43" s="364">
        <v>0.45762664611002229</v>
      </c>
      <c r="GB43" s="364">
        <v>7.3038993452549104</v>
      </c>
      <c r="GC43" s="364">
        <v>3.9429885677171681</v>
      </c>
      <c r="GD43" s="364">
        <v>0</v>
      </c>
      <c r="GE43" s="364">
        <v>0.34390052183959469</v>
      </c>
      <c r="GF43" s="364">
        <v>0.19221128383269726</v>
      </c>
      <c r="GG43" s="364">
        <v>0.35973869193906222</v>
      </c>
      <c r="GH43" s="364">
        <v>0.26673008946759846</v>
      </c>
      <c r="GI43" s="364">
        <v>0.84626210714558814</v>
      </c>
      <c r="GJ43" s="364">
        <v>0.36752865243699534</v>
      </c>
      <c r="GK43" s="364">
        <v>0.34939858645292654</v>
      </c>
      <c r="GL43" s="364">
        <v>0.35563054200345079</v>
      </c>
      <c r="GM43" s="364">
        <v>0.29484670667286478</v>
      </c>
      <c r="GN43" s="364">
        <v>0.291949627971123</v>
      </c>
      <c r="GO43" s="364">
        <v>0.36529338946580914</v>
      </c>
      <c r="GP43" s="364">
        <v>5.3644810623696847E-4</v>
      </c>
      <c r="GQ43" s="364">
        <v>0.55659017655963805</v>
      </c>
      <c r="GR43" s="364">
        <v>0.40290643544169802</v>
      </c>
      <c r="GS43" s="364">
        <v>0.35286840540001996</v>
      </c>
      <c r="GT43" s="364">
        <v>0.14403136808951514</v>
      </c>
      <c r="GU43" s="364">
        <v>0.19003919916115725</v>
      </c>
      <c r="GV43" s="364">
        <v>13.118205996552646</v>
      </c>
      <c r="GW43" s="364">
        <v>10.626138352610774</v>
      </c>
      <c r="GX43" s="364">
        <v>8.5343937506792873</v>
      </c>
      <c r="GY43" s="364">
        <v>-9.8490451530599241</v>
      </c>
      <c r="GZ43" s="364">
        <v>1.1618051673320418</v>
      </c>
      <c r="HA43" s="364">
        <v>7.4011893525544581</v>
      </c>
      <c r="HB43" s="364">
        <v>10.168743517371706</v>
      </c>
      <c r="HD43" s="364">
        <v>4.9099736917673091</v>
      </c>
      <c r="HE43" s="364">
        <v>14.533202693249148</v>
      </c>
      <c r="HF43" s="364">
        <v>3.6716195377614351</v>
      </c>
      <c r="HG43" s="364">
        <f>+C43</f>
        <v>41.161430984040983</v>
      </c>
      <c r="HH43" s="17"/>
      <c r="HI43" s="233"/>
      <c r="HJ43" s="233"/>
      <c r="HK43" s="233"/>
      <c r="HL43" s="233"/>
      <c r="HM43" s="233"/>
      <c r="HN43" s="233"/>
      <c r="HO43" s="233"/>
      <c r="HP43" s="233"/>
      <c r="HQ43" s="233"/>
      <c r="HR43" s="233"/>
      <c r="HS43" s="233"/>
      <c r="HT43" s="233"/>
      <c r="HU43" s="233"/>
      <c r="HV43" s="233"/>
      <c r="HW43" s="233"/>
      <c r="HX43" s="233"/>
      <c r="HY43" s="233"/>
      <c r="HZ43" s="233"/>
      <c r="IA43" s="233"/>
      <c r="IB43" s="233"/>
      <c r="IC43" s="233"/>
      <c r="ID43" s="233"/>
      <c r="IE43" s="233"/>
      <c r="IF43" s="233"/>
      <c r="IG43" s="233"/>
      <c r="IH43" s="233"/>
      <c r="II43" s="233"/>
      <c r="IJ43" s="233"/>
      <c r="IK43" s="233"/>
      <c r="IL43" s="233"/>
      <c r="IM43" s="233"/>
      <c r="IN43" s="233"/>
      <c r="IO43" s="233"/>
      <c r="IP43" s="233"/>
      <c r="IQ43" s="233"/>
      <c r="IR43" s="233"/>
      <c r="IS43" s="233"/>
      <c r="IT43" s="233"/>
      <c r="IU43" s="233"/>
      <c r="IV43" s="233"/>
      <c r="IW43" s="233"/>
      <c r="IX43" s="233"/>
      <c r="IY43" s="233"/>
      <c r="IZ43" s="233"/>
      <c r="JA43" s="233"/>
      <c r="JB43" s="233"/>
      <c r="JC43" s="233"/>
      <c r="JD43" s="233"/>
      <c r="JE43" s="233"/>
      <c r="JF43" s="233"/>
      <c r="JG43" s="233"/>
      <c r="JH43" s="233"/>
      <c r="JI43" s="233"/>
      <c r="JJ43" s="233"/>
      <c r="JK43" s="233"/>
      <c r="JL43" s="233"/>
      <c r="JM43" s="233"/>
      <c r="JN43" s="233"/>
      <c r="JO43" s="233"/>
      <c r="JP43" s="233"/>
      <c r="JQ43" s="233"/>
      <c r="JR43" s="233"/>
      <c r="JS43" s="233"/>
      <c r="JT43" s="233"/>
      <c r="JU43" s="233"/>
      <c r="JV43" s="233"/>
      <c r="JW43" s="233"/>
      <c r="JX43" s="233"/>
      <c r="JY43" s="233"/>
      <c r="JZ43" s="233"/>
      <c r="KA43" s="233"/>
      <c r="KB43" s="233"/>
      <c r="KC43" s="233"/>
      <c r="KD43" s="233"/>
      <c r="KE43" s="233"/>
      <c r="KF43" s="233"/>
      <c r="KG43" s="233"/>
      <c r="KH43" s="233"/>
      <c r="KI43" s="233"/>
      <c r="KJ43" s="233"/>
      <c r="KK43" s="233"/>
      <c r="KL43" s="233"/>
      <c r="KM43" s="233"/>
      <c r="KN43" s="233"/>
      <c r="KO43" s="233"/>
      <c r="KP43" s="233"/>
      <c r="KQ43" s="233"/>
      <c r="KR43" s="233"/>
      <c r="KS43" s="233"/>
      <c r="KT43" s="233"/>
      <c r="KU43" s="233"/>
      <c r="KV43" s="233"/>
      <c r="KW43" s="233"/>
      <c r="KX43" s="233"/>
      <c r="KY43" s="233"/>
      <c r="KZ43" s="233"/>
      <c r="LA43" s="233"/>
      <c r="LB43" s="233"/>
      <c r="LC43" s="233"/>
      <c r="LD43" s="233"/>
      <c r="LE43" s="233"/>
      <c r="LF43" s="233"/>
      <c r="LG43" s="233"/>
      <c r="LH43" s="233"/>
      <c r="LI43" s="233"/>
      <c r="LJ43" s="233"/>
      <c r="LK43" s="233"/>
      <c r="LL43" s="233"/>
      <c r="LM43" s="233"/>
      <c r="LN43" s="233"/>
      <c r="LO43" s="233"/>
      <c r="LP43" s="233"/>
      <c r="LQ43" s="233"/>
      <c r="LR43" s="233"/>
      <c r="LS43" s="233"/>
      <c r="LT43" s="233"/>
      <c r="LU43" s="233"/>
      <c r="LV43" s="233"/>
      <c r="LW43" s="233"/>
      <c r="LX43" s="233"/>
      <c r="LY43" s="233"/>
      <c r="LZ43" s="233"/>
      <c r="MA43" s="233"/>
      <c r="MB43" s="233"/>
      <c r="MC43" s="233"/>
      <c r="MD43" s="233"/>
      <c r="ME43" s="233"/>
      <c r="MF43" s="233"/>
      <c r="MG43" s="233"/>
      <c r="MH43" s="233"/>
      <c r="MI43" s="233"/>
      <c r="MJ43" s="233"/>
      <c r="MK43" s="233"/>
      <c r="ML43" s="233"/>
      <c r="MM43" s="233"/>
      <c r="MN43" s="233"/>
      <c r="MO43" s="233"/>
      <c r="MP43" s="233"/>
      <c r="MQ43" s="233"/>
      <c r="MR43" s="233"/>
      <c r="MS43" s="233"/>
      <c r="MT43" s="233"/>
      <c r="MU43" s="233"/>
      <c r="MV43" s="233"/>
    </row>
    <row r="44" spans="1:360" ht="13.8">
      <c r="A44" s="232"/>
      <c r="B44" s="18"/>
      <c r="C44" s="19"/>
      <c r="D44" s="19"/>
      <c r="E44" s="19"/>
      <c r="F44" s="20"/>
      <c r="G44" s="19"/>
      <c r="H44" s="19"/>
      <c r="I44" s="19"/>
      <c r="J44" s="20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D44" s="19"/>
      <c r="HE44" s="19"/>
      <c r="HF44" s="19"/>
      <c r="HG44" s="19"/>
      <c r="HH44" s="17"/>
      <c r="HI44" s="233"/>
      <c r="HJ44" s="233"/>
      <c r="HK44" s="233"/>
      <c r="HL44" s="233"/>
      <c r="HM44" s="233"/>
      <c r="HN44" s="233"/>
      <c r="HO44" s="233"/>
      <c r="HP44" s="233"/>
      <c r="HQ44" s="233"/>
      <c r="HR44" s="233"/>
      <c r="HS44" s="233"/>
      <c r="HT44" s="233"/>
      <c r="HU44" s="233"/>
      <c r="HV44" s="233"/>
      <c r="HW44" s="233"/>
      <c r="HX44" s="233"/>
      <c r="HY44" s="233"/>
      <c r="HZ44" s="233"/>
      <c r="IA44" s="233"/>
      <c r="IB44" s="233"/>
      <c r="IC44" s="233"/>
      <c r="ID44" s="233"/>
      <c r="IE44" s="233"/>
      <c r="IF44" s="233"/>
      <c r="IG44" s="233"/>
      <c r="IH44" s="233"/>
      <c r="II44" s="233"/>
      <c r="IJ44" s="233"/>
      <c r="IK44" s="233"/>
      <c r="IL44" s="233"/>
      <c r="IM44" s="233"/>
      <c r="IN44" s="233"/>
      <c r="IO44" s="233"/>
      <c r="IP44" s="233"/>
      <c r="IQ44" s="233"/>
      <c r="IR44" s="233"/>
      <c r="IS44" s="233"/>
      <c r="IT44" s="233"/>
      <c r="IU44" s="233"/>
      <c r="IV44" s="233"/>
      <c r="IW44" s="233"/>
      <c r="IX44" s="233"/>
      <c r="IY44" s="233"/>
      <c r="IZ44" s="233"/>
      <c r="JA44" s="233"/>
      <c r="JB44" s="233"/>
      <c r="JC44" s="233"/>
      <c r="JD44" s="233"/>
      <c r="JE44" s="233"/>
      <c r="JF44" s="233"/>
      <c r="JG44" s="233"/>
      <c r="JH44" s="233"/>
      <c r="JI44" s="233"/>
      <c r="JJ44" s="233"/>
      <c r="JK44" s="233"/>
      <c r="JL44" s="233"/>
      <c r="JM44" s="233"/>
      <c r="JN44" s="233"/>
      <c r="JO44" s="233"/>
      <c r="JP44" s="233"/>
      <c r="JQ44" s="233"/>
      <c r="JR44" s="233"/>
      <c r="JS44" s="233"/>
      <c r="JT44" s="233"/>
      <c r="JU44" s="233"/>
      <c r="JV44" s="233"/>
      <c r="JW44" s="233"/>
      <c r="JX44" s="233"/>
      <c r="JY44" s="233"/>
      <c r="JZ44" s="233"/>
      <c r="KA44" s="233"/>
      <c r="KB44" s="233"/>
      <c r="KC44" s="233"/>
      <c r="KD44" s="233"/>
      <c r="KE44" s="233"/>
      <c r="KF44" s="233"/>
      <c r="KG44" s="233"/>
      <c r="KH44" s="233"/>
      <c r="KI44" s="233"/>
      <c r="KJ44" s="233"/>
      <c r="KK44" s="233"/>
      <c r="KL44" s="233"/>
      <c r="KM44" s="233"/>
      <c r="KN44" s="233"/>
      <c r="KO44" s="233"/>
      <c r="KP44" s="233"/>
      <c r="KQ44" s="233"/>
      <c r="KR44" s="233"/>
      <c r="KS44" s="233"/>
      <c r="KT44" s="233"/>
      <c r="KU44" s="233"/>
      <c r="KV44" s="233"/>
      <c r="KW44" s="233"/>
      <c r="KX44" s="233"/>
      <c r="KY44" s="233"/>
      <c r="KZ44" s="233"/>
      <c r="LA44" s="233"/>
      <c r="LB44" s="233"/>
      <c r="LC44" s="233"/>
      <c r="LD44" s="233"/>
      <c r="LE44" s="233"/>
      <c r="LF44" s="233"/>
      <c r="LG44" s="233"/>
      <c r="LH44" s="233"/>
      <c r="LI44" s="233"/>
      <c r="LJ44" s="233"/>
      <c r="LK44" s="233"/>
      <c r="LL44" s="233"/>
      <c r="LM44" s="233"/>
      <c r="LN44" s="233"/>
      <c r="LO44" s="233"/>
      <c r="LP44" s="233"/>
      <c r="LQ44" s="233"/>
      <c r="LR44" s="233"/>
      <c r="LS44" s="233"/>
      <c r="LT44" s="233"/>
      <c r="LU44" s="233"/>
      <c r="LV44" s="233"/>
      <c r="LW44" s="233"/>
      <c r="LX44" s="233"/>
      <c r="LY44" s="233"/>
      <c r="LZ44" s="233"/>
      <c r="MA44" s="233"/>
      <c r="MB44" s="233"/>
      <c r="MC44" s="233"/>
      <c r="MD44" s="233"/>
      <c r="ME44" s="233"/>
      <c r="MF44" s="233"/>
      <c r="MG44" s="233"/>
      <c r="MH44" s="233"/>
      <c r="MI44" s="233"/>
      <c r="MJ44" s="233"/>
      <c r="MK44" s="233"/>
      <c r="ML44" s="233"/>
      <c r="MM44" s="233"/>
      <c r="MN44" s="233"/>
      <c r="MO44" s="233"/>
      <c r="MP44" s="233"/>
      <c r="MQ44" s="233"/>
      <c r="MR44" s="233"/>
      <c r="MS44" s="233"/>
      <c r="MT44" s="233"/>
      <c r="MU44" s="233"/>
      <c r="MV44" s="233"/>
    </row>
    <row r="45" spans="1:360" ht="13.8">
      <c r="A45" s="232"/>
      <c r="B45" s="24" t="s">
        <v>425</v>
      </c>
      <c r="C45" s="25">
        <v>0.64182552354140121</v>
      </c>
      <c r="D45" s="25">
        <v>3.3165936900390895</v>
      </c>
      <c r="E45" s="25">
        <v>-2.6747681664976883</v>
      </c>
      <c r="F45" s="26">
        <v>-0.80648050876143451</v>
      </c>
      <c r="G45" s="27"/>
      <c r="H45" s="25">
        <v>1.4694080814084498</v>
      </c>
      <c r="I45" s="25">
        <v>1.8471856086306397</v>
      </c>
      <c r="J45" s="26">
        <v>1.2570950384729642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0.55248399999999998</v>
      </c>
      <c r="FM45" s="25">
        <v>0</v>
      </c>
      <c r="FN45" s="25">
        <v>0.13172151522793368</v>
      </c>
      <c r="FO45" s="25">
        <v>0.33661186394508058</v>
      </c>
      <c r="FP45" s="25">
        <v>1.3074749833704486E-2</v>
      </c>
      <c r="FQ45" s="25">
        <v>0.60803150430844044</v>
      </c>
      <c r="FR45" s="25">
        <v>0.25771718663767113</v>
      </c>
      <c r="FS45" s="25">
        <v>0.74223842015397157</v>
      </c>
      <c r="FT45" s="25">
        <v>0.80178727597898591</v>
      </c>
      <c r="FU45" s="25">
        <v>1.9082210321740369</v>
      </c>
      <c r="FV45" s="25">
        <v>0.16908094301438603</v>
      </c>
      <c r="FW45" s="25">
        <v>0.11518525770361973</v>
      </c>
      <c r="FX45" s="25">
        <v>0.14072984020004092</v>
      </c>
      <c r="FY45" s="25">
        <v>0.11876598911090175</v>
      </c>
      <c r="FZ45" s="25">
        <v>0.19915751575203253</v>
      </c>
      <c r="GA45" s="25">
        <v>3.4314112870912045E-2</v>
      </c>
      <c r="GB45" s="25">
        <v>0.13004480067581156</v>
      </c>
      <c r="GC45" s="25">
        <v>0.27229879713688576</v>
      </c>
      <c r="GD45" s="25">
        <v>0.57409702566186516</v>
      </c>
      <c r="GE45" s="25">
        <v>0.21732849404983101</v>
      </c>
      <c r="GF45" s="25">
        <v>0</v>
      </c>
      <c r="GG45" s="25">
        <v>1.0243231378836302</v>
      </c>
      <c r="GH45" s="25">
        <v>0.44640000000000002</v>
      </c>
      <c r="GI45" s="25">
        <v>1.089927499635039</v>
      </c>
      <c r="GJ45" s="25">
        <v>0.7110793884252059</v>
      </c>
      <c r="GK45" s="25">
        <v>0.84624998283416442</v>
      </c>
      <c r="GL45" s="25">
        <v>0.75383501383187812</v>
      </c>
      <c r="GM45" s="25">
        <v>0</v>
      </c>
      <c r="GN45" s="25">
        <v>8.0655402676564736E-2</v>
      </c>
      <c r="GO45" s="25">
        <v>0.8703045289033946</v>
      </c>
      <c r="GP45" s="25">
        <v>5.4469373367881942E-2</v>
      </c>
      <c r="GQ45" s="25">
        <v>9.1224310029022343E-2</v>
      </c>
      <c r="GR45" s="25">
        <v>4.556411424881289E-2</v>
      </c>
      <c r="GS45" s="25">
        <v>0.13739031251037825</v>
      </c>
      <c r="GT45" s="25">
        <v>0</v>
      </c>
      <c r="GU45" s="25">
        <v>0.70053148170938817</v>
      </c>
      <c r="GV45" s="25">
        <v>0</v>
      </c>
      <c r="GW45" s="25">
        <v>3.2148536119605414E-2</v>
      </c>
      <c r="GX45" s="25">
        <v>0</v>
      </c>
      <c r="GY45" s="25">
        <v>1.1322724458204337E-2</v>
      </c>
      <c r="GZ45" s="25">
        <v>0.10885162832553411</v>
      </c>
      <c r="HA45" s="25">
        <v>0.19861019932690469</v>
      </c>
      <c r="HB45" s="25">
        <v>0.29089243531115272</v>
      </c>
      <c r="HD45" s="25">
        <v>5.6361537489778302</v>
      </c>
      <c r="HE45" s="25">
        <v>4.2473872129769497</v>
      </c>
      <c r="HF45" s="25">
        <v>0</v>
      </c>
      <c r="HG45" s="25">
        <f>+C45</f>
        <v>0.64182552354140121</v>
      </c>
      <c r="HH45" s="17"/>
      <c r="HI45" s="233"/>
      <c r="HJ45" s="233"/>
      <c r="HK45" s="233"/>
      <c r="HL45" s="233"/>
      <c r="HM45" s="233"/>
      <c r="HN45" s="233"/>
      <c r="HO45" s="233"/>
      <c r="HP45" s="233"/>
      <c r="HQ45" s="233"/>
      <c r="HR45" s="233"/>
      <c r="HS45" s="233"/>
      <c r="HT45" s="233"/>
      <c r="HU45" s="233"/>
      <c r="HV45" s="233"/>
      <c r="HW45" s="233"/>
      <c r="HX45" s="233"/>
      <c r="HY45" s="233"/>
      <c r="HZ45" s="233"/>
      <c r="IA45" s="233"/>
      <c r="IB45" s="233"/>
      <c r="IC45" s="233"/>
      <c r="ID45" s="233"/>
      <c r="IE45" s="233"/>
      <c r="IF45" s="233"/>
      <c r="IG45" s="233"/>
      <c r="IH45" s="233"/>
      <c r="II45" s="233"/>
      <c r="IJ45" s="233"/>
      <c r="IK45" s="233"/>
      <c r="IL45" s="233"/>
      <c r="IM45" s="233"/>
      <c r="IN45" s="233"/>
      <c r="IO45" s="233"/>
      <c r="IP45" s="233"/>
      <c r="IQ45" s="233"/>
      <c r="IR45" s="233"/>
      <c r="IS45" s="233"/>
      <c r="IT45" s="233"/>
      <c r="IU45" s="233"/>
      <c r="IV45" s="233"/>
      <c r="IW45" s="233"/>
      <c r="IX45" s="233"/>
      <c r="IY45" s="233"/>
      <c r="IZ45" s="233"/>
      <c r="JA45" s="233"/>
      <c r="JB45" s="233"/>
      <c r="JC45" s="233"/>
      <c r="JD45" s="233"/>
      <c r="JE45" s="233"/>
      <c r="JF45" s="233"/>
      <c r="JG45" s="233"/>
      <c r="JH45" s="233"/>
      <c r="JI45" s="233"/>
      <c r="JJ45" s="233"/>
      <c r="JK45" s="233"/>
      <c r="JL45" s="233"/>
      <c r="JM45" s="233"/>
      <c r="JN45" s="233"/>
      <c r="JO45" s="233"/>
      <c r="JP45" s="233"/>
      <c r="JQ45" s="233"/>
      <c r="JR45" s="233"/>
      <c r="JS45" s="233"/>
      <c r="JT45" s="233"/>
      <c r="JU45" s="233"/>
      <c r="JV45" s="233"/>
      <c r="JW45" s="233"/>
      <c r="JX45" s="233"/>
      <c r="JY45" s="233"/>
      <c r="JZ45" s="233"/>
      <c r="KA45" s="233"/>
      <c r="KB45" s="233"/>
      <c r="KC45" s="233"/>
      <c r="KD45" s="233"/>
      <c r="KE45" s="233"/>
      <c r="KF45" s="233"/>
      <c r="KG45" s="233"/>
      <c r="KH45" s="233"/>
      <c r="KI45" s="233"/>
      <c r="KJ45" s="233"/>
      <c r="KK45" s="233"/>
      <c r="KL45" s="233"/>
      <c r="KM45" s="233"/>
      <c r="KN45" s="233"/>
      <c r="KO45" s="233"/>
      <c r="KP45" s="233"/>
      <c r="KQ45" s="233"/>
      <c r="KR45" s="233"/>
      <c r="KS45" s="233"/>
      <c r="KT45" s="233"/>
      <c r="KU45" s="233"/>
      <c r="KV45" s="233"/>
      <c r="KW45" s="233"/>
      <c r="KX45" s="233"/>
      <c r="KY45" s="233"/>
      <c r="KZ45" s="233"/>
      <c r="LA45" s="233"/>
      <c r="LB45" s="233"/>
      <c r="LC45" s="233"/>
      <c r="LD45" s="233"/>
      <c r="LE45" s="233"/>
      <c r="LF45" s="233"/>
      <c r="LG45" s="233"/>
      <c r="LH45" s="233"/>
      <c r="LI45" s="233"/>
      <c r="LJ45" s="233"/>
      <c r="LK45" s="233"/>
      <c r="LL45" s="233"/>
      <c r="LM45" s="233"/>
      <c r="LN45" s="233"/>
      <c r="LO45" s="233"/>
      <c r="LP45" s="233"/>
      <c r="LQ45" s="233"/>
      <c r="LR45" s="233"/>
      <c r="LS45" s="233"/>
      <c r="LT45" s="233"/>
      <c r="LU45" s="233"/>
      <c r="LV45" s="233"/>
      <c r="LW45" s="233"/>
      <c r="LX45" s="233"/>
      <c r="LY45" s="233"/>
      <c r="LZ45" s="233"/>
      <c r="MA45" s="233"/>
      <c r="MB45" s="233"/>
      <c r="MC45" s="233"/>
      <c r="MD45" s="233"/>
      <c r="ME45" s="233"/>
      <c r="MF45" s="233"/>
      <c r="MG45" s="233"/>
      <c r="MH45" s="233"/>
      <c r="MI45" s="233"/>
      <c r="MJ45" s="233"/>
      <c r="MK45" s="233"/>
      <c r="ML45" s="233"/>
      <c r="MM45" s="233"/>
      <c r="MN45" s="233"/>
      <c r="MO45" s="233"/>
      <c r="MP45" s="233"/>
      <c r="MQ45" s="233"/>
      <c r="MR45" s="233"/>
      <c r="MS45" s="233"/>
      <c r="MT45" s="233"/>
      <c r="MU45" s="233"/>
      <c r="MV45" s="233"/>
    </row>
    <row r="46" spans="1:360" s="28" customFormat="1" ht="13.8">
      <c r="A46" s="235"/>
      <c r="B46" s="6"/>
      <c r="C46" s="19"/>
      <c r="D46" s="19"/>
      <c r="E46" s="1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238"/>
      <c r="HI46" s="238"/>
      <c r="HJ46" s="238"/>
      <c r="HK46" s="238"/>
      <c r="HL46" s="238"/>
      <c r="HM46" s="238"/>
      <c r="HN46" s="238"/>
      <c r="HO46" s="238"/>
      <c r="HP46" s="238"/>
      <c r="HQ46" s="238"/>
      <c r="HR46" s="238"/>
      <c r="HS46" s="238"/>
      <c r="HT46" s="238"/>
      <c r="HU46" s="238"/>
      <c r="HV46" s="238"/>
      <c r="HW46" s="238"/>
      <c r="HX46" s="238"/>
      <c r="HY46" s="238"/>
      <c r="HZ46" s="238"/>
      <c r="IA46" s="238"/>
      <c r="IB46" s="238"/>
      <c r="IC46" s="238"/>
      <c r="ID46" s="238"/>
      <c r="IE46" s="238"/>
      <c r="IF46" s="238"/>
      <c r="IG46" s="238"/>
      <c r="IH46" s="238"/>
      <c r="II46" s="238"/>
      <c r="IJ46" s="238"/>
      <c r="IK46" s="238"/>
      <c r="IL46" s="238"/>
      <c r="IM46" s="238"/>
      <c r="IN46" s="238"/>
      <c r="IO46" s="238"/>
      <c r="IP46" s="238"/>
      <c r="IQ46" s="238"/>
      <c r="IR46" s="238"/>
      <c r="IS46" s="238"/>
      <c r="IT46" s="238"/>
      <c r="IU46" s="238"/>
      <c r="IV46" s="238"/>
      <c r="IW46" s="238"/>
      <c r="IX46" s="238"/>
      <c r="IY46" s="238"/>
      <c r="IZ46" s="238"/>
      <c r="JA46" s="238"/>
      <c r="JB46" s="238"/>
      <c r="JC46" s="238"/>
      <c r="JD46" s="238"/>
      <c r="JE46" s="238"/>
      <c r="JF46" s="238"/>
      <c r="JG46" s="238"/>
      <c r="JH46" s="238"/>
      <c r="JI46" s="238"/>
      <c r="JJ46" s="238"/>
      <c r="JK46" s="238"/>
      <c r="JL46" s="238"/>
      <c r="JM46" s="238"/>
      <c r="JN46" s="238"/>
      <c r="JO46" s="238"/>
      <c r="JP46" s="238"/>
      <c r="JQ46" s="238"/>
      <c r="JR46" s="238"/>
      <c r="JS46" s="238"/>
      <c r="JT46" s="238"/>
      <c r="JU46" s="238"/>
      <c r="JV46" s="238"/>
      <c r="JW46" s="238"/>
      <c r="JX46" s="238"/>
      <c r="JY46" s="238"/>
      <c r="JZ46" s="238"/>
      <c r="KA46" s="238"/>
      <c r="KB46" s="238"/>
      <c r="KC46" s="238"/>
      <c r="KD46" s="238"/>
      <c r="KE46" s="238"/>
      <c r="KF46" s="238"/>
      <c r="KG46" s="238"/>
      <c r="KH46" s="238"/>
      <c r="KI46" s="238"/>
      <c r="KJ46" s="238"/>
      <c r="KK46" s="238"/>
      <c r="KL46" s="238"/>
      <c r="KM46" s="238"/>
      <c r="KN46" s="238"/>
      <c r="KO46" s="238"/>
      <c r="KP46" s="238"/>
      <c r="KQ46" s="238"/>
      <c r="KR46" s="238"/>
      <c r="KS46" s="238"/>
      <c r="KT46" s="238"/>
      <c r="KU46" s="238"/>
      <c r="KV46" s="238"/>
      <c r="KW46" s="238"/>
      <c r="KX46" s="238"/>
      <c r="KY46" s="238"/>
      <c r="KZ46" s="238"/>
      <c r="LA46" s="238"/>
      <c r="LB46" s="238"/>
      <c r="LC46" s="238"/>
      <c r="LD46" s="238"/>
      <c r="LE46" s="238"/>
      <c r="LF46" s="238"/>
      <c r="LG46" s="238"/>
      <c r="LH46" s="238"/>
      <c r="LI46" s="238"/>
      <c r="LJ46" s="238"/>
      <c r="LK46" s="238"/>
      <c r="LL46" s="238"/>
      <c r="LM46" s="238"/>
      <c r="LN46" s="238"/>
      <c r="LO46" s="238"/>
      <c r="LP46" s="238"/>
      <c r="LQ46" s="238"/>
      <c r="LR46" s="238"/>
      <c r="LS46" s="238"/>
      <c r="LT46" s="238"/>
      <c r="LU46" s="238"/>
      <c r="LV46" s="238"/>
      <c r="LW46" s="238"/>
      <c r="LX46" s="238"/>
      <c r="LY46" s="238"/>
      <c r="LZ46" s="238"/>
      <c r="MA46" s="238"/>
      <c r="MB46" s="238"/>
      <c r="MC46" s="238"/>
      <c r="MD46" s="238"/>
      <c r="ME46" s="238"/>
      <c r="MF46" s="238"/>
      <c r="MG46" s="238"/>
      <c r="MH46" s="238"/>
      <c r="MI46" s="238"/>
      <c r="MJ46" s="238"/>
      <c r="MK46" s="238"/>
      <c r="ML46" s="238"/>
      <c r="MM46" s="238"/>
      <c r="MN46" s="238"/>
      <c r="MO46" s="238"/>
      <c r="MP46" s="238"/>
      <c r="MQ46" s="238"/>
      <c r="MR46" s="238"/>
      <c r="MS46" s="238"/>
      <c r="MT46" s="238"/>
      <c r="MU46" s="238"/>
      <c r="MV46" s="238"/>
    </row>
    <row r="47" spans="1:360" ht="13.8">
      <c r="A47" s="232"/>
      <c r="B47" s="24" t="s">
        <v>426</v>
      </c>
      <c r="C47" s="39">
        <v>438.42857142857144</v>
      </c>
      <c r="D47" s="39">
        <v>433</v>
      </c>
      <c r="E47" s="39">
        <v>5.4285714285714448</v>
      </c>
      <c r="F47" s="26">
        <v>1.2537116463213498E-2</v>
      </c>
      <c r="G47" s="27"/>
      <c r="H47" s="39">
        <v>419.14285714285717</v>
      </c>
      <c r="I47" s="39">
        <v>13.857142857142833</v>
      </c>
      <c r="J47" s="26">
        <v>3.306066802999312E-2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0</v>
      </c>
      <c r="EB47" s="39">
        <v>0</v>
      </c>
      <c r="EC47" s="39">
        <v>0</v>
      </c>
      <c r="ED47" s="39">
        <v>0</v>
      </c>
      <c r="EE47" s="39">
        <v>0</v>
      </c>
      <c r="EF47" s="39">
        <v>0</v>
      </c>
      <c r="EG47" s="39">
        <v>0</v>
      </c>
      <c r="EH47" s="39">
        <v>0</v>
      </c>
      <c r="EI47" s="39">
        <v>0</v>
      </c>
      <c r="EJ47" s="39">
        <v>0</v>
      </c>
      <c r="EK47" s="39">
        <v>0</v>
      </c>
      <c r="EL47" s="39">
        <v>0</v>
      </c>
      <c r="EM47" s="39">
        <v>0</v>
      </c>
      <c r="EN47" s="39">
        <v>0</v>
      </c>
      <c r="EO47" s="39">
        <v>0</v>
      </c>
      <c r="EP47" s="39">
        <v>0</v>
      </c>
      <c r="EQ47" s="39">
        <v>0</v>
      </c>
      <c r="ER47" s="39">
        <v>0</v>
      </c>
      <c r="ES47" s="39">
        <v>0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0</v>
      </c>
      <c r="FB47" s="39">
        <v>0</v>
      </c>
      <c r="FC47" s="39">
        <v>0</v>
      </c>
      <c r="FD47" s="39">
        <v>0</v>
      </c>
      <c r="FE47" s="39">
        <v>0</v>
      </c>
      <c r="FF47" s="39">
        <v>0</v>
      </c>
      <c r="FG47" s="39">
        <v>0</v>
      </c>
      <c r="FH47" s="39">
        <v>0</v>
      </c>
      <c r="FI47" s="39">
        <v>0</v>
      </c>
      <c r="FJ47" s="39">
        <v>0</v>
      </c>
      <c r="FK47" s="39">
        <v>0</v>
      </c>
      <c r="FL47" s="39">
        <v>317</v>
      </c>
      <c r="FM47" s="39">
        <v>318</v>
      </c>
      <c r="FN47" s="39">
        <v>353</v>
      </c>
      <c r="FO47" s="39">
        <v>358</v>
      </c>
      <c r="FP47" s="39">
        <v>358</v>
      </c>
      <c r="FQ47" s="39">
        <v>364</v>
      </c>
      <c r="FR47" s="39">
        <v>364</v>
      </c>
      <c r="FS47" s="39">
        <v>372</v>
      </c>
      <c r="FT47" s="39">
        <v>375</v>
      </c>
      <c r="FU47" s="39">
        <v>369</v>
      </c>
      <c r="FV47" s="39">
        <v>406</v>
      </c>
      <c r="FW47" s="39">
        <v>406</v>
      </c>
      <c r="FX47" s="39">
        <v>410</v>
      </c>
      <c r="FY47" s="39">
        <v>413</v>
      </c>
      <c r="FZ47" s="39">
        <v>413</v>
      </c>
      <c r="GA47" s="39">
        <v>426</v>
      </c>
      <c r="GB47" s="39">
        <v>424</v>
      </c>
      <c r="GC47" s="39">
        <v>424</v>
      </c>
      <c r="GD47" s="39">
        <v>424</v>
      </c>
      <c r="GE47" s="39">
        <v>425</v>
      </c>
      <c r="GF47" s="39">
        <v>422</v>
      </c>
      <c r="GG47" s="39">
        <v>428</v>
      </c>
      <c r="GH47" s="39">
        <v>429</v>
      </c>
      <c r="GI47" s="39">
        <v>428</v>
      </c>
      <c r="GJ47" s="39">
        <v>432</v>
      </c>
      <c r="GK47" s="39">
        <v>432</v>
      </c>
      <c r="GL47" s="39">
        <v>431</v>
      </c>
      <c r="GM47" s="39">
        <v>432</v>
      </c>
      <c r="GN47" s="39">
        <v>433</v>
      </c>
      <c r="GO47" s="39">
        <v>437</v>
      </c>
      <c r="GP47" s="39">
        <v>434</v>
      </c>
      <c r="GQ47" s="39">
        <v>438</v>
      </c>
      <c r="GR47" s="39">
        <v>435</v>
      </c>
      <c r="GS47" s="39">
        <v>435</v>
      </c>
      <c r="GT47" s="39">
        <v>435</v>
      </c>
      <c r="GU47" s="39">
        <v>437</v>
      </c>
      <c r="GV47" s="39">
        <v>438</v>
      </c>
      <c r="GW47" s="39">
        <v>437</v>
      </c>
      <c r="GX47" s="39">
        <v>439</v>
      </c>
      <c r="GY47" s="39">
        <v>437</v>
      </c>
      <c r="GZ47" s="39">
        <v>437</v>
      </c>
      <c r="HA47" s="39">
        <v>438</v>
      </c>
      <c r="HB47" s="39">
        <v>443</v>
      </c>
      <c r="HD47" s="39">
        <v>363.33333333333331</v>
      </c>
      <c r="HE47" s="39">
        <v>422.16666666666669</v>
      </c>
      <c r="HF47" s="39">
        <v>434.25</v>
      </c>
      <c r="HG47" s="39">
        <f>+C47</f>
        <v>438.42857142857144</v>
      </c>
      <c r="HH47" s="231"/>
      <c r="HI47" s="231"/>
      <c r="HJ47" s="231"/>
      <c r="HK47" s="231"/>
      <c r="HL47" s="231"/>
      <c r="HM47" s="231"/>
      <c r="HN47" s="231"/>
      <c r="HO47" s="231"/>
      <c r="HP47" s="231"/>
      <c r="HQ47" s="231"/>
      <c r="HR47" s="231"/>
      <c r="HS47" s="231"/>
      <c r="HT47" s="231"/>
      <c r="HU47" s="231"/>
      <c r="HV47" s="231"/>
      <c r="HW47" s="231"/>
      <c r="HX47" s="231"/>
      <c r="HY47" s="231"/>
      <c r="HZ47" s="231"/>
      <c r="IA47" s="231"/>
      <c r="IB47" s="231"/>
      <c r="IC47" s="231"/>
      <c r="ID47" s="231"/>
      <c r="IE47" s="231"/>
      <c r="IF47" s="231"/>
      <c r="IG47" s="231"/>
      <c r="IH47" s="231"/>
      <c r="II47" s="231"/>
      <c r="IJ47" s="231"/>
      <c r="IK47" s="231"/>
      <c r="IL47" s="231"/>
      <c r="IM47" s="231"/>
      <c r="IN47" s="231"/>
      <c r="IO47" s="231"/>
      <c r="IP47" s="231"/>
      <c r="IQ47" s="231"/>
      <c r="IR47" s="231"/>
      <c r="IS47" s="231"/>
      <c r="IT47" s="231"/>
      <c r="IU47" s="231"/>
      <c r="IV47" s="231"/>
      <c r="IW47" s="231"/>
      <c r="IX47" s="231"/>
      <c r="IY47" s="231"/>
      <c r="IZ47" s="231"/>
      <c r="JA47" s="231"/>
      <c r="JB47" s="231"/>
      <c r="JC47" s="231"/>
      <c r="JD47" s="231"/>
      <c r="JE47" s="231"/>
      <c r="JF47" s="231"/>
      <c r="JG47" s="231"/>
      <c r="JH47" s="231"/>
      <c r="JI47" s="231"/>
      <c r="JJ47" s="231"/>
      <c r="JK47" s="231"/>
      <c r="JL47" s="231"/>
      <c r="JM47" s="231"/>
      <c r="JN47" s="231"/>
      <c r="JO47" s="231"/>
      <c r="JP47" s="231"/>
      <c r="JQ47" s="231"/>
      <c r="JR47" s="231"/>
      <c r="JS47" s="231"/>
      <c r="JT47" s="231"/>
      <c r="JU47" s="231"/>
      <c r="JV47" s="231"/>
      <c r="JW47" s="231"/>
      <c r="JX47" s="231"/>
      <c r="JY47" s="231"/>
      <c r="JZ47" s="231"/>
      <c r="KA47" s="231"/>
      <c r="KB47" s="231"/>
      <c r="KC47" s="231"/>
      <c r="KD47" s="231"/>
      <c r="KE47" s="231"/>
      <c r="KF47" s="231"/>
      <c r="KG47" s="231"/>
      <c r="KH47" s="231"/>
      <c r="KI47" s="231"/>
      <c r="KJ47" s="231"/>
      <c r="KK47" s="231"/>
      <c r="KL47" s="231"/>
      <c r="KM47" s="231"/>
      <c r="KN47" s="231"/>
      <c r="KO47" s="231"/>
      <c r="KP47" s="231"/>
      <c r="KQ47" s="231"/>
      <c r="KR47" s="231"/>
      <c r="KS47" s="231"/>
      <c r="KT47" s="231"/>
      <c r="KU47" s="231"/>
      <c r="KV47" s="231"/>
      <c r="KW47" s="231"/>
      <c r="KX47" s="231"/>
      <c r="KY47" s="231"/>
      <c r="KZ47" s="231"/>
      <c r="LA47" s="231"/>
      <c r="LB47" s="231"/>
      <c r="LC47" s="231"/>
      <c r="LD47" s="231"/>
      <c r="LE47" s="231"/>
      <c r="LF47" s="231"/>
      <c r="LG47" s="231"/>
      <c r="LH47" s="231"/>
      <c r="LI47" s="231"/>
      <c r="LJ47" s="231"/>
      <c r="LK47" s="231"/>
      <c r="LL47" s="231"/>
      <c r="LM47" s="231"/>
      <c r="LN47" s="231"/>
      <c r="LO47" s="231"/>
      <c r="LP47" s="231"/>
      <c r="LQ47" s="231"/>
      <c r="LR47" s="231"/>
      <c r="LS47" s="231"/>
      <c r="LT47" s="231"/>
      <c r="LU47" s="231"/>
      <c r="LV47" s="231"/>
      <c r="LW47" s="231"/>
      <c r="LX47" s="231"/>
      <c r="LY47" s="231"/>
      <c r="LZ47" s="231"/>
      <c r="MA47" s="231"/>
      <c r="MB47" s="231"/>
      <c r="MC47" s="231"/>
      <c r="MD47" s="231"/>
      <c r="ME47" s="231"/>
      <c r="MF47" s="231"/>
      <c r="MG47" s="231"/>
      <c r="MH47" s="231"/>
      <c r="MI47" s="231"/>
      <c r="MJ47" s="231"/>
      <c r="MK47" s="231"/>
      <c r="ML47" s="231"/>
      <c r="MM47" s="231"/>
      <c r="MN47" s="231"/>
      <c r="MO47" s="231"/>
      <c r="MP47" s="231"/>
      <c r="MQ47" s="231"/>
      <c r="MR47" s="231"/>
      <c r="MS47" s="231"/>
      <c r="MT47" s="231"/>
      <c r="MU47" s="231"/>
      <c r="MV47" s="231"/>
    </row>
    <row r="48" spans="1:360" ht="13.8">
      <c r="A48" s="232"/>
      <c r="B48" s="18" t="s">
        <v>427</v>
      </c>
      <c r="C48" s="40">
        <v>438.42857142857144</v>
      </c>
      <c r="D48" s="40">
        <v>433</v>
      </c>
      <c r="E48" s="40">
        <v>5.4285714285714448</v>
      </c>
      <c r="F48" s="20">
        <v>1.2537116463213498E-2</v>
      </c>
      <c r="G48" s="19"/>
      <c r="H48" s="40">
        <v>419.14285714285717</v>
      </c>
      <c r="I48" s="40">
        <v>13.857142857142833</v>
      </c>
      <c r="J48" s="20">
        <v>3.306066802999312E-2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40">
        <v>0</v>
      </c>
      <c r="CL48" s="40">
        <v>0</v>
      </c>
      <c r="CM48" s="40">
        <v>0</v>
      </c>
      <c r="CN48" s="40">
        <v>0</v>
      </c>
      <c r="CO48" s="40">
        <v>0</v>
      </c>
      <c r="CP48" s="40">
        <v>0</v>
      </c>
      <c r="CQ48" s="40">
        <v>0</v>
      </c>
      <c r="CR48" s="40">
        <v>0</v>
      </c>
      <c r="CS48" s="40">
        <v>0</v>
      </c>
      <c r="CT48" s="40">
        <v>0</v>
      </c>
      <c r="CU48" s="40">
        <v>0</v>
      </c>
      <c r="CV48" s="40">
        <v>0</v>
      </c>
      <c r="CW48" s="40">
        <v>0</v>
      </c>
      <c r="CX48" s="40">
        <v>0</v>
      </c>
      <c r="CY48" s="40">
        <v>0</v>
      </c>
      <c r="CZ48" s="40">
        <v>0</v>
      </c>
      <c r="DA48" s="40">
        <v>0</v>
      </c>
      <c r="DB48" s="40">
        <v>0</v>
      </c>
      <c r="DC48" s="40">
        <v>0</v>
      </c>
      <c r="DD48" s="40">
        <v>0</v>
      </c>
      <c r="DE48" s="40">
        <v>0</v>
      </c>
      <c r="DF48" s="40">
        <v>0</v>
      </c>
      <c r="DG48" s="40">
        <v>0</v>
      </c>
      <c r="DH48" s="40">
        <v>0</v>
      </c>
      <c r="DI48" s="40">
        <v>0</v>
      </c>
      <c r="DJ48" s="40">
        <v>0</v>
      </c>
      <c r="DK48" s="40">
        <v>0</v>
      </c>
      <c r="DL48" s="40">
        <v>0</v>
      </c>
      <c r="DM48" s="40">
        <v>0</v>
      </c>
      <c r="DN48" s="40">
        <v>0</v>
      </c>
      <c r="DO48" s="40">
        <v>0</v>
      </c>
      <c r="DP48" s="40">
        <v>0</v>
      </c>
      <c r="DQ48" s="40">
        <v>0</v>
      </c>
      <c r="DR48" s="40">
        <v>0</v>
      </c>
      <c r="DS48" s="40">
        <v>0</v>
      </c>
      <c r="DT48" s="40">
        <v>0</v>
      </c>
      <c r="DU48" s="40">
        <v>0</v>
      </c>
      <c r="DV48" s="40">
        <v>0</v>
      </c>
      <c r="DW48" s="40">
        <v>0</v>
      </c>
      <c r="DX48" s="40">
        <v>0</v>
      </c>
      <c r="DY48" s="40">
        <v>0</v>
      </c>
      <c r="DZ48" s="40">
        <v>0</v>
      </c>
      <c r="EA48" s="40">
        <v>0</v>
      </c>
      <c r="EB48" s="40">
        <v>0</v>
      </c>
      <c r="EC48" s="40">
        <v>0</v>
      </c>
      <c r="ED48" s="40">
        <v>0</v>
      </c>
      <c r="EE48" s="40">
        <v>0</v>
      </c>
      <c r="EF48" s="40">
        <v>0</v>
      </c>
      <c r="EG48" s="40">
        <v>0</v>
      </c>
      <c r="EH48" s="40">
        <v>0</v>
      </c>
      <c r="EI48" s="40">
        <v>0</v>
      </c>
      <c r="EJ48" s="40">
        <v>0</v>
      </c>
      <c r="EK48" s="40">
        <v>0</v>
      </c>
      <c r="EL48" s="40">
        <v>0</v>
      </c>
      <c r="EM48" s="40">
        <v>0</v>
      </c>
      <c r="EN48" s="40">
        <v>0</v>
      </c>
      <c r="EO48" s="40">
        <v>0</v>
      </c>
      <c r="EP48" s="40">
        <v>0</v>
      </c>
      <c r="EQ48" s="40">
        <v>0</v>
      </c>
      <c r="ER48" s="40">
        <v>0</v>
      </c>
      <c r="ES48" s="40">
        <v>0</v>
      </c>
      <c r="ET48" s="40">
        <v>0</v>
      </c>
      <c r="EU48" s="40">
        <v>0</v>
      </c>
      <c r="EV48" s="40">
        <v>0</v>
      </c>
      <c r="EW48" s="40">
        <v>0</v>
      </c>
      <c r="EX48" s="40">
        <v>0</v>
      </c>
      <c r="EY48" s="40">
        <v>0</v>
      </c>
      <c r="EZ48" s="40">
        <v>0</v>
      </c>
      <c r="FA48" s="40">
        <v>0</v>
      </c>
      <c r="FB48" s="40">
        <v>0</v>
      </c>
      <c r="FC48" s="40">
        <v>0</v>
      </c>
      <c r="FD48" s="40">
        <v>0</v>
      </c>
      <c r="FE48" s="40">
        <v>0</v>
      </c>
      <c r="FF48" s="40">
        <v>0</v>
      </c>
      <c r="FG48" s="40">
        <v>0</v>
      </c>
      <c r="FH48" s="40">
        <v>0</v>
      </c>
      <c r="FI48" s="40">
        <v>0</v>
      </c>
      <c r="FJ48" s="40">
        <v>0</v>
      </c>
      <c r="FK48" s="40">
        <v>0</v>
      </c>
      <c r="FL48" s="40">
        <v>317</v>
      </c>
      <c r="FM48" s="40">
        <v>318</v>
      </c>
      <c r="FN48" s="40">
        <v>353</v>
      </c>
      <c r="FO48" s="40">
        <v>358</v>
      </c>
      <c r="FP48" s="40">
        <v>358</v>
      </c>
      <c r="FQ48" s="40">
        <v>364</v>
      </c>
      <c r="FR48" s="40">
        <v>364</v>
      </c>
      <c r="FS48" s="40">
        <v>372</v>
      </c>
      <c r="FT48" s="40">
        <v>375</v>
      </c>
      <c r="FU48" s="40">
        <v>369</v>
      </c>
      <c r="FV48" s="40">
        <v>406</v>
      </c>
      <c r="FW48" s="40">
        <v>406</v>
      </c>
      <c r="FX48" s="40">
        <v>410</v>
      </c>
      <c r="FY48" s="40">
        <v>413</v>
      </c>
      <c r="FZ48" s="40">
        <v>413</v>
      </c>
      <c r="GA48" s="40">
        <v>426</v>
      </c>
      <c r="GB48" s="40">
        <v>424</v>
      </c>
      <c r="GC48" s="40">
        <v>424</v>
      </c>
      <c r="GD48" s="40">
        <v>424</v>
      </c>
      <c r="GE48" s="40">
        <v>425</v>
      </c>
      <c r="GF48" s="40">
        <v>422</v>
      </c>
      <c r="GG48" s="40">
        <v>428</v>
      </c>
      <c r="GH48" s="40">
        <v>429</v>
      </c>
      <c r="GI48" s="40">
        <v>428</v>
      </c>
      <c r="GJ48" s="40">
        <v>432</v>
      </c>
      <c r="GK48" s="40">
        <v>432</v>
      </c>
      <c r="GL48" s="40">
        <v>431</v>
      </c>
      <c r="GM48" s="40">
        <v>432</v>
      </c>
      <c r="GN48" s="40">
        <v>433</v>
      </c>
      <c r="GO48" s="40">
        <v>437</v>
      </c>
      <c r="GP48" s="40">
        <v>434</v>
      </c>
      <c r="GQ48" s="40">
        <v>438</v>
      </c>
      <c r="GR48" s="40">
        <v>435</v>
      </c>
      <c r="GS48" s="40">
        <v>435</v>
      </c>
      <c r="GT48" s="40">
        <v>435</v>
      </c>
      <c r="GU48" s="40">
        <v>437</v>
      </c>
      <c r="GV48" s="40">
        <v>438</v>
      </c>
      <c r="GW48" s="40">
        <v>437</v>
      </c>
      <c r="GX48" s="40">
        <v>439</v>
      </c>
      <c r="GY48" s="40">
        <v>437</v>
      </c>
      <c r="GZ48" s="40">
        <v>437</v>
      </c>
      <c r="HA48" s="40">
        <v>438</v>
      </c>
      <c r="HB48" s="40">
        <v>443</v>
      </c>
      <c r="HD48" s="40">
        <v>363.33333333333331</v>
      </c>
      <c r="HE48" s="40">
        <v>422.16666666666669</v>
      </c>
      <c r="HF48" s="40">
        <v>434.25</v>
      </c>
      <c r="HG48" s="40">
        <f>+C48</f>
        <v>438.42857142857144</v>
      </c>
    </row>
    <row r="49" spans="1:360" ht="13.8">
      <c r="A49" s="232"/>
      <c r="B49" s="18" t="s">
        <v>79</v>
      </c>
      <c r="C49" s="40">
        <v>105</v>
      </c>
      <c r="D49" s="40">
        <v>103.85714285714286</v>
      </c>
      <c r="E49" s="40">
        <v>1.1428571428571388</v>
      </c>
      <c r="F49" s="20">
        <v>1.1004126547455256E-2</v>
      </c>
      <c r="G49" s="19"/>
      <c r="H49" s="40">
        <v>100</v>
      </c>
      <c r="I49" s="40">
        <v>3.8571428571428612</v>
      </c>
      <c r="J49" s="20">
        <v>3.8571428571428611E-2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0</v>
      </c>
      <c r="DI49" s="40">
        <v>0</v>
      </c>
      <c r="DJ49" s="40">
        <v>0</v>
      </c>
      <c r="DK49" s="40">
        <v>0</v>
      </c>
      <c r="DL49" s="40">
        <v>0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  <c r="DZ49" s="40">
        <v>0</v>
      </c>
      <c r="EA49" s="40">
        <v>0</v>
      </c>
      <c r="EB49" s="40">
        <v>0</v>
      </c>
      <c r="EC49" s="40">
        <v>0</v>
      </c>
      <c r="ED49" s="40">
        <v>0</v>
      </c>
      <c r="EE49" s="40">
        <v>0</v>
      </c>
      <c r="EF49" s="40">
        <v>0</v>
      </c>
      <c r="EG49" s="40">
        <v>0</v>
      </c>
      <c r="EH49" s="40">
        <v>0</v>
      </c>
      <c r="EI49" s="40">
        <v>0</v>
      </c>
      <c r="EJ49" s="40">
        <v>0</v>
      </c>
      <c r="EK49" s="40">
        <v>0</v>
      </c>
      <c r="EL49" s="40">
        <v>0</v>
      </c>
      <c r="EM49" s="40">
        <v>0</v>
      </c>
      <c r="EN49" s="40">
        <v>0</v>
      </c>
      <c r="EO49" s="40">
        <v>0</v>
      </c>
      <c r="EP49" s="40">
        <v>0</v>
      </c>
      <c r="EQ49" s="40">
        <v>0</v>
      </c>
      <c r="ER49" s="40">
        <v>0</v>
      </c>
      <c r="ES49" s="40">
        <v>0</v>
      </c>
      <c r="ET49" s="40">
        <v>0</v>
      </c>
      <c r="EU49" s="40">
        <v>0</v>
      </c>
      <c r="EV49" s="40">
        <v>0</v>
      </c>
      <c r="EW49" s="40">
        <v>0</v>
      </c>
      <c r="EX49" s="40">
        <v>0</v>
      </c>
      <c r="EY49" s="40">
        <v>0</v>
      </c>
      <c r="EZ49" s="40">
        <v>0</v>
      </c>
      <c r="FA49" s="40">
        <v>0</v>
      </c>
      <c r="FB49" s="40">
        <v>0</v>
      </c>
      <c r="FC49" s="40">
        <v>0</v>
      </c>
      <c r="FD49" s="40">
        <v>0</v>
      </c>
      <c r="FE49" s="40">
        <v>89</v>
      </c>
      <c r="FF49" s="40">
        <v>89</v>
      </c>
      <c r="FG49" s="40">
        <v>89</v>
      </c>
      <c r="FH49" s="40">
        <v>89</v>
      </c>
      <c r="FI49" s="40">
        <v>89</v>
      </c>
      <c r="FJ49" s="40">
        <v>89</v>
      </c>
      <c r="FK49" s="40">
        <v>89</v>
      </c>
      <c r="FL49" s="40">
        <v>89</v>
      </c>
      <c r="FM49" s="40">
        <v>89</v>
      </c>
      <c r="FN49" s="40">
        <v>89</v>
      </c>
      <c r="FO49" s="40">
        <v>93</v>
      </c>
      <c r="FP49" s="40">
        <v>93</v>
      </c>
      <c r="FQ49" s="40">
        <v>93</v>
      </c>
      <c r="FR49" s="40">
        <v>93</v>
      </c>
      <c r="FS49" s="40">
        <v>93</v>
      </c>
      <c r="FT49" s="40">
        <v>93</v>
      </c>
      <c r="FU49" s="40">
        <v>93</v>
      </c>
      <c r="FV49" s="40">
        <v>93</v>
      </c>
      <c r="FW49" s="40">
        <v>93</v>
      </c>
      <c r="FX49" s="40">
        <v>100</v>
      </c>
      <c r="FY49" s="40">
        <v>100</v>
      </c>
      <c r="FZ49" s="40">
        <v>100</v>
      </c>
      <c r="GA49" s="40">
        <v>100</v>
      </c>
      <c r="GB49" s="40">
        <v>100</v>
      </c>
      <c r="GC49" s="40">
        <v>100</v>
      </c>
      <c r="GD49" s="40">
        <v>100</v>
      </c>
      <c r="GE49" s="40">
        <v>100</v>
      </c>
      <c r="GF49" s="40">
        <v>100</v>
      </c>
      <c r="GG49" s="40">
        <v>102</v>
      </c>
      <c r="GH49" s="40">
        <v>102</v>
      </c>
      <c r="GI49" s="40">
        <v>103</v>
      </c>
      <c r="GJ49" s="40">
        <v>103</v>
      </c>
      <c r="GK49" s="40">
        <v>103</v>
      </c>
      <c r="GL49" s="40">
        <v>104</v>
      </c>
      <c r="GM49" s="40">
        <v>104</v>
      </c>
      <c r="GN49" s="40">
        <v>104</v>
      </c>
      <c r="GO49" s="40">
        <v>104</v>
      </c>
      <c r="GP49" s="40">
        <v>105</v>
      </c>
      <c r="GQ49" s="40">
        <v>105</v>
      </c>
      <c r="GR49" s="40">
        <v>105</v>
      </c>
      <c r="GS49" s="40">
        <v>105</v>
      </c>
      <c r="GT49" s="40">
        <v>105</v>
      </c>
      <c r="GU49" s="40">
        <v>105</v>
      </c>
      <c r="GV49" s="40">
        <v>105</v>
      </c>
      <c r="GW49" s="40">
        <v>105</v>
      </c>
      <c r="GX49" s="40">
        <v>105</v>
      </c>
      <c r="GY49" s="40">
        <v>105</v>
      </c>
      <c r="GZ49" s="40">
        <v>105</v>
      </c>
      <c r="HA49" s="40">
        <v>105</v>
      </c>
      <c r="HB49" s="40">
        <v>105</v>
      </c>
      <c r="HD49" s="40">
        <v>92</v>
      </c>
      <c r="HE49" s="40">
        <v>100.58333333333333</v>
      </c>
      <c r="HF49" s="40">
        <v>104.33333333333333</v>
      </c>
      <c r="HG49" s="40">
        <f>+C49</f>
        <v>105</v>
      </c>
      <c r="HH49" s="17"/>
      <c r="HI49" s="233"/>
      <c r="HJ49" s="233"/>
      <c r="HK49" s="233"/>
      <c r="HL49" s="233"/>
      <c r="HM49" s="233"/>
      <c r="HN49" s="233"/>
      <c r="HO49" s="233"/>
      <c r="HP49" s="233"/>
      <c r="HQ49" s="233"/>
      <c r="HR49" s="233"/>
      <c r="HS49" s="233"/>
      <c r="HT49" s="233"/>
      <c r="HU49" s="233"/>
      <c r="HV49" s="233"/>
      <c r="HW49" s="233"/>
      <c r="HX49" s="233"/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3"/>
      <c r="JN49" s="233"/>
      <c r="JO49" s="233"/>
      <c r="JP49" s="233"/>
      <c r="JQ49" s="233"/>
      <c r="JR49" s="233"/>
      <c r="JS49" s="233"/>
      <c r="JT49" s="233"/>
      <c r="JU49" s="233"/>
      <c r="JV49" s="233"/>
      <c r="JW49" s="233"/>
      <c r="JX49" s="233"/>
      <c r="JY49" s="233"/>
      <c r="JZ49" s="233"/>
      <c r="KA49" s="233"/>
      <c r="KB49" s="233"/>
      <c r="KC49" s="233"/>
      <c r="KD49" s="233"/>
      <c r="KE49" s="233"/>
      <c r="KF49" s="233"/>
      <c r="KG49" s="233"/>
      <c r="KH49" s="233"/>
      <c r="KI49" s="233"/>
      <c r="KJ49" s="233"/>
      <c r="KK49" s="233"/>
      <c r="KL49" s="233"/>
      <c r="KM49" s="233"/>
      <c r="KN49" s="233"/>
      <c r="KO49" s="233"/>
      <c r="KP49" s="233"/>
      <c r="KQ49" s="233"/>
      <c r="KR49" s="233"/>
      <c r="KS49" s="233"/>
      <c r="KT49" s="233"/>
      <c r="KU49" s="233"/>
      <c r="KV49" s="233"/>
      <c r="KW49" s="233"/>
      <c r="KX49" s="233"/>
      <c r="KY49" s="233"/>
      <c r="KZ49" s="233"/>
      <c r="LA49" s="233"/>
      <c r="LB49" s="233"/>
      <c r="LC49" s="233"/>
      <c r="LD49" s="233"/>
      <c r="LE49" s="233"/>
      <c r="LF49" s="233"/>
      <c r="LG49" s="233"/>
      <c r="LH49" s="233"/>
      <c r="LI49" s="233"/>
      <c r="LJ49" s="233"/>
      <c r="LK49" s="233"/>
      <c r="LL49" s="233"/>
      <c r="LM49" s="233"/>
      <c r="LN49" s="233"/>
      <c r="LO49" s="233"/>
      <c r="LP49" s="233"/>
      <c r="LQ49" s="233"/>
      <c r="LR49" s="233"/>
      <c r="LS49" s="233"/>
      <c r="LT49" s="233"/>
      <c r="LU49" s="233"/>
      <c r="LV49" s="233"/>
      <c r="LW49" s="233"/>
      <c r="LX49" s="233"/>
      <c r="LY49" s="233"/>
      <c r="LZ49" s="233"/>
      <c r="MA49" s="233"/>
      <c r="MB49" s="233"/>
      <c r="MC49" s="233"/>
      <c r="MD49" s="233"/>
      <c r="ME49" s="233"/>
      <c r="MF49" s="233"/>
      <c r="MG49" s="233"/>
      <c r="MH49" s="233"/>
      <c r="MI49" s="233"/>
      <c r="MJ49" s="233"/>
      <c r="MK49" s="233"/>
      <c r="ML49" s="233"/>
      <c r="MM49" s="233"/>
      <c r="MN49" s="233"/>
      <c r="MO49" s="233"/>
      <c r="MP49" s="233"/>
      <c r="MQ49" s="233"/>
      <c r="MR49" s="233"/>
      <c r="MS49" s="233"/>
      <c r="MT49" s="233"/>
      <c r="MU49" s="233"/>
      <c r="MV49" s="233"/>
    </row>
    <row r="50" spans="1:360" ht="13.8">
      <c r="A50" s="232"/>
      <c r="HE50" s="19"/>
      <c r="HF50" s="19"/>
      <c r="HH50" s="233"/>
      <c r="HI50" s="233"/>
      <c r="HJ50" s="233"/>
      <c r="HK50" s="233"/>
      <c r="HL50" s="233"/>
      <c r="HM50" s="233"/>
      <c r="HN50" s="233"/>
      <c r="HO50" s="233"/>
      <c r="HP50" s="233"/>
      <c r="HQ50" s="233"/>
      <c r="HR50" s="233"/>
      <c r="HS50" s="233"/>
      <c r="HT50" s="233"/>
      <c r="HU50" s="233"/>
      <c r="HV50" s="233"/>
      <c r="HW50" s="233"/>
      <c r="HX50" s="233"/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3"/>
      <c r="JN50" s="233"/>
      <c r="JO50" s="233"/>
      <c r="JP50" s="233"/>
      <c r="JQ50" s="233"/>
      <c r="JR50" s="233"/>
      <c r="JS50" s="233"/>
      <c r="JT50" s="233"/>
      <c r="JU50" s="233"/>
      <c r="JV50" s="233"/>
      <c r="JW50" s="233"/>
      <c r="JX50" s="233"/>
      <c r="JY50" s="233"/>
      <c r="JZ50" s="233"/>
      <c r="KA50" s="233"/>
      <c r="KB50" s="233"/>
      <c r="KC50" s="233"/>
      <c r="KD50" s="233"/>
      <c r="KE50" s="233"/>
      <c r="KF50" s="233"/>
      <c r="KG50" s="233"/>
      <c r="KH50" s="233"/>
      <c r="KI50" s="233"/>
      <c r="KJ50" s="233"/>
      <c r="KK50" s="233"/>
      <c r="KL50" s="233"/>
      <c r="KM50" s="233"/>
      <c r="KN50" s="233"/>
      <c r="KO50" s="233"/>
      <c r="KP50" s="233"/>
      <c r="KQ50" s="233"/>
      <c r="KR50" s="233"/>
      <c r="KS50" s="233"/>
      <c r="KT50" s="233"/>
      <c r="KU50" s="233"/>
      <c r="KV50" s="233"/>
      <c r="KW50" s="233"/>
      <c r="KX50" s="233"/>
      <c r="KY50" s="233"/>
      <c r="KZ50" s="233"/>
      <c r="LA50" s="233"/>
      <c r="LB50" s="233"/>
      <c r="LC50" s="233"/>
      <c r="LD50" s="233"/>
      <c r="LE50" s="233"/>
      <c r="LF50" s="233"/>
      <c r="LG50" s="233"/>
      <c r="LH50" s="233"/>
      <c r="LI50" s="233"/>
      <c r="LJ50" s="233"/>
      <c r="LK50" s="233"/>
      <c r="LL50" s="233"/>
      <c r="LM50" s="233"/>
      <c r="LN50" s="233"/>
      <c r="LO50" s="233"/>
      <c r="LP50" s="233"/>
      <c r="LQ50" s="233"/>
      <c r="LR50" s="233"/>
      <c r="LS50" s="233"/>
      <c r="LT50" s="233"/>
      <c r="LU50" s="233"/>
      <c r="LV50" s="233"/>
      <c r="LW50" s="233"/>
      <c r="LX50" s="233"/>
      <c r="LY50" s="233"/>
      <c r="LZ50" s="233"/>
      <c r="MA50" s="233"/>
      <c r="MB50" s="233"/>
      <c r="MC50" s="233"/>
      <c r="MD50" s="233"/>
      <c r="ME50" s="233"/>
      <c r="MF50" s="233"/>
      <c r="MG50" s="233"/>
      <c r="MH50" s="233"/>
      <c r="MI50" s="233"/>
      <c r="MJ50" s="233"/>
      <c r="MK50" s="233"/>
      <c r="ML50" s="233"/>
      <c r="MM50" s="233"/>
      <c r="MN50" s="233"/>
      <c r="MO50" s="233"/>
      <c r="MP50" s="233"/>
      <c r="MQ50" s="233"/>
      <c r="MR50" s="233"/>
      <c r="MS50" s="233"/>
      <c r="MT50" s="233"/>
      <c r="MU50" s="233"/>
      <c r="MV50" s="233"/>
    </row>
    <row r="51" spans="1:360" ht="13.8">
      <c r="A51" s="232"/>
      <c r="HE51" s="19"/>
      <c r="HF51" s="19"/>
      <c r="HH51" s="233"/>
      <c r="HI51" s="233"/>
      <c r="HJ51" s="233"/>
      <c r="HK51" s="233"/>
      <c r="HL51" s="233"/>
      <c r="HM51" s="233"/>
      <c r="HN51" s="233"/>
      <c r="HO51" s="233"/>
      <c r="HP51" s="233"/>
      <c r="HQ51" s="233"/>
      <c r="HR51" s="233"/>
      <c r="HS51" s="233"/>
      <c r="HT51" s="233"/>
      <c r="HU51" s="233"/>
      <c r="HV51" s="233"/>
      <c r="HW51" s="233"/>
      <c r="HX51" s="233"/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3"/>
      <c r="JN51" s="233"/>
      <c r="JO51" s="233"/>
      <c r="JP51" s="233"/>
      <c r="JQ51" s="233"/>
      <c r="JR51" s="233"/>
      <c r="JS51" s="233"/>
      <c r="JT51" s="233"/>
      <c r="JU51" s="233"/>
      <c r="JV51" s="233"/>
      <c r="JW51" s="233"/>
      <c r="JX51" s="233"/>
      <c r="JY51" s="233"/>
      <c r="JZ51" s="233"/>
      <c r="KA51" s="233"/>
      <c r="KB51" s="233"/>
      <c r="KC51" s="233"/>
      <c r="KD51" s="233"/>
      <c r="KE51" s="233"/>
      <c r="KF51" s="233"/>
      <c r="KG51" s="233"/>
      <c r="KH51" s="233"/>
      <c r="KI51" s="233"/>
      <c r="KJ51" s="233"/>
      <c r="KK51" s="233"/>
      <c r="KL51" s="233"/>
      <c r="KM51" s="233"/>
      <c r="KN51" s="233"/>
      <c r="KO51" s="233"/>
      <c r="KP51" s="233"/>
      <c r="KQ51" s="233"/>
      <c r="KR51" s="233"/>
      <c r="KS51" s="233"/>
      <c r="KT51" s="233"/>
      <c r="KU51" s="233"/>
      <c r="KV51" s="233"/>
      <c r="KW51" s="233"/>
      <c r="KX51" s="233"/>
      <c r="KY51" s="233"/>
      <c r="KZ51" s="233"/>
      <c r="LA51" s="233"/>
      <c r="LB51" s="233"/>
      <c r="LC51" s="233"/>
      <c r="LD51" s="233"/>
      <c r="LE51" s="233"/>
      <c r="LF51" s="233"/>
      <c r="LG51" s="233"/>
      <c r="LH51" s="233"/>
      <c r="LI51" s="233"/>
      <c r="LJ51" s="233"/>
      <c r="LK51" s="233"/>
      <c r="LL51" s="233"/>
      <c r="LM51" s="233"/>
      <c r="LN51" s="233"/>
      <c r="LO51" s="233"/>
      <c r="LP51" s="233"/>
      <c r="LQ51" s="233"/>
      <c r="LR51" s="233"/>
      <c r="LS51" s="233"/>
      <c r="LT51" s="233"/>
      <c r="LU51" s="233"/>
      <c r="LV51" s="233"/>
      <c r="LW51" s="233"/>
      <c r="LX51" s="233"/>
      <c r="LY51" s="233"/>
      <c r="LZ51" s="233"/>
      <c r="MA51" s="233"/>
      <c r="MB51" s="233"/>
      <c r="MC51" s="233"/>
      <c r="MD51" s="233"/>
      <c r="ME51" s="233"/>
      <c r="MF51" s="233"/>
      <c r="MG51" s="233"/>
      <c r="MH51" s="233"/>
      <c r="MI51" s="233"/>
      <c r="MJ51" s="233"/>
      <c r="MK51" s="233"/>
      <c r="ML51" s="233"/>
      <c r="MM51" s="233"/>
      <c r="MN51" s="233"/>
      <c r="MO51" s="233"/>
      <c r="MP51" s="233"/>
      <c r="MQ51" s="233"/>
      <c r="MR51" s="233"/>
      <c r="MS51" s="233"/>
      <c r="MT51" s="233"/>
      <c r="MU51" s="233"/>
      <c r="MV51" s="233"/>
    </row>
    <row r="52" spans="1:360" ht="13.8">
      <c r="A52" s="232"/>
      <c r="HE52" s="27"/>
      <c r="HF52" s="27"/>
      <c r="HH52" s="233"/>
      <c r="HI52" s="233"/>
      <c r="HJ52" s="233"/>
      <c r="HK52" s="233"/>
      <c r="HL52" s="233"/>
      <c r="HM52" s="233"/>
      <c r="HN52" s="233"/>
      <c r="HO52" s="233"/>
      <c r="HP52" s="233"/>
      <c r="HQ52" s="233"/>
      <c r="HR52" s="233"/>
      <c r="HS52" s="233"/>
      <c r="HT52" s="233"/>
      <c r="HU52" s="233"/>
      <c r="HV52" s="233"/>
      <c r="HW52" s="233"/>
      <c r="HX52" s="233"/>
      <c r="HY52" s="233"/>
      <c r="HZ52" s="233"/>
      <c r="IA52" s="233"/>
      <c r="IB52" s="233"/>
      <c r="IC52" s="233"/>
      <c r="ID52" s="233"/>
      <c r="IE52" s="233"/>
      <c r="IF52" s="233"/>
      <c r="IG52" s="233"/>
      <c r="IH52" s="233"/>
      <c r="II52" s="233"/>
      <c r="IJ52" s="233"/>
      <c r="IK52" s="233"/>
      <c r="IL52" s="233"/>
      <c r="IM52" s="233"/>
      <c r="IN52" s="233"/>
      <c r="IO52" s="233"/>
      <c r="IP52" s="233"/>
      <c r="IQ52" s="233"/>
      <c r="IR52" s="233"/>
      <c r="IS52" s="233"/>
      <c r="IT52" s="233"/>
      <c r="IU52" s="233"/>
      <c r="IV52" s="233"/>
      <c r="IW52" s="233"/>
      <c r="IX52" s="233"/>
      <c r="IY52" s="233"/>
      <c r="IZ52" s="233"/>
      <c r="JA52" s="233"/>
      <c r="JB52" s="233"/>
      <c r="JC52" s="233"/>
      <c r="JD52" s="233"/>
      <c r="JE52" s="233"/>
      <c r="JF52" s="233"/>
      <c r="JG52" s="233"/>
      <c r="JH52" s="233"/>
      <c r="JI52" s="233"/>
      <c r="JJ52" s="233"/>
      <c r="JK52" s="233"/>
      <c r="JL52" s="233"/>
      <c r="JM52" s="233"/>
      <c r="JN52" s="233"/>
      <c r="JO52" s="233"/>
      <c r="JP52" s="233"/>
      <c r="JQ52" s="233"/>
      <c r="JR52" s="233"/>
      <c r="JS52" s="233"/>
      <c r="JT52" s="233"/>
      <c r="JU52" s="233"/>
      <c r="JV52" s="233"/>
      <c r="JW52" s="233"/>
      <c r="JX52" s="233"/>
      <c r="JY52" s="233"/>
      <c r="JZ52" s="233"/>
      <c r="KA52" s="233"/>
      <c r="KB52" s="233"/>
      <c r="KC52" s="233"/>
      <c r="KD52" s="233"/>
      <c r="KE52" s="233"/>
      <c r="KF52" s="233"/>
      <c r="KG52" s="233"/>
      <c r="KH52" s="233"/>
      <c r="KI52" s="233"/>
      <c r="KJ52" s="233"/>
      <c r="KK52" s="233"/>
      <c r="KL52" s="233"/>
      <c r="KM52" s="233"/>
      <c r="KN52" s="233"/>
      <c r="KO52" s="233"/>
      <c r="KP52" s="233"/>
      <c r="KQ52" s="233"/>
      <c r="KR52" s="233"/>
      <c r="KS52" s="233"/>
      <c r="KT52" s="233"/>
      <c r="KU52" s="233"/>
      <c r="KV52" s="233"/>
      <c r="KW52" s="233"/>
      <c r="KX52" s="233"/>
      <c r="KY52" s="233"/>
      <c r="KZ52" s="233"/>
      <c r="LA52" s="233"/>
      <c r="LB52" s="233"/>
      <c r="LC52" s="233"/>
      <c r="LD52" s="233"/>
      <c r="LE52" s="233"/>
      <c r="LF52" s="233"/>
      <c r="LG52" s="233"/>
      <c r="LH52" s="233"/>
      <c r="LI52" s="233"/>
      <c r="LJ52" s="233"/>
      <c r="LK52" s="233"/>
      <c r="LL52" s="233"/>
      <c r="LM52" s="233"/>
      <c r="LN52" s="233"/>
      <c r="LO52" s="233"/>
      <c r="LP52" s="233"/>
      <c r="LQ52" s="233"/>
      <c r="LR52" s="233"/>
      <c r="LS52" s="233"/>
      <c r="LT52" s="233"/>
      <c r="LU52" s="233"/>
      <c r="LV52" s="233"/>
      <c r="LW52" s="233"/>
      <c r="LX52" s="233"/>
      <c r="LY52" s="233"/>
      <c r="LZ52" s="233"/>
      <c r="MA52" s="233"/>
      <c r="MB52" s="233"/>
      <c r="MC52" s="233"/>
      <c r="MD52" s="233"/>
      <c r="ME52" s="233"/>
      <c r="MF52" s="233"/>
      <c r="MG52" s="233"/>
      <c r="MH52" s="233"/>
      <c r="MI52" s="233"/>
      <c r="MJ52" s="233"/>
      <c r="MK52" s="233"/>
      <c r="ML52" s="233"/>
      <c r="MM52" s="233"/>
      <c r="MN52" s="233"/>
      <c r="MO52" s="233"/>
      <c r="MP52" s="233"/>
      <c r="MQ52" s="233"/>
      <c r="MR52" s="233"/>
      <c r="MS52" s="233"/>
      <c r="MT52" s="233"/>
      <c r="MU52" s="233"/>
      <c r="MV52" s="233"/>
    </row>
    <row r="53" spans="1:360" ht="13.8">
      <c r="A53" s="232"/>
      <c r="HE53" s="19"/>
      <c r="HF53" s="19"/>
      <c r="HG53" s="19"/>
      <c r="HH53" s="233"/>
      <c r="HI53" s="233"/>
      <c r="HJ53" s="233"/>
      <c r="HK53" s="233"/>
      <c r="HL53" s="233"/>
      <c r="HM53" s="233"/>
      <c r="HN53" s="233"/>
      <c r="HO53" s="233"/>
      <c r="HP53" s="233"/>
      <c r="HQ53" s="233"/>
      <c r="HR53" s="233"/>
      <c r="HS53" s="233"/>
      <c r="HT53" s="233"/>
      <c r="HU53" s="233"/>
      <c r="HV53" s="233"/>
      <c r="HW53" s="233"/>
      <c r="HX53" s="233"/>
      <c r="HY53" s="233"/>
      <c r="HZ53" s="233"/>
      <c r="IA53" s="233"/>
      <c r="IB53" s="233"/>
      <c r="IC53" s="233"/>
      <c r="ID53" s="233"/>
      <c r="IE53" s="233"/>
      <c r="IF53" s="233"/>
      <c r="IG53" s="233"/>
      <c r="IH53" s="233"/>
      <c r="II53" s="233"/>
      <c r="IJ53" s="233"/>
      <c r="IK53" s="233"/>
      <c r="IL53" s="233"/>
      <c r="IM53" s="233"/>
      <c r="IN53" s="233"/>
      <c r="IO53" s="233"/>
      <c r="IP53" s="233"/>
      <c r="IQ53" s="233"/>
      <c r="IR53" s="233"/>
      <c r="IS53" s="233"/>
      <c r="IT53" s="233"/>
      <c r="IU53" s="233"/>
      <c r="IV53" s="233"/>
      <c r="IW53" s="233"/>
      <c r="IX53" s="233"/>
      <c r="IY53" s="233"/>
      <c r="IZ53" s="233"/>
      <c r="JA53" s="233"/>
      <c r="JB53" s="233"/>
      <c r="JC53" s="233"/>
      <c r="JD53" s="233"/>
      <c r="JE53" s="233"/>
      <c r="JF53" s="233"/>
      <c r="JG53" s="233"/>
      <c r="JH53" s="233"/>
      <c r="JI53" s="233"/>
      <c r="JJ53" s="233"/>
      <c r="JK53" s="233"/>
      <c r="JL53" s="233"/>
      <c r="JM53" s="233"/>
      <c r="JN53" s="233"/>
      <c r="JO53" s="233"/>
      <c r="JP53" s="233"/>
      <c r="JQ53" s="233"/>
      <c r="JR53" s="233"/>
      <c r="JS53" s="233"/>
      <c r="JT53" s="233"/>
      <c r="JU53" s="233"/>
      <c r="JV53" s="233"/>
      <c r="JW53" s="233"/>
      <c r="JX53" s="233"/>
      <c r="JY53" s="233"/>
      <c r="JZ53" s="233"/>
      <c r="KA53" s="233"/>
      <c r="KB53" s="233"/>
      <c r="KC53" s="233"/>
      <c r="KD53" s="233"/>
      <c r="KE53" s="233"/>
      <c r="KF53" s="233"/>
      <c r="KG53" s="233"/>
      <c r="KH53" s="233"/>
      <c r="KI53" s="233"/>
      <c r="KJ53" s="233"/>
      <c r="KK53" s="233"/>
      <c r="KL53" s="233"/>
      <c r="KM53" s="233"/>
      <c r="KN53" s="233"/>
      <c r="KO53" s="233"/>
      <c r="KP53" s="233"/>
      <c r="KQ53" s="233"/>
      <c r="KR53" s="233"/>
      <c r="KS53" s="233"/>
      <c r="KT53" s="233"/>
      <c r="KU53" s="233"/>
      <c r="KV53" s="233"/>
      <c r="KW53" s="233"/>
      <c r="KX53" s="233"/>
      <c r="KY53" s="233"/>
      <c r="KZ53" s="233"/>
      <c r="LA53" s="233"/>
      <c r="LB53" s="233"/>
      <c r="LC53" s="233"/>
      <c r="LD53" s="233"/>
      <c r="LE53" s="233"/>
      <c r="LF53" s="233"/>
      <c r="LG53" s="233"/>
      <c r="LH53" s="233"/>
      <c r="LI53" s="233"/>
      <c r="LJ53" s="233"/>
      <c r="LK53" s="233"/>
      <c r="LL53" s="233"/>
      <c r="LM53" s="233"/>
      <c r="LN53" s="233"/>
      <c r="LO53" s="233"/>
      <c r="LP53" s="233"/>
      <c r="LQ53" s="233"/>
      <c r="LR53" s="233"/>
      <c r="LS53" s="233"/>
      <c r="LT53" s="233"/>
      <c r="LU53" s="233"/>
      <c r="LV53" s="233"/>
      <c r="LW53" s="233"/>
      <c r="LX53" s="233"/>
      <c r="LY53" s="233"/>
      <c r="LZ53" s="233"/>
      <c r="MA53" s="233"/>
      <c r="MB53" s="233"/>
      <c r="MC53" s="233"/>
      <c r="MD53" s="233"/>
      <c r="ME53" s="233"/>
      <c r="MF53" s="233"/>
      <c r="MG53" s="233"/>
      <c r="MH53" s="233"/>
      <c r="MI53" s="233"/>
      <c r="MJ53" s="233"/>
      <c r="MK53" s="233"/>
      <c r="ML53" s="233"/>
      <c r="MM53" s="233"/>
      <c r="MN53" s="233"/>
      <c r="MO53" s="233"/>
      <c r="MP53" s="233"/>
      <c r="MQ53" s="233"/>
      <c r="MR53" s="233"/>
      <c r="MS53" s="233"/>
      <c r="MT53" s="233"/>
      <c r="MU53" s="233"/>
      <c r="MV53" s="233"/>
    </row>
    <row r="54" spans="1:360" ht="13.8">
      <c r="A54" s="1"/>
      <c r="HE54" s="19"/>
      <c r="HF54" s="19"/>
      <c r="HG54" s="19"/>
      <c r="HH54" s="17"/>
      <c r="HI54" s="233"/>
      <c r="HJ54" s="233"/>
      <c r="HK54" s="233"/>
      <c r="HL54" s="233"/>
      <c r="HM54" s="233"/>
      <c r="HN54" s="233"/>
      <c r="HO54" s="233"/>
      <c r="HP54" s="233"/>
      <c r="HQ54" s="233"/>
      <c r="HR54" s="233"/>
      <c r="HS54" s="233"/>
      <c r="HT54" s="233"/>
      <c r="HU54" s="233"/>
      <c r="HV54" s="233"/>
      <c r="HW54" s="233"/>
      <c r="HX54" s="233"/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3"/>
      <c r="JN54" s="233"/>
      <c r="JO54" s="233"/>
      <c r="JP54" s="233"/>
      <c r="JQ54" s="233"/>
      <c r="JR54" s="233"/>
      <c r="JS54" s="233"/>
      <c r="JT54" s="233"/>
      <c r="JU54" s="233"/>
      <c r="JV54" s="233"/>
      <c r="JW54" s="233"/>
      <c r="JX54" s="233"/>
      <c r="JY54" s="233"/>
      <c r="JZ54" s="233"/>
      <c r="KA54" s="233"/>
      <c r="KB54" s="233"/>
      <c r="KC54" s="233"/>
      <c r="KD54" s="233"/>
      <c r="KE54" s="233"/>
      <c r="KF54" s="233"/>
      <c r="KG54" s="233"/>
      <c r="KH54" s="233"/>
      <c r="KI54" s="233"/>
      <c r="KJ54" s="233"/>
      <c r="KK54" s="233"/>
      <c r="KL54" s="233"/>
      <c r="KM54" s="233"/>
      <c r="KN54" s="233"/>
      <c r="KO54" s="233"/>
      <c r="KP54" s="233"/>
      <c r="KQ54" s="233"/>
      <c r="KR54" s="233"/>
      <c r="KS54" s="233"/>
      <c r="KT54" s="233"/>
      <c r="KU54" s="233"/>
      <c r="KV54" s="233"/>
      <c r="KW54" s="233"/>
      <c r="KX54" s="233"/>
      <c r="KY54" s="233"/>
      <c r="KZ54" s="233"/>
      <c r="LA54" s="233"/>
      <c r="LB54" s="233"/>
      <c r="LC54" s="233"/>
      <c r="LD54" s="233"/>
      <c r="LE54" s="233"/>
      <c r="LF54" s="233"/>
      <c r="LG54" s="233"/>
      <c r="LH54" s="233"/>
      <c r="LI54" s="233"/>
      <c r="LJ54" s="233"/>
      <c r="LK54" s="233"/>
      <c r="LL54" s="233"/>
      <c r="LM54" s="233"/>
      <c r="LN54" s="233"/>
      <c r="LO54" s="233"/>
      <c r="LP54" s="233"/>
      <c r="LQ54" s="233"/>
      <c r="LR54" s="233"/>
      <c r="LS54" s="233"/>
      <c r="LT54" s="233"/>
      <c r="LU54" s="233"/>
      <c r="LV54" s="233"/>
      <c r="LW54" s="233"/>
      <c r="LX54" s="233"/>
      <c r="LY54" s="233"/>
      <c r="LZ54" s="233"/>
      <c r="MA54" s="233"/>
      <c r="MB54" s="233"/>
      <c r="MC54" s="233"/>
      <c r="MD54" s="233"/>
      <c r="ME54" s="233"/>
      <c r="MF54" s="233"/>
      <c r="MG54" s="233"/>
      <c r="MH54" s="233"/>
      <c r="MI54" s="233"/>
      <c r="MJ54" s="233"/>
      <c r="MK54" s="233"/>
      <c r="ML54" s="233"/>
      <c r="MM54" s="233"/>
      <c r="MN54" s="233"/>
      <c r="MO54" s="233"/>
      <c r="MP54" s="233"/>
      <c r="MQ54" s="233"/>
      <c r="MR54" s="233"/>
      <c r="MS54" s="233"/>
      <c r="MT54" s="233"/>
      <c r="MU54" s="233"/>
      <c r="MV54" s="233"/>
    </row>
    <row r="55" spans="1:360" ht="13.8">
      <c r="HE55" s="19"/>
      <c r="HF55" s="19"/>
      <c r="HG55" s="19"/>
    </row>
    <row r="56" spans="1:360" ht="13.8">
      <c r="A56" s="1"/>
      <c r="HE56" s="19"/>
      <c r="HF56" s="19"/>
      <c r="HG56" s="19"/>
      <c r="HH56" s="17"/>
      <c r="HI56" s="233"/>
      <c r="HJ56" s="233"/>
      <c r="HK56" s="233"/>
      <c r="HL56" s="233"/>
      <c r="HM56" s="233"/>
      <c r="HN56" s="233"/>
      <c r="HO56" s="233"/>
      <c r="HP56" s="233"/>
      <c r="HQ56" s="233"/>
      <c r="HR56" s="233"/>
      <c r="HS56" s="233"/>
      <c r="HT56" s="233"/>
      <c r="HU56" s="233"/>
      <c r="HV56" s="233"/>
      <c r="HW56" s="233"/>
      <c r="HX56" s="233"/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3"/>
      <c r="JN56" s="233"/>
      <c r="JO56" s="233"/>
      <c r="JP56" s="233"/>
      <c r="JQ56" s="233"/>
      <c r="JR56" s="233"/>
      <c r="JS56" s="233"/>
      <c r="JT56" s="233"/>
      <c r="JU56" s="233"/>
      <c r="JV56" s="233"/>
      <c r="JW56" s="233"/>
      <c r="JX56" s="233"/>
      <c r="JY56" s="233"/>
      <c r="JZ56" s="233"/>
      <c r="KA56" s="233"/>
      <c r="KB56" s="233"/>
      <c r="KC56" s="233"/>
      <c r="KD56" s="233"/>
      <c r="KE56" s="233"/>
      <c r="KF56" s="233"/>
      <c r="KG56" s="233"/>
      <c r="KH56" s="233"/>
      <c r="KI56" s="233"/>
      <c r="KJ56" s="233"/>
      <c r="KK56" s="233"/>
      <c r="KL56" s="233"/>
      <c r="KM56" s="233"/>
      <c r="KN56" s="233"/>
      <c r="KO56" s="233"/>
      <c r="KP56" s="233"/>
      <c r="KQ56" s="233"/>
      <c r="KR56" s="233"/>
      <c r="KS56" s="233"/>
      <c r="KT56" s="233"/>
      <c r="KU56" s="233"/>
      <c r="KV56" s="233"/>
      <c r="KW56" s="233"/>
      <c r="KX56" s="233"/>
      <c r="KY56" s="233"/>
      <c r="KZ56" s="233"/>
      <c r="LA56" s="233"/>
      <c r="LB56" s="233"/>
      <c r="LC56" s="233"/>
      <c r="LD56" s="233"/>
      <c r="LE56" s="233"/>
      <c r="LF56" s="233"/>
      <c r="LG56" s="233"/>
      <c r="LH56" s="233"/>
      <c r="LI56" s="233"/>
      <c r="LJ56" s="233"/>
      <c r="LK56" s="233"/>
      <c r="LL56" s="233"/>
      <c r="LM56" s="233"/>
      <c r="LN56" s="233"/>
      <c r="LO56" s="233"/>
      <c r="LP56" s="233"/>
      <c r="LQ56" s="233"/>
      <c r="LR56" s="233"/>
      <c r="LS56" s="233"/>
      <c r="LT56" s="233"/>
      <c r="LU56" s="233"/>
      <c r="LV56" s="233"/>
      <c r="LW56" s="233"/>
      <c r="LX56" s="233"/>
      <c r="LY56" s="233"/>
      <c r="LZ56" s="233"/>
      <c r="MA56" s="233"/>
      <c r="MB56" s="233"/>
      <c r="MC56" s="233"/>
      <c r="MD56" s="233"/>
      <c r="ME56" s="233"/>
      <c r="MF56" s="233"/>
      <c r="MG56" s="233"/>
      <c r="MH56" s="233"/>
      <c r="MI56" s="233"/>
      <c r="MJ56" s="233"/>
      <c r="MK56" s="233"/>
      <c r="ML56" s="233"/>
      <c r="MM56" s="233"/>
      <c r="MN56" s="233"/>
      <c r="MO56" s="233"/>
      <c r="MP56" s="233"/>
      <c r="MQ56" s="233"/>
      <c r="MR56" s="233"/>
      <c r="MS56" s="233"/>
      <c r="MT56" s="233"/>
      <c r="MU56" s="233"/>
      <c r="MV56" s="233"/>
    </row>
    <row r="57" spans="1:360" ht="13.8">
      <c r="A57" s="1"/>
      <c r="HE57" s="19"/>
      <c r="HF57" s="19"/>
      <c r="HH57" s="233"/>
      <c r="HI57" s="233"/>
      <c r="HJ57" s="233"/>
      <c r="HK57" s="233"/>
      <c r="HL57" s="233"/>
      <c r="HM57" s="233"/>
      <c r="HN57" s="233"/>
      <c r="HO57" s="233"/>
      <c r="HP57" s="233"/>
      <c r="HQ57" s="233"/>
      <c r="HR57" s="233"/>
      <c r="HS57" s="233"/>
      <c r="HT57" s="233"/>
      <c r="HU57" s="233"/>
      <c r="HV57" s="233"/>
      <c r="HW57" s="233"/>
      <c r="HX57" s="233"/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3"/>
      <c r="JN57" s="233"/>
      <c r="JO57" s="233"/>
      <c r="JP57" s="233"/>
      <c r="JQ57" s="233"/>
      <c r="JR57" s="233"/>
      <c r="JS57" s="233"/>
      <c r="JT57" s="233"/>
      <c r="JU57" s="233"/>
      <c r="JV57" s="233"/>
      <c r="JW57" s="233"/>
      <c r="JX57" s="233"/>
      <c r="JY57" s="233"/>
      <c r="JZ57" s="233"/>
      <c r="KA57" s="233"/>
      <c r="KB57" s="233"/>
      <c r="KC57" s="233"/>
      <c r="KD57" s="233"/>
      <c r="KE57" s="233"/>
      <c r="KF57" s="233"/>
      <c r="KG57" s="233"/>
      <c r="KH57" s="233"/>
      <c r="KI57" s="233"/>
      <c r="KJ57" s="233"/>
      <c r="KK57" s="233"/>
      <c r="KL57" s="233"/>
      <c r="KM57" s="233"/>
      <c r="KN57" s="233"/>
      <c r="KO57" s="233"/>
      <c r="KP57" s="233"/>
      <c r="KQ57" s="233"/>
      <c r="KR57" s="233"/>
      <c r="KS57" s="233"/>
      <c r="KT57" s="233"/>
      <c r="KU57" s="233"/>
      <c r="KV57" s="233"/>
      <c r="KW57" s="233"/>
      <c r="KX57" s="233"/>
      <c r="KY57" s="233"/>
      <c r="KZ57" s="233"/>
      <c r="LA57" s="233"/>
      <c r="LB57" s="233"/>
      <c r="LC57" s="233"/>
      <c r="LD57" s="233"/>
      <c r="LE57" s="233"/>
      <c r="LF57" s="233"/>
      <c r="LG57" s="233"/>
      <c r="LH57" s="233"/>
      <c r="LI57" s="233"/>
      <c r="LJ57" s="233"/>
      <c r="LK57" s="233"/>
      <c r="LL57" s="233"/>
      <c r="LM57" s="233"/>
      <c r="LN57" s="233"/>
      <c r="LO57" s="233"/>
      <c r="LP57" s="233"/>
      <c r="LQ57" s="233"/>
      <c r="LR57" s="233"/>
      <c r="LS57" s="233"/>
      <c r="LT57" s="233"/>
      <c r="LU57" s="233"/>
      <c r="LV57" s="233"/>
      <c r="LW57" s="233"/>
      <c r="LX57" s="233"/>
      <c r="LY57" s="233"/>
      <c r="LZ57" s="233"/>
      <c r="MA57" s="233"/>
      <c r="MB57" s="233"/>
      <c r="MC57" s="233"/>
      <c r="MD57" s="233"/>
      <c r="ME57" s="233"/>
      <c r="MF57" s="233"/>
      <c r="MG57" s="233"/>
      <c r="MH57" s="233"/>
      <c r="MI57" s="233"/>
      <c r="MJ57" s="233"/>
      <c r="MK57" s="233"/>
      <c r="ML57" s="233"/>
      <c r="MM57" s="233"/>
      <c r="MN57" s="233"/>
      <c r="MO57" s="233"/>
      <c r="MP57" s="233"/>
      <c r="MQ57" s="233"/>
      <c r="MR57" s="233"/>
      <c r="MS57" s="233"/>
      <c r="MT57" s="233"/>
      <c r="MU57" s="233"/>
      <c r="MV57" s="233"/>
    </row>
    <row r="58" spans="1:360" ht="13.8">
      <c r="A58" s="232"/>
      <c r="HE58" s="32"/>
      <c r="HF58" s="32"/>
      <c r="HH58" s="233"/>
      <c r="HI58" s="233"/>
      <c r="HJ58" s="233"/>
      <c r="HK58" s="233"/>
      <c r="HL58" s="233"/>
      <c r="HM58" s="233"/>
      <c r="HN58" s="233"/>
      <c r="HO58" s="233"/>
      <c r="HP58" s="233"/>
      <c r="HQ58" s="233"/>
      <c r="HR58" s="233"/>
      <c r="HS58" s="233"/>
      <c r="HT58" s="233"/>
      <c r="HU58" s="233"/>
      <c r="HV58" s="233"/>
      <c r="HW58" s="233"/>
      <c r="HX58" s="233"/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3"/>
      <c r="JN58" s="233"/>
      <c r="JO58" s="233"/>
      <c r="JP58" s="233"/>
      <c r="JQ58" s="233"/>
      <c r="JR58" s="233"/>
      <c r="JS58" s="233"/>
      <c r="JT58" s="233"/>
      <c r="JU58" s="233"/>
      <c r="JV58" s="233"/>
      <c r="JW58" s="233"/>
      <c r="JX58" s="233"/>
      <c r="JY58" s="233"/>
      <c r="JZ58" s="233"/>
      <c r="KA58" s="233"/>
      <c r="KB58" s="233"/>
      <c r="KC58" s="233"/>
      <c r="KD58" s="233"/>
      <c r="KE58" s="233"/>
      <c r="KF58" s="233"/>
      <c r="KG58" s="233"/>
      <c r="KH58" s="233"/>
      <c r="KI58" s="233"/>
      <c r="KJ58" s="233"/>
      <c r="KK58" s="233"/>
      <c r="KL58" s="233"/>
      <c r="KM58" s="233"/>
      <c r="KN58" s="233"/>
      <c r="KO58" s="233"/>
      <c r="KP58" s="233"/>
      <c r="KQ58" s="233"/>
      <c r="KR58" s="233"/>
      <c r="KS58" s="233"/>
      <c r="KT58" s="233"/>
      <c r="KU58" s="233"/>
      <c r="KV58" s="233"/>
      <c r="KW58" s="233"/>
      <c r="KX58" s="233"/>
      <c r="KY58" s="233"/>
      <c r="KZ58" s="233"/>
      <c r="LA58" s="233"/>
      <c r="LB58" s="233"/>
      <c r="LC58" s="233"/>
      <c r="LD58" s="233"/>
      <c r="LE58" s="233"/>
      <c r="LF58" s="233"/>
      <c r="LG58" s="233"/>
      <c r="LH58" s="233"/>
      <c r="LI58" s="233"/>
      <c r="LJ58" s="233"/>
      <c r="LK58" s="233"/>
      <c r="LL58" s="233"/>
      <c r="LM58" s="233"/>
      <c r="LN58" s="233"/>
      <c r="LO58" s="233"/>
      <c r="LP58" s="233"/>
      <c r="LQ58" s="233"/>
      <c r="LR58" s="233"/>
      <c r="LS58" s="233"/>
      <c r="LT58" s="233"/>
      <c r="LU58" s="233"/>
      <c r="LV58" s="233"/>
      <c r="LW58" s="233"/>
      <c r="LX58" s="233"/>
      <c r="LY58" s="233"/>
      <c r="LZ58" s="233"/>
      <c r="MA58" s="233"/>
      <c r="MB58" s="233"/>
      <c r="MC58" s="233"/>
      <c r="MD58" s="233"/>
      <c r="ME58" s="233"/>
      <c r="MF58" s="233"/>
      <c r="MG58" s="233"/>
      <c r="MH58" s="233"/>
      <c r="MI58" s="233"/>
      <c r="MJ58" s="233"/>
      <c r="MK58" s="233"/>
      <c r="ML58" s="233"/>
      <c r="MM58" s="233"/>
      <c r="MN58" s="233"/>
      <c r="MO58" s="233"/>
      <c r="MP58" s="233"/>
      <c r="MQ58" s="233"/>
      <c r="MR58" s="233"/>
      <c r="MS58" s="233"/>
      <c r="MT58" s="233"/>
      <c r="MU58" s="233"/>
      <c r="MV58" s="233"/>
    </row>
    <row r="59" spans="1:360" ht="13.8">
      <c r="A59" s="232"/>
      <c r="HE59" s="37"/>
      <c r="HF59" s="37"/>
      <c r="HH59" s="233"/>
      <c r="HI59" s="233"/>
      <c r="HJ59" s="233"/>
      <c r="HK59" s="233"/>
      <c r="HL59" s="233"/>
      <c r="HM59" s="233"/>
      <c r="HN59" s="233"/>
      <c r="HO59" s="233"/>
      <c r="HP59" s="233"/>
      <c r="HQ59" s="233"/>
      <c r="HR59" s="233"/>
      <c r="HS59" s="233"/>
      <c r="HT59" s="233"/>
      <c r="HU59" s="233"/>
      <c r="HV59" s="233"/>
      <c r="HW59" s="233"/>
      <c r="HX59" s="233"/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3"/>
      <c r="JN59" s="233"/>
      <c r="JO59" s="233"/>
      <c r="JP59" s="233"/>
      <c r="JQ59" s="233"/>
      <c r="JR59" s="233"/>
      <c r="JS59" s="233"/>
      <c r="JT59" s="233"/>
      <c r="JU59" s="233"/>
      <c r="JV59" s="233"/>
      <c r="JW59" s="233"/>
      <c r="JX59" s="233"/>
      <c r="JY59" s="233"/>
      <c r="JZ59" s="233"/>
      <c r="KA59" s="233"/>
      <c r="KB59" s="233"/>
      <c r="KC59" s="233"/>
      <c r="KD59" s="233"/>
      <c r="KE59" s="233"/>
      <c r="KF59" s="233"/>
      <c r="KG59" s="233"/>
      <c r="KH59" s="233"/>
      <c r="KI59" s="233"/>
      <c r="KJ59" s="233"/>
      <c r="KK59" s="233"/>
      <c r="KL59" s="233"/>
      <c r="KM59" s="233"/>
      <c r="KN59" s="233"/>
      <c r="KO59" s="233"/>
      <c r="KP59" s="233"/>
      <c r="KQ59" s="233"/>
      <c r="KR59" s="233"/>
      <c r="KS59" s="233"/>
      <c r="KT59" s="233"/>
      <c r="KU59" s="233"/>
      <c r="KV59" s="233"/>
      <c r="KW59" s="233"/>
      <c r="KX59" s="233"/>
      <c r="KY59" s="233"/>
      <c r="KZ59" s="233"/>
      <c r="LA59" s="233"/>
      <c r="LB59" s="233"/>
      <c r="LC59" s="233"/>
      <c r="LD59" s="233"/>
      <c r="LE59" s="233"/>
      <c r="LF59" s="233"/>
      <c r="LG59" s="233"/>
      <c r="LH59" s="233"/>
      <c r="LI59" s="233"/>
      <c r="LJ59" s="233"/>
      <c r="LK59" s="233"/>
      <c r="LL59" s="233"/>
      <c r="LM59" s="233"/>
      <c r="LN59" s="233"/>
      <c r="LO59" s="233"/>
      <c r="LP59" s="233"/>
      <c r="LQ59" s="233"/>
      <c r="LR59" s="233"/>
      <c r="LS59" s="233"/>
      <c r="LT59" s="233"/>
      <c r="LU59" s="233"/>
      <c r="LV59" s="233"/>
      <c r="LW59" s="233"/>
      <c r="LX59" s="233"/>
      <c r="LY59" s="233"/>
      <c r="LZ59" s="233"/>
      <c r="MA59" s="233"/>
      <c r="MB59" s="233"/>
      <c r="MC59" s="233"/>
      <c r="MD59" s="233"/>
      <c r="ME59" s="233"/>
      <c r="MF59" s="233"/>
      <c r="MG59" s="233"/>
      <c r="MH59" s="233"/>
      <c r="MI59" s="233"/>
      <c r="MJ59" s="233"/>
      <c r="MK59" s="233"/>
      <c r="ML59" s="233"/>
      <c r="MM59" s="233"/>
      <c r="MN59" s="233"/>
      <c r="MO59" s="233"/>
      <c r="MP59" s="233"/>
      <c r="MQ59" s="233"/>
      <c r="MR59" s="233"/>
      <c r="MS59" s="233"/>
      <c r="MT59" s="233"/>
      <c r="MU59" s="233"/>
      <c r="MV59" s="233"/>
    </row>
    <row r="60" spans="1:360" ht="13.8">
      <c r="HE60" s="27"/>
      <c r="HF60" s="27"/>
      <c r="HH60" s="233"/>
      <c r="HI60" s="233"/>
      <c r="HJ60" s="233"/>
      <c r="HK60" s="233"/>
      <c r="HL60" s="233"/>
      <c r="HM60" s="233"/>
      <c r="HN60" s="233"/>
      <c r="HO60" s="233"/>
      <c r="HP60" s="233"/>
      <c r="HQ60" s="233"/>
      <c r="HR60" s="233"/>
      <c r="HS60" s="233"/>
      <c r="HT60" s="233"/>
      <c r="HU60" s="233"/>
      <c r="HV60" s="233"/>
      <c r="HW60" s="233"/>
      <c r="HX60" s="233"/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3"/>
      <c r="JN60" s="233"/>
      <c r="JO60" s="233"/>
      <c r="JP60" s="233"/>
      <c r="JQ60" s="233"/>
      <c r="JR60" s="233"/>
      <c r="JS60" s="233"/>
      <c r="JT60" s="233"/>
      <c r="JU60" s="233"/>
      <c r="JV60" s="233"/>
      <c r="JW60" s="233"/>
      <c r="JX60" s="233"/>
      <c r="JY60" s="233"/>
      <c r="JZ60" s="233"/>
      <c r="KA60" s="233"/>
      <c r="KB60" s="233"/>
      <c r="KC60" s="233"/>
      <c r="KD60" s="233"/>
      <c r="KE60" s="233"/>
      <c r="KF60" s="233"/>
      <c r="KG60" s="233"/>
      <c r="KH60" s="233"/>
      <c r="KI60" s="233"/>
      <c r="KJ60" s="233"/>
      <c r="KK60" s="233"/>
      <c r="KL60" s="233"/>
      <c r="KM60" s="233"/>
      <c r="KN60" s="233"/>
      <c r="KO60" s="233"/>
      <c r="KP60" s="233"/>
      <c r="KQ60" s="233"/>
      <c r="KR60" s="233"/>
      <c r="KS60" s="233"/>
      <c r="KT60" s="233"/>
      <c r="KU60" s="233"/>
      <c r="KV60" s="233"/>
      <c r="KW60" s="233"/>
      <c r="KX60" s="233"/>
      <c r="KY60" s="233"/>
      <c r="KZ60" s="233"/>
      <c r="LA60" s="233"/>
      <c r="LB60" s="233"/>
      <c r="LC60" s="233"/>
      <c r="LD60" s="233"/>
      <c r="LE60" s="233"/>
      <c r="LF60" s="233"/>
      <c r="LG60" s="233"/>
      <c r="LH60" s="233"/>
      <c r="LI60" s="233"/>
      <c r="LJ60" s="233"/>
      <c r="LK60" s="233"/>
      <c r="LL60" s="233"/>
      <c r="LM60" s="233"/>
      <c r="LN60" s="233"/>
      <c r="LO60" s="233"/>
      <c r="LP60" s="233"/>
      <c r="LQ60" s="233"/>
      <c r="LR60" s="233"/>
      <c r="LS60" s="233"/>
      <c r="LT60" s="233"/>
      <c r="LU60" s="233"/>
      <c r="LV60" s="233"/>
      <c r="LW60" s="233"/>
      <c r="LX60" s="233"/>
      <c r="LY60" s="233"/>
      <c r="LZ60" s="233"/>
      <c r="MA60" s="233"/>
      <c r="MB60" s="233"/>
      <c r="MC60" s="233"/>
      <c r="MD60" s="233"/>
      <c r="ME60" s="233"/>
      <c r="MF60" s="233"/>
      <c r="MG60" s="233"/>
      <c r="MH60" s="233"/>
      <c r="MI60" s="233"/>
      <c r="MJ60" s="233"/>
      <c r="MK60" s="233"/>
      <c r="ML60" s="233"/>
      <c r="MM60" s="233"/>
      <c r="MN60" s="233"/>
      <c r="MO60" s="233"/>
      <c r="MP60" s="233"/>
      <c r="MQ60" s="233"/>
      <c r="MR60" s="233"/>
      <c r="MS60" s="233"/>
      <c r="MT60" s="233"/>
      <c r="MU60" s="233"/>
      <c r="MV60" s="233"/>
    </row>
    <row r="61" spans="1:360" ht="13.8">
      <c r="A61" s="232"/>
      <c r="HE61" s="19"/>
      <c r="HF61" s="19"/>
      <c r="HH61" s="233"/>
      <c r="HI61" s="233"/>
      <c r="HJ61" s="233"/>
      <c r="HK61" s="233"/>
      <c r="HL61" s="233"/>
      <c r="HM61" s="233"/>
      <c r="HN61" s="233"/>
      <c r="HO61" s="233"/>
      <c r="HP61" s="233"/>
      <c r="HQ61" s="233"/>
      <c r="HR61" s="233"/>
      <c r="HS61" s="233"/>
      <c r="HT61" s="233"/>
      <c r="HU61" s="233"/>
      <c r="HV61" s="233"/>
      <c r="HW61" s="233"/>
      <c r="HX61" s="233"/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3"/>
      <c r="JN61" s="233"/>
      <c r="JO61" s="233"/>
      <c r="JP61" s="233"/>
      <c r="JQ61" s="233"/>
      <c r="JR61" s="233"/>
      <c r="JS61" s="233"/>
      <c r="JT61" s="233"/>
      <c r="JU61" s="233"/>
      <c r="JV61" s="233"/>
      <c r="JW61" s="233"/>
      <c r="JX61" s="233"/>
      <c r="JY61" s="233"/>
      <c r="JZ61" s="233"/>
      <c r="KA61" s="233"/>
      <c r="KB61" s="233"/>
      <c r="KC61" s="233"/>
      <c r="KD61" s="233"/>
      <c r="KE61" s="233"/>
      <c r="KF61" s="233"/>
      <c r="KG61" s="233"/>
      <c r="KH61" s="233"/>
      <c r="KI61" s="233"/>
      <c r="KJ61" s="233"/>
      <c r="KK61" s="233"/>
      <c r="KL61" s="233"/>
      <c r="KM61" s="233"/>
      <c r="KN61" s="233"/>
      <c r="KO61" s="233"/>
      <c r="KP61" s="233"/>
      <c r="KQ61" s="233"/>
      <c r="KR61" s="233"/>
      <c r="KS61" s="233"/>
      <c r="KT61" s="233"/>
      <c r="KU61" s="233"/>
      <c r="KV61" s="233"/>
      <c r="KW61" s="233"/>
      <c r="KX61" s="233"/>
      <c r="KY61" s="233"/>
      <c r="KZ61" s="233"/>
      <c r="LA61" s="233"/>
      <c r="LB61" s="233"/>
      <c r="LC61" s="233"/>
      <c r="LD61" s="233"/>
      <c r="LE61" s="233"/>
      <c r="LF61" s="233"/>
      <c r="LG61" s="233"/>
      <c r="LH61" s="233"/>
      <c r="LI61" s="233"/>
      <c r="LJ61" s="233"/>
      <c r="LK61" s="233"/>
      <c r="LL61" s="233"/>
      <c r="LM61" s="233"/>
      <c r="LN61" s="233"/>
      <c r="LO61" s="233"/>
      <c r="LP61" s="233"/>
      <c r="LQ61" s="233"/>
      <c r="LR61" s="233"/>
      <c r="LS61" s="233"/>
      <c r="LT61" s="233"/>
      <c r="LU61" s="233"/>
      <c r="LV61" s="233"/>
      <c r="LW61" s="233"/>
      <c r="LX61" s="233"/>
      <c r="LY61" s="233"/>
      <c r="LZ61" s="233"/>
      <c r="MA61" s="233"/>
      <c r="MB61" s="233"/>
      <c r="MC61" s="233"/>
      <c r="MD61" s="233"/>
      <c r="ME61" s="233"/>
      <c r="MF61" s="233"/>
      <c r="MG61" s="233"/>
      <c r="MH61" s="233"/>
      <c r="MI61" s="233"/>
      <c r="MJ61" s="233"/>
      <c r="MK61" s="233"/>
      <c r="ML61" s="233"/>
      <c r="MM61" s="233"/>
      <c r="MN61" s="233"/>
      <c r="MO61" s="233"/>
      <c r="MP61" s="233"/>
      <c r="MQ61" s="233"/>
      <c r="MR61" s="233"/>
      <c r="MS61" s="233"/>
      <c r="MT61" s="233"/>
      <c r="MU61" s="233"/>
      <c r="MV61" s="233"/>
    </row>
    <row r="62" spans="1:360" ht="13.8">
      <c r="A62" s="1"/>
      <c r="HE62" s="19"/>
      <c r="HF62" s="19"/>
      <c r="HH62" s="17"/>
      <c r="HI62" s="233"/>
      <c r="HJ62" s="233"/>
      <c r="HK62" s="233"/>
      <c r="HL62" s="233"/>
      <c r="HM62" s="233"/>
      <c r="HN62" s="233"/>
      <c r="HO62" s="233"/>
      <c r="HP62" s="233"/>
      <c r="HQ62" s="233"/>
      <c r="HR62" s="233"/>
      <c r="HS62" s="233"/>
      <c r="HT62" s="233"/>
      <c r="HU62" s="233"/>
      <c r="HV62" s="233"/>
      <c r="HW62" s="233"/>
      <c r="HX62" s="233"/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3"/>
      <c r="JN62" s="233"/>
      <c r="JO62" s="233"/>
      <c r="JP62" s="233"/>
      <c r="JQ62" s="233"/>
      <c r="JR62" s="233"/>
      <c r="JS62" s="233"/>
      <c r="JT62" s="233"/>
      <c r="JU62" s="233"/>
      <c r="JV62" s="233"/>
      <c r="JW62" s="233"/>
      <c r="JX62" s="233"/>
      <c r="JY62" s="233"/>
      <c r="JZ62" s="233"/>
      <c r="KA62" s="233"/>
      <c r="KB62" s="233"/>
      <c r="KC62" s="233"/>
      <c r="KD62" s="233"/>
      <c r="KE62" s="233"/>
      <c r="KF62" s="233"/>
      <c r="KG62" s="233"/>
      <c r="KH62" s="233"/>
      <c r="KI62" s="233"/>
      <c r="KJ62" s="233"/>
      <c r="KK62" s="233"/>
      <c r="KL62" s="233"/>
      <c r="KM62" s="233"/>
      <c r="KN62" s="233"/>
      <c r="KO62" s="233"/>
      <c r="KP62" s="233"/>
      <c r="KQ62" s="233"/>
      <c r="KR62" s="233"/>
      <c r="KS62" s="233"/>
      <c r="KT62" s="233"/>
      <c r="KU62" s="233"/>
      <c r="KV62" s="233"/>
      <c r="KW62" s="233"/>
      <c r="KX62" s="233"/>
      <c r="KY62" s="233"/>
      <c r="KZ62" s="233"/>
      <c r="LA62" s="233"/>
      <c r="LB62" s="233"/>
      <c r="LC62" s="233"/>
      <c r="LD62" s="233"/>
      <c r="LE62" s="233"/>
      <c r="LF62" s="233"/>
      <c r="LG62" s="233"/>
      <c r="LH62" s="233"/>
      <c r="LI62" s="233"/>
      <c r="LJ62" s="233"/>
      <c r="LK62" s="233"/>
      <c r="LL62" s="233"/>
      <c r="LM62" s="233"/>
      <c r="LN62" s="233"/>
      <c r="LO62" s="233"/>
      <c r="LP62" s="233"/>
      <c r="LQ62" s="233"/>
      <c r="LR62" s="233"/>
      <c r="LS62" s="233"/>
      <c r="LT62" s="233"/>
      <c r="LU62" s="233"/>
      <c r="LV62" s="233"/>
      <c r="LW62" s="233"/>
      <c r="LX62" s="233"/>
      <c r="LY62" s="233"/>
      <c r="LZ62" s="233"/>
      <c r="MA62" s="233"/>
      <c r="MB62" s="233"/>
      <c r="MC62" s="233"/>
      <c r="MD62" s="233"/>
      <c r="ME62" s="233"/>
      <c r="MF62" s="233"/>
      <c r="MG62" s="233"/>
      <c r="MH62" s="233"/>
      <c r="MI62" s="233"/>
      <c r="MJ62" s="233"/>
      <c r="MK62" s="233"/>
      <c r="ML62" s="233"/>
      <c r="MM62" s="233"/>
      <c r="MN62" s="233"/>
      <c r="MO62" s="233"/>
      <c r="MP62" s="233"/>
      <c r="MQ62" s="233"/>
      <c r="MR62" s="233"/>
      <c r="MS62" s="233"/>
      <c r="MT62" s="233"/>
      <c r="MU62" s="233"/>
      <c r="MV62" s="233"/>
    </row>
    <row r="63" spans="1:360" ht="13.8">
      <c r="A63" s="1"/>
      <c r="HE63" s="19"/>
      <c r="HF63" s="19"/>
      <c r="HH63" s="233"/>
      <c r="HI63" s="233"/>
      <c r="HJ63" s="233"/>
      <c r="HK63" s="233"/>
      <c r="HL63" s="233"/>
      <c r="HM63" s="233"/>
      <c r="HN63" s="233"/>
      <c r="HO63" s="233"/>
      <c r="HP63" s="233"/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3"/>
      <c r="IL63" s="233"/>
      <c r="IM63" s="233"/>
      <c r="IN63" s="233"/>
      <c r="IO63" s="233"/>
      <c r="IP63" s="233"/>
      <c r="IQ63" s="233"/>
      <c r="IR63" s="233"/>
      <c r="IS63" s="233"/>
      <c r="IT63" s="233"/>
      <c r="IU63" s="233"/>
      <c r="IV63" s="233"/>
      <c r="IW63" s="233"/>
      <c r="IX63" s="233"/>
      <c r="IY63" s="233"/>
      <c r="IZ63" s="233"/>
      <c r="JA63" s="233"/>
      <c r="JB63" s="233"/>
      <c r="JC63" s="233"/>
      <c r="JD63" s="233"/>
      <c r="JE63" s="233"/>
      <c r="JF63" s="233"/>
      <c r="JG63" s="233"/>
      <c r="JH63" s="233"/>
      <c r="JI63" s="233"/>
      <c r="JJ63" s="233"/>
      <c r="JK63" s="233"/>
      <c r="JL63" s="233"/>
      <c r="JM63" s="233"/>
      <c r="JN63" s="233"/>
      <c r="JO63" s="233"/>
      <c r="JP63" s="233"/>
      <c r="JQ63" s="233"/>
      <c r="JR63" s="233"/>
      <c r="JS63" s="233"/>
      <c r="JT63" s="233"/>
      <c r="JU63" s="233"/>
      <c r="JV63" s="233"/>
      <c r="JW63" s="233"/>
      <c r="JX63" s="233"/>
      <c r="JY63" s="233"/>
      <c r="JZ63" s="233"/>
      <c r="KA63" s="233"/>
      <c r="KB63" s="233"/>
      <c r="KC63" s="233"/>
      <c r="KD63" s="233"/>
      <c r="KE63" s="233"/>
      <c r="KF63" s="233"/>
      <c r="KG63" s="233"/>
      <c r="KH63" s="233"/>
      <c r="KI63" s="233"/>
      <c r="KJ63" s="233"/>
      <c r="KK63" s="233"/>
      <c r="KL63" s="233"/>
      <c r="KM63" s="233"/>
      <c r="KN63" s="233"/>
      <c r="KO63" s="233"/>
      <c r="KP63" s="233"/>
      <c r="KQ63" s="233"/>
      <c r="KR63" s="233"/>
      <c r="KS63" s="233"/>
      <c r="KT63" s="233"/>
      <c r="KU63" s="233"/>
      <c r="KV63" s="233"/>
      <c r="KW63" s="233"/>
      <c r="KX63" s="233"/>
      <c r="KY63" s="233"/>
      <c r="KZ63" s="233"/>
      <c r="LA63" s="233"/>
      <c r="LB63" s="233"/>
      <c r="LC63" s="233"/>
      <c r="LD63" s="233"/>
      <c r="LE63" s="233"/>
      <c r="LF63" s="233"/>
      <c r="LG63" s="233"/>
      <c r="LH63" s="233"/>
      <c r="LI63" s="233"/>
      <c r="LJ63" s="233"/>
      <c r="LK63" s="233"/>
      <c r="LL63" s="233"/>
      <c r="LM63" s="233"/>
      <c r="LN63" s="233"/>
      <c r="LO63" s="233"/>
      <c r="LP63" s="233"/>
      <c r="LQ63" s="233"/>
      <c r="LR63" s="233"/>
      <c r="LS63" s="233"/>
      <c r="LT63" s="233"/>
      <c r="LU63" s="233"/>
      <c r="LV63" s="233"/>
      <c r="LW63" s="233"/>
      <c r="LX63" s="233"/>
      <c r="LY63" s="233"/>
      <c r="LZ63" s="233"/>
      <c r="MA63" s="233"/>
      <c r="MB63" s="233"/>
      <c r="MC63" s="233"/>
      <c r="MD63" s="233"/>
      <c r="ME63" s="233"/>
      <c r="MF63" s="233"/>
      <c r="MG63" s="233"/>
      <c r="MH63" s="233"/>
      <c r="MI63" s="233"/>
      <c r="MJ63" s="233"/>
      <c r="MK63" s="233"/>
      <c r="ML63" s="233"/>
      <c r="MM63" s="233"/>
      <c r="MN63" s="233"/>
      <c r="MO63" s="233"/>
      <c r="MP63" s="233"/>
      <c r="MQ63" s="233"/>
      <c r="MR63" s="233"/>
      <c r="MS63" s="233"/>
      <c r="MT63" s="233"/>
      <c r="MU63" s="233"/>
      <c r="MV63" s="233"/>
    </row>
    <row r="64" spans="1:360" ht="13.8">
      <c r="A64" s="1"/>
      <c r="HE64" s="19"/>
      <c r="HF64" s="19"/>
      <c r="HH64" s="233"/>
      <c r="HI64" s="233"/>
      <c r="HJ64" s="233"/>
      <c r="HK64" s="233"/>
      <c r="HL64" s="233"/>
      <c r="HM64" s="233"/>
      <c r="HN64" s="233"/>
      <c r="HO64" s="233"/>
      <c r="HP64" s="233"/>
      <c r="HQ64" s="233"/>
      <c r="HR64" s="233"/>
      <c r="HS64" s="233"/>
      <c r="HT64" s="233"/>
      <c r="HU64" s="233"/>
      <c r="HV64" s="233"/>
      <c r="HW64" s="233"/>
      <c r="HX64" s="233"/>
      <c r="HY64" s="233"/>
      <c r="HZ64" s="233"/>
      <c r="IA64" s="233"/>
      <c r="IB64" s="233"/>
      <c r="IC64" s="233"/>
      <c r="ID64" s="233"/>
      <c r="IE64" s="233"/>
      <c r="IF64" s="233"/>
      <c r="IG64" s="233"/>
      <c r="IH64" s="233"/>
      <c r="II64" s="233"/>
      <c r="IJ64" s="233"/>
      <c r="IK64" s="233"/>
      <c r="IL64" s="233"/>
      <c r="IM64" s="233"/>
      <c r="IN64" s="233"/>
      <c r="IO64" s="233"/>
      <c r="IP64" s="233"/>
      <c r="IQ64" s="233"/>
      <c r="IR64" s="233"/>
      <c r="IS64" s="233"/>
      <c r="IT64" s="233"/>
      <c r="IU64" s="233"/>
      <c r="IV64" s="233"/>
      <c r="IW64" s="233"/>
      <c r="IX64" s="233"/>
      <c r="IY64" s="233"/>
      <c r="IZ64" s="233"/>
      <c r="JA64" s="233"/>
      <c r="JB64" s="233"/>
      <c r="JC64" s="233"/>
      <c r="JD64" s="233"/>
      <c r="JE64" s="233"/>
      <c r="JF64" s="233"/>
      <c r="JG64" s="233"/>
      <c r="JH64" s="233"/>
      <c r="JI64" s="233"/>
      <c r="JJ64" s="233"/>
      <c r="JK64" s="233"/>
      <c r="JL64" s="233"/>
      <c r="JM64" s="233"/>
      <c r="JN64" s="233"/>
      <c r="JO64" s="233"/>
      <c r="JP64" s="233"/>
      <c r="JQ64" s="233"/>
      <c r="JR64" s="233"/>
      <c r="JS64" s="233"/>
      <c r="JT64" s="233"/>
      <c r="JU64" s="233"/>
      <c r="JV64" s="233"/>
      <c r="JW64" s="233"/>
      <c r="JX64" s="233"/>
      <c r="JY64" s="233"/>
      <c r="JZ64" s="233"/>
      <c r="KA64" s="233"/>
      <c r="KB64" s="233"/>
      <c r="KC64" s="233"/>
      <c r="KD64" s="233"/>
      <c r="KE64" s="233"/>
      <c r="KF64" s="233"/>
      <c r="KG64" s="233"/>
      <c r="KH64" s="233"/>
      <c r="KI64" s="233"/>
      <c r="KJ64" s="233"/>
      <c r="KK64" s="233"/>
      <c r="KL64" s="233"/>
      <c r="KM64" s="233"/>
      <c r="KN64" s="233"/>
      <c r="KO64" s="233"/>
      <c r="KP64" s="233"/>
      <c r="KQ64" s="233"/>
      <c r="KR64" s="233"/>
      <c r="KS64" s="233"/>
      <c r="KT64" s="233"/>
      <c r="KU64" s="233"/>
      <c r="KV64" s="233"/>
      <c r="KW64" s="233"/>
      <c r="KX64" s="233"/>
      <c r="KY64" s="233"/>
      <c r="KZ64" s="233"/>
      <c r="LA64" s="233"/>
      <c r="LB64" s="233"/>
      <c r="LC64" s="233"/>
      <c r="LD64" s="233"/>
      <c r="LE64" s="233"/>
      <c r="LF64" s="233"/>
      <c r="LG64" s="233"/>
      <c r="LH64" s="233"/>
      <c r="LI64" s="233"/>
      <c r="LJ64" s="233"/>
      <c r="LK64" s="233"/>
      <c r="LL64" s="233"/>
      <c r="LM64" s="233"/>
      <c r="LN64" s="233"/>
      <c r="LO64" s="233"/>
      <c r="LP64" s="233"/>
      <c r="LQ64" s="233"/>
      <c r="LR64" s="233"/>
      <c r="LS64" s="233"/>
      <c r="LT64" s="233"/>
      <c r="LU64" s="233"/>
      <c r="LV64" s="233"/>
      <c r="LW64" s="233"/>
      <c r="LX64" s="233"/>
      <c r="LY64" s="233"/>
      <c r="LZ64" s="233"/>
      <c r="MA64" s="233"/>
      <c r="MB64" s="233"/>
      <c r="MC64" s="233"/>
      <c r="MD64" s="233"/>
      <c r="ME64" s="233"/>
      <c r="MF64" s="233"/>
      <c r="MG64" s="233"/>
      <c r="MH64" s="233"/>
      <c r="MI64" s="233"/>
      <c r="MJ64" s="233"/>
      <c r="MK64" s="233"/>
      <c r="ML64" s="233"/>
      <c r="MM64" s="233"/>
      <c r="MN64" s="233"/>
      <c r="MO64" s="233"/>
      <c r="MP64" s="233"/>
      <c r="MQ64" s="233"/>
      <c r="MR64" s="233"/>
      <c r="MS64" s="233"/>
      <c r="MT64" s="233"/>
      <c r="MU64" s="233"/>
      <c r="MV64" s="233"/>
    </row>
    <row r="65" spans="1:360" ht="13.8">
      <c r="A65" s="1"/>
      <c r="HE65" s="19"/>
      <c r="HF65" s="19"/>
      <c r="HH65" s="17"/>
      <c r="HI65" s="233"/>
      <c r="HJ65" s="233"/>
      <c r="HK65" s="233"/>
      <c r="HL65" s="233"/>
      <c r="HM65" s="233"/>
      <c r="HN65" s="233"/>
      <c r="HO65" s="233"/>
      <c r="HP65" s="233"/>
      <c r="HQ65" s="233"/>
      <c r="HR65" s="233"/>
      <c r="HS65" s="233"/>
      <c r="HT65" s="233"/>
      <c r="HU65" s="233"/>
      <c r="HV65" s="233"/>
      <c r="HW65" s="233"/>
      <c r="HX65" s="233"/>
      <c r="HY65" s="233"/>
      <c r="HZ65" s="233"/>
      <c r="IA65" s="233"/>
      <c r="IB65" s="233"/>
      <c r="IC65" s="233"/>
      <c r="ID65" s="233"/>
      <c r="IE65" s="233"/>
      <c r="IF65" s="233"/>
      <c r="IG65" s="233"/>
      <c r="IH65" s="233"/>
      <c r="II65" s="233"/>
      <c r="IJ65" s="233"/>
      <c r="IK65" s="233"/>
      <c r="IL65" s="233"/>
      <c r="IM65" s="233"/>
      <c r="IN65" s="233"/>
      <c r="IO65" s="233"/>
      <c r="IP65" s="233"/>
      <c r="IQ65" s="233"/>
      <c r="IR65" s="233"/>
      <c r="IS65" s="233"/>
      <c r="IT65" s="233"/>
      <c r="IU65" s="233"/>
      <c r="IV65" s="233"/>
      <c r="IW65" s="233"/>
      <c r="IX65" s="233"/>
      <c r="IY65" s="233"/>
      <c r="IZ65" s="233"/>
      <c r="JA65" s="233"/>
      <c r="JB65" s="233"/>
      <c r="JC65" s="233"/>
      <c r="JD65" s="233"/>
      <c r="JE65" s="233"/>
      <c r="JF65" s="233"/>
      <c r="JG65" s="233"/>
      <c r="JH65" s="233"/>
      <c r="JI65" s="233"/>
      <c r="JJ65" s="233"/>
      <c r="JK65" s="233"/>
      <c r="JL65" s="233"/>
      <c r="JM65" s="233"/>
      <c r="JN65" s="233"/>
      <c r="JO65" s="233"/>
      <c r="JP65" s="233"/>
      <c r="JQ65" s="233"/>
      <c r="JR65" s="233"/>
      <c r="JS65" s="233"/>
      <c r="JT65" s="233"/>
      <c r="JU65" s="233"/>
      <c r="JV65" s="233"/>
      <c r="JW65" s="233"/>
      <c r="JX65" s="233"/>
      <c r="JY65" s="233"/>
      <c r="JZ65" s="233"/>
      <c r="KA65" s="233"/>
      <c r="KB65" s="233"/>
      <c r="KC65" s="233"/>
      <c r="KD65" s="233"/>
      <c r="KE65" s="233"/>
      <c r="KF65" s="233"/>
      <c r="KG65" s="233"/>
      <c r="KH65" s="233"/>
      <c r="KI65" s="233"/>
      <c r="KJ65" s="233"/>
      <c r="KK65" s="233"/>
      <c r="KL65" s="233"/>
      <c r="KM65" s="233"/>
      <c r="KN65" s="233"/>
      <c r="KO65" s="233"/>
      <c r="KP65" s="233"/>
      <c r="KQ65" s="233"/>
      <c r="KR65" s="233"/>
      <c r="KS65" s="233"/>
      <c r="KT65" s="233"/>
      <c r="KU65" s="233"/>
      <c r="KV65" s="233"/>
      <c r="KW65" s="233"/>
      <c r="KX65" s="233"/>
      <c r="KY65" s="233"/>
      <c r="KZ65" s="233"/>
      <c r="LA65" s="233"/>
      <c r="LB65" s="233"/>
      <c r="LC65" s="233"/>
      <c r="LD65" s="233"/>
      <c r="LE65" s="233"/>
      <c r="LF65" s="233"/>
      <c r="LG65" s="233"/>
      <c r="LH65" s="233"/>
      <c r="LI65" s="233"/>
      <c r="LJ65" s="233"/>
      <c r="LK65" s="233"/>
      <c r="LL65" s="233"/>
      <c r="LM65" s="233"/>
      <c r="LN65" s="233"/>
      <c r="LO65" s="233"/>
      <c r="LP65" s="233"/>
      <c r="LQ65" s="233"/>
      <c r="LR65" s="233"/>
      <c r="LS65" s="233"/>
      <c r="LT65" s="233"/>
      <c r="LU65" s="233"/>
      <c r="LV65" s="233"/>
      <c r="LW65" s="233"/>
      <c r="LX65" s="233"/>
      <c r="LY65" s="233"/>
      <c r="LZ65" s="233"/>
      <c r="MA65" s="233"/>
      <c r="MB65" s="233"/>
      <c r="MC65" s="233"/>
      <c r="MD65" s="233"/>
      <c r="ME65" s="233"/>
      <c r="MF65" s="233"/>
      <c r="MG65" s="233"/>
      <c r="MH65" s="233"/>
      <c r="MI65" s="233"/>
      <c r="MJ65" s="233"/>
      <c r="MK65" s="233"/>
      <c r="ML65" s="233"/>
      <c r="MM65" s="233"/>
      <c r="MN65" s="233"/>
      <c r="MO65" s="233"/>
      <c r="MP65" s="233"/>
      <c r="MQ65" s="233"/>
      <c r="MR65" s="233"/>
      <c r="MS65" s="233"/>
      <c r="MT65" s="233"/>
      <c r="MU65" s="233"/>
      <c r="MV65" s="233"/>
    </row>
    <row r="66" spans="1:360" ht="13.8">
      <c r="A66" s="232"/>
      <c r="HE66" s="25"/>
      <c r="HF66" s="25"/>
    </row>
    <row r="67" spans="1:360" ht="13.8">
      <c r="A67" s="1"/>
      <c r="HE67" s="37"/>
      <c r="HF67" s="37"/>
    </row>
    <row r="68" spans="1:360" ht="13.8">
      <c r="HE68" s="25"/>
      <c r="HF68" s="25"/>
      <c r="HH68" s="233"/>
      <c r="HI68" s="233"/>
      <c r="HJ68" s="233"/>
      <c r="HK68" s="233"/>
      <c r="HL68" s="233"/>
      <c r="HM68" s="233"/>
      <c r="HN68" s="233"/>
      <c r="HO68" s="233"/>
      <c r="HP68" s="233"/>
      <c r="HQ68" s="233"/>
      <c r="HR68" s="233"/>
      <c r="HS68" s="233"/>
      <c r="HT68" s="233"/>
      <c r="HU68" s="233"/>
      <c r="HV68" s="233"/>
      <c r="HW68" s="233"/>
      <c r="HX68" s="233"/>
      <c r="HY68" s="233"/>
      <c r="HZ68" s="233"/>
      <c r="IA68" s="233"/>
      <c r="IB68" s="233"/>
      <c r="IC68" s="233"/>
      <c r="ID68" s="233"/>
      <c r="IE68" s="233"/>
      <c r="IF68" s="233"/>
      <c r="IG68" s="233"/>
      <c r="IH68" s="233"/>
      <c r="II68" s="233"/>
      <c r="IJ68" s="233"/>
      <c r="IK68" s="233"/>
      <c r="IL68" s="233"/>
      <c r="IM68" s="233"/>
      <c r="IN68" s="233"/>
      <c r="IO68" s="233"/>
      <c r="IP68" s="233"/>
      <c r="IQ68" s="233"/>
      <c r="IR68" s="233"/>
      <c r="IS68" s="233"/>
      <c r="IT68" s="233"/>
      <c r="IU68" s="233"/>
      <c r="IV68" s="233"/>
      <c r="IW68" s="233"/>
      <c r="IX68" s="233"/>
      <c r="IY68" s="233"/>
      <c r="IZ68" s="233"/>
      <c r="JA68" s="233"/>
      <c r="JB68" s="233"/>
      <c r="JC68" s="233"/>
      <c r="JD68" s="233"/>
      <c r="JE68" s="233"/>
      <c r="JF68" s="233"/>
      <c r="JG68" s="233"/>
      <c r="JH68" s="233"/>
      <c r="JI68" s="233"/>
      <c r="JJ68" s="233"/>
      <c r="JK68" s="233"/>
      <c r="JL68" s="233"/>
      <c r="JM68" s="233"/>
      <c r="JN68" s="233"/>
      <c r="JO68" s="233"/>
      <c r="JP68" s="233"/>
      <c r="JQ68" s="233"/>
      <c r="JR68" s="233"/>
      <c r="JS68" s="233"/>
      <c r="JT68" s="233"/>
      <c r="JU68" s="233"/>
      <c r="JV68" s="233"/>
      <c r="JW68" s="233"/>
      <c r="JX68" s="233"/>
      <c r="JY68" s="233"/>
      <c r="JZ68" s="233"/>
      <c r="KA68" s="233"/>
      <c r="KB68" s="233"/>
      <c r="KC68" s="233"/>
      <c r="KD68" s="233"/>
      <c r="KE68" s="233"/>
      <c r="KF68" s="233"/>
      <c r="KG68" s="233"/>
      <c r="KH68" s="233"/>
      <c r="KI68" s="233"/>
      <c r="KJ68" s="233"/>
      <c r="KK68" s="233"/>
      <c r="KL68" s="233"/>
      <c r="KM68" s="233"/>
      <c r="KN68" s="233"/>
      <c r="KO68" s="233"/>
      <c r="KP68" s="233"/>
      <c r="KQ68" s="233"/>
      <c r="KR68" s="233"/>
      <c r="KS68" s="233"/>
      <c r="KT68" s="233"/>
      <c r="KU68" s="233"/>
      <c r="KV68" s="233"/>
      <c r="KW68" s="233"/>
      <c r="KX68" s="233"/>
      <c r="KY68" s="233"/>
      <c r="KZ68" s="233"/>
      <c r="LA68" s="233"/>
      <c r="LB68" s="233"/>
      <c r="LC68" s="233"/>
      <c r="LD68" s="233"/>
      <c r="LE68" s="233"/>
      <c r="LF68" s="233"/>
      <c r="LG68" s="233"/>
      <c r="LH68" s="233"/>
      <c r="LI68" s="233"/>
      <c r="LJ68" s="233"/>
      <c r="LK68" s="233"/>
      <c r="LL68" s="233"/>
      <c r="LM68" s="233"/>
      <c r="LN68" s="233"/>
      <c r="LO68" s="233"/>
      <c r="LP68" s="233"/>
      <c r="LQ68" s="233"/>
      <c r="LR68" s="233"/>
      <c r="LS68" s="233"/>
      <c r="LT68" s="233"/>
      <c r="LU68" s="233"/>
      <c r="LV68" s="233"/>
      <c r="LW68" s="233"/>
      <c r="LX68" s="233"/>
      <c r="LY68" s="233"/>
      <c r="LZ68" s="233"/>
      <c r="MA68" s="233"/>
      <c r="MB68" s="233"/>
      <c r="MC68" s="233"/>
      <c r="MD68" s="233"/>
      <c r="ME68" s="233"/>
      <c r="MF68" s="233"/>
      <c r="MG68" s="233"/>
      <c r="MH68" s="233"/>
      <c r="MI68" s="233"/>
      <c r="MJ68" s="233"/>
      <c r="MK68" s="233"/>
      <c r="ML68" s="233"/>
      <c r="MM68" s="233"/>
      <c r="MN68" s="233"/>
      <c r="MO68" s="233"/>
      <c r="MP68" s="233"/>
      <c r="MQ68" s="233"/>
      <c r="MR68" s="233"/>
      <c r="MS68" s="233"/>
      <c r="MT68" s="233"/>
      <c r="MU68" s="233"/>
      <c r="MV68" s="233"/>
    </row>
    <row r="69" spans="1:360" ht="13.8">
      <c r="A69" s="232"/>
      <c r="HE69" s="19"/>
      <c r="HF69" s="19"/>
      <c r="HH69" s="233"/>
      <c r="HI69" s="233"/>
      <c r="HJ69" s="233"/>
      <c r="HK69" s="233"/>
      <c r="HL69" s="233"/>
      <c r="HM69" s="233"/>
      <c r="HN69" s="233"/>
      <c r="HO69" s="233"/>
      <c r="HP69" s="233"/>
      <c r="HQ69" s="233"/>
      <c r="HR69" s="233"/>
      <c r="HS69" s="233"/>
      <c r="HT69" s="233"/>
      <c r="HU69" s="233"/>
      <c r="HV69" s="233"/>
      <c r="HW69" s="233"/>
      <c r="HX69" s="233"/>
      <c r="HY69" s="233"/>
      <c r="HZ69" s="233"/>
      <c r="IA69" s="233"/>
      <c r="IB69" s="233"/>
      <c r="IC69" s="233"/>
      <c r="ID69" s="233"/>
      <c r="IE69" s="233"/>
      <c r="IF69" s="233"/>
      <c r="IG69" s="233"/>
      <c r="IH69" s="233"/>
      <c r="II69" s="233"/>
      <c r="IJ69" s="233"/>
      <c r="IK69" s="233"/>
      <c r="IL69" s="233"/>
      <c r="IM69" s="233"/>
      <c r="IN69" s="233"/>
      <c r="IO69" s="233"/>
      <c r="IP69" s="233"/>
      <c r="IQ69" s="233"/>
      <c r="IR69" s="233"/>
      <c r="IS69" s="233"/>
      <c r="IT69" s="233"/>
      <c r="IU69" s="233"/>
      <c r="IV69" s="233"/>
      <c r="IW69" s="233"/>
      <c r="IX69" s="233"/>
      <c r="IY69" s="233"/>
      <c r="IZ69" s="233"/>
      <c r="JA69" s="233"/>
      <c r="JB69" s="233"/>
      <c r="JC69" s="233"/>
      <c r="JD69" s="233"/>
      <c r="JE69" s="233"/>
      <c r="JF69" s="233"/>
      <c r="JG69" s="233"/>
      <c r="JH69" s="233"/>
      <c r="JI69" s="233"/>
      <c r="JJ69" s="233"/>
      <c r="JK69" s="233"/>
      <c r="JL69" s="233"/>
      <c r="JM69" s="233"/>
      <c r="JN69" s="233"/>
      <c r="JO69" s="233"/>
      <c r="JP69" s="233"/>
      <c r="JQ69" s="233"/>
      <c r="JR69" s="233"/>
      <c r="JS69" s="233"/>
      <c r="JT69" s="233"/>
      <c r="JU69" s="233"/>
      <c r="JV69" s="233"/>
      <c r="JW69" s="233"/>
      <c r="JX69" s="233"/>
      <c r="JY69" s="233"/>
      <c r="JZ69" s="233"/>
      <c r="KA69" s="233"/>
      <c r="KB69" s="233"/>
      <c r="KC69" s="233"/>
      <c r="KD69" s="233"/>
      <c r="KE69" s="233"/>
      <c r="KF69" s="233"/>
      <c r="KG69" s="233"/>
      <c r="KH69" s="233"/>
      <c r="KI69" s="233"/>
      <c r="KJ69" s="233"/>
      <c r="KK69" s="233"/>
      <c r="KL69" s="233"/>
      <c r="KM69" s="233"/>
      <c r="KN69" s="233"/>
      <c r="KO69" s="233"/>
      <c r="KP69" s="233"/>
      <c r="KQ69" s="233"/>
      <c r="KR69" s="233"/>
      <c r="KS69" s="233"/>
      <c r="KT69" s="233"/>
      <c r="KU69" s="233"/>
      <c r="KV69" s="233"/>
      <c r="KW69" s="233"/>
      <c r="KX69" s="233"/>
      <c r="KY69" s="233"/>
      <c r="KZ69" s="233"/>
      <c r="LA69" s="233"/>
      <c r="LB69" s="233"/>
      <c r="LC69" s="233"/>
      <c r="LD69" s="233"/>
      <c r="LE69" s="233"/>
      <c r="LF69" s="233"/>
      <c r="LG69" s="233"/>
      <c r="LH69" s="233"/>
      <c r="LI69" s="233"/>
      <c r="LJ69" s="233"/>
      <c r="LK69" s="233"/>
      <c r="LL69" s="233"/>
      <c r="LM69" s="233"/>
      <c r="LN69" s="233"/>
      <c r="LO69" s="233"/>
      <c r="LP69" s="233"/>
      <c r="LQ69" s="233"/>
      <c r="LR69" s="233"/>
      <c r="LS69" s="233"/>
      <c r="LT69" s="233"/>
      <c r="LU69" s="233"/>
      <c r="LV69" s="233"/>
      <c r="LW69" s="233"/>
      <c r="LX69" s="233"/>
      <c r="LY69" s="233"/>
      <c r="LZ69" s="233"/>
      <c r="MA69" s="233"/>
      <c r="MB69" s="233"/>
      <c r="MC69" s="233"/>
      <c r="MD69" s="233"/>
      <c r="ME69" s="233"/>
      <c r="MF69" s="233"/>
      <c r="MG69" s="233"/>
      <c r="MH69" s="233"/>
      <c r="MI69" s="233"/>
      <c r="MJ69" s="233"/>
      <c r="MK69" s="233"/>
      <c r="ML69" s="233"/>
      <c r="MM69" s="233"/>
      <c r="MN69" s="233"/>
      <c r="MO69" s="233"/>
      <c r="MP69" s="233"/>
      <c r="MQ69" s="233"/>
      <c r="MR69" s="233"/>
      <c r="MS69" s="233"/>
      <c r="MT69" s="233"/>
      <c r="MU69" s="233"/>
      <c r="MV69" s="233"/>
    </row>
    <row r="70" spans="1:360" ht="13.8">
      <c r="A70" s="1"/>
      <c r="HE70" s="19"/>
      <c r="HF70" s="19"/>
      <c r="HH70" s="233"/>
      <c r="HI70" s="233"/>
      <c r="HJ70" s="233"/>
      <c r="HK70" s="233"/>
      <c r="HL70" s="233"/>
      <c r="HM70" s="233"/>
      <c r="HN70" s="233"/>
      <c r="HO70" s="233"/>
      <c r="HP70" s="233"/>
      <c r="HQ70" s="233"/>
      <c r="HR70" s="233"/>
      <c r="HS70" s="233"/>
      <c r="HT70" s="233"/>
      <c r="HU70" s="233"/>
      <c r="HV70" s="233"/>
      <c r="HW70" s="233"/>
      <c r="HX70" s="233"/>
      <c r="HY70" s="233"/>
      <c r="HZ70" s="233"/>
      <c r="IA70" s="233"/>
      <c r="IB70" s="233"/>
      <c r="IC70" s="233"/>
      <c r="ID70" s="233"/>
      <c r="IE70" s="233"/>
      <c r="IF70" s="233"/>
      <c r="IG70" s="233"/>
      <c r="IH70" s="233"/>
      <c r="II70" s="233"/>
      <c r="IJ70" s="233"/>
      <c r="IK70" s="233"/>
      <c r="IL70" s="233"/>
      <c r="IM70" s="233"/>
      <c r="IN70" s="233"/>
      <c r="IO70" s="233"/>
      <c r="IP70" s="233"/>
      <c r="IQ70" s="233"/>
      <c r="IR70" s="233"/>
      <c r="IS70" s="233"/>
      <c r="IT70" s="233"/>
      <c r="IU70" s="233"/>
      <c r="IV70" s="233"/>
      <c r="IW70" s="233"/>
      <c r="IX70" s="233"/>
      <c r="IY70" s="233"/>
      <c r="IZ70" s="233"/>
      <c r="JA70" s="233"/>
      <c r="JB70" s="233"/>
      <c r="JC70" s="233"/>
      <c r="JD70" s="233"/>
      <c r="JE70" s="233"/>
      <c r="JF70" s="233"/>
      <c r="JG70" s="233"/>
      <c r="JH70" s="233"/>
      <c r="JI70" s="233"/>
      <c r="JJ70" s="233"/>
      <c r="JK70" s="233"/>
      <c r="JL70" s="233"/>
      <c r="JM70" s="233"/>
      <c r="JN70" s="233"/>
      <c r="JO70" s="233"/>
      <c r="JP70" s="233"/>
      <c r="JQ70" s="233"/>
      <c r="JR70" s="233"/>
      <c r="JS70" s="233"/>
      <c r="JT70" s="233"/>
      <c r="JU70" s="233"/>
      <c r="JV70" s="233"/>
      <c r="JW70" s="233"/>
      <c r="JX70" s="233"/>
      <c r="JY70" s="233"/>
      <c r="JZ70" s="233"/>
      <c r="KA70" s="233"/>
      <c r="KB70" s="233"/>
      <c r="KC70" s="233"/>
      <c r="KD70" s="233"/>
      <c r="KE70" s="233"/>
      <c r="KF70" s="233"/>
      <c r="KG70" s="233"/>
      <c r="KH70" s="233"/>
      <c r="KI70" s="233"/>
      <c r="KJ70" s="233"/>
      <c r="KK70" s="233"/>
      <c r="KL70" s="233"/>
      <c r="KM70" s="233"/>
      <c r="KN70" s="233"/>
      <c r="KO70" s="233"/>
      <c r="KP70" s="233"/>
      <c r="KQ70" s="233"/>
      <c r="KR70" s="233"/>
      <c r="KS70" s="233"/>
      <c r="KT70" s="233"/>
      <c r="KU70" s="233"/>
      <c r="KV70" s="233"/>
      <c r="KW70" s="233"/>
      <c r="KX70" s="233"/>
      <c r="KY70" s="233"/>
      <c r="KZ70" s="233"/>
      <c r="LA70" s="233"/>
      <c r="LB70" s="233"/>
      <c r="LC70" s="233"/>
      <c r="LD70" s="233"/>
      <c r="LE70" s="233"/>
      <c r="LF70" s="233"/>
      <c r="LG70" s="233"/>
      <c r="LH70" s="233"/>
      <c r="LI70" s="233"/>
      <c r="LJ70" s="233"/>
      <c r="LK70" s="233"/>
      <c r="LL70" s="233"/>
      <c r="LM70" s="233"/>
      <c r="LN70" s="233"/>
      <c r="LO70" s="233"/>
      <c r="LP70" s="233"/>
      <c r="LQ70" s="233"/>
      <c r="LR70" s="233"/>
      <c r="LS70" s="233"/>
      <c r="LT70" s="233"/>
      <c r="LU70" s="233"/>
      <c r="LV70" s="233"/>
      <c r="LW70" s="233"/>
      <c r="LX70" s="233"/>
      <c r="LY70" s="233"/>
      <c r="LZ70" s="233"/>
      <c r="MA70" s="233"/>
      <c r="MB70" s="233"/>
      <c r="MC70" s="233"/>
      <c r="MD70" s="233"/>
      <c r="ME70" s="233"/>
      <c r="MF70" s="233"/>
      <c r="MG70" s="233"/>
      <c r="MH70" s="233"/>
      <c r="MI70" s="233"/>
      <c r="MJ70" s="233"/>
      <c r="MK70" s="233"/>
      <c r="ML70" s="233"/>
      <c r="MM70" s="233"/>
      <c r="MN70" s="233"/>
      <c r="MO70" s="233"/>
      <c r="MP70" s="233"/>
      <c r="MQ70" s="233"/>
      <c r="MR70" s="233"/>
      <c r="MS70" s="233"/>
      <c r="MT70" s="233"/>
      <c r="MU70" s="233"/>
      <c r="MV70" s="233"/>
    </row>
    <row r="71" spans="1:360" ht="13.8">
      <c r="A71" s="1"/>
      <c r="HE71" s="19"/>
      <c r="HF71" s="19"/>
      <c r="HH71" s="233"/>
      <c r="HI71" s="233"/>
      <c r="HJ71" s="233"/>
      <c r="HK71" s="233"/>
      <c r="HL71" s="233"/>
      <c r="HM71" s="233"/>
      <c r="HN71" s="233"/>
      <c r="HO71" s="233"/>
      <c r="HP71" s="233"/>
      <c r="HQ71" s="233"/>
      <c r="HR71" s="233"/>
      <c r="HS71" s="233"/>
      <c r="HT71" s="233"/>
      <c r="HU71" s="233"/>
      <c r="HV71" s="233"/>
      <c r="HW71" s="233"/>
      <c r="HX71" s="233"/>
      <c r="HY71" s="233"/>
      <c r="HZ71" s="233"/>
      <c r="IA71" s="233"/>
      <c r="IB71" s="233"/>
      <c r="IC71" s="233"/>
      <c r="ID71" s="233"/>
      <c r="IE71" s="233"/>
      <c r="IF71" s="233"/>
      <c r="IG71" s="233"/>
      <c r="IH71" s="233"/>
      <c r="II71" s="233"/>
      <c r="IJ71" s="233"/>
      <c r="IK71" s="233"/>
      <c r="IL71" s="233"/>
      <c r="IM71" s="233"/>
      <c r="IN71" s="233"/>
      <c r="IO71" s="233"/>
      <c r="IP71" s="233"/>
      <c r="IQ71" s="233"/>
      <c r="IR71" s="233"/>
      <c r="IS71" s="233"/>
      <c r="IT71" s="233"/>
      <c r="IU71" s="233"/>
      <c r="IV71" s="233"/>
      <c r="IW71" s="233"/>
      <c r="IX71" s="233"/>
      <c r="IY71" s="233"/>
      <c r="IZ71" s="233"/>
      <c r="JA71" s="233"/>
      <c r="JB71" s="233"/>
      <c r="JC71" s="233"/>
      <c r="JD71" s="233"/>
      <c r="JE71" s="233"/>
      <c r="JF71" s="233"/>
      <c r="JG71" s="233"/>
      <c r="JH71" s="233"/>
      <c r="JI71" s="233"/>
      <c r="JJ71" s="233"/>
      <c r="JK71" s="233"/>
      <c r="JL71" s="233"/>
      <c r="JM71" s="233"/>
      <c r="JN71" s="233"/>
      <c r="JO71" s="233"/>
      <c r="JP71" s="233"/>
      <c r="JQ71" s="233"/>
      <c r="JR71" s="233"/>
      <c r="JS71" s="233"/>
      <c r="JT71" s="233"/>
      <c r="JU71" s="233"/>
      <c r="JV71" s="233"/>
      <c r="JW71" s="233"/>
      <c r="JX71" s="233"/>
      <c r="JY71" s="233"/>
      <c r="JZ71" s="233"/>
      <c r="KA71" s="233"/>
      <c r="KB71" s="233"/>
      <c r="KC71" s="233"/>
      <c r="KD71" s="233"/>
      <c r="KE71" s="233"/>
      <c r="KF71" s="233"/>
      <c r="KG71" s="233"/>
      <c r="KH71" s="233"/>
      <c r="KI71" s="233"/>
      <c r="KJ71" s="233"/>
      <c r="KK71" s="233"/>
      <c r="KL71" s="233"/>
      <c r="KM71" s="233"/>
      <c r="KN71" s="233"/>
      <c r="KO71" s="233"/>
      <c r="KP71" s="233"/>
      <c r="KQ71" s="233"/>
      <c r="KR71" s="233"/>
      <c r="KS71" s="233"/>
      <c r="KT71" s="233"/>
      <c r="KU71" s="233"/>
      <c r="KV71" s="233"/>
      <c r="KW71" s="233"/>
      <c r="KX71" s="233"/>
      <c r="KY71" s="233"/>
      <c r="KZ71" s="233"/>
      <c r="LA71" s="233"/>
      <c r="LB71" s="233"/>
      <c r="LC71" s="233"/>
      <c r="LD71" s="233"/>
      <c r="LE71" s="233"/>
      <c r="LF71" s="233"/>
      <c r="LG71" s="233"/>
      <c r="LH71" s="233"/>
      <c r="LI71" s="233"/>
      <c r="LJ71" s="233"/>
      <c r="LK71" s="233"/>
      <c r="LL71" s="233"/>
      <c r="LM71" s="233"/>
      <c r="LN71" s="233"/>
      <c r="LO71" s="233"/>
      <c r="LP71" s="233"/>
      <c r="LQ71" s="233"/>
      <c r="LR71" s="233"/>
      <c r="LS71" s="233"/>
      <c r="LT71" s="233"/>
      <c r="LU71" s="233"/>
      <c r="LV71" s="233"/>
      <c r="LW71" s="233"/>
      <c r="LX71" s="233"/>
      <c r="LY71" s="233"/>
      <c r="LZ71" s="233"/>
      <c r="MA71" s="233"/>
      <c r="MB71" s="233"/>
      <c r="MC71" s="233"/>
      <c r="MD71" s="233"/>
      <c r="ME71" s="233"/>
      <c r="MF71" s="233"/>
      <c r="MG71" s="233"/>
      <c r="MH71" s="233"/>
      <c r="MI71" s="233"/>
      <c r="MJ71" s="233"/>
      <c r="MK71" s="233"/>
      <c r="ML71" s="233"/>
      <c r="MM71" s="233"/>
      <c r="MN71" s="233"/>
      <c r="MO71" s="233"/>
      <c r="MP71" s="233"/>
      <c r="MQ71" s="233"/>
      <c r="MR71" s="233"/>
      <c r="MS71" s="233"/>
      <c r="MT71" s="233"/>
      <c r="MU71" s="233"/>
      <c r="MV71" s="233"/>
    </row>
    <row r="72" spans="1:360" ht="13.8">
      <c r="A72" s="1"/>
      <c r="HE72" s="19"/>
      <c r="HF72" s="19"/>
      <c r="HH72" s="233"/>
      <c r="HI72" s="233"/>
      <c r="HJ72" s="233"/>
      <c r="HK72" s="233"/>
      <c r="HL72" s="233"/>
      <c r="HM72" s="233"/>
      <c r="HN72" s="233"/>
      <c r="HO72" s="233"/>
      <c r="HP72" s="233"/>
      <c r="HQ72" s="233"/>
      <c r="HR72" s="233"/>
      <c r="HS72" s="233"/>
      <c r="HT72" s="233"/>
      <c r="HU72" s="233"/>
      <c r="HV72" s="233"/>
      <c r="HW72" s="233"/>
      <c r="HX72" s="233"/>
      <c r="HY72" s="233"/>
      <c r="HZ72" s="233"/>
      <c r="IA72" s="233"/>
      <c r="IB72" s="233"/>
      <c r="IC72" s="233"/>
      <c r="ID72" s="233"/>
      <c r="IE72" s="233"/>
      <c r="IF72" s="233"/>
      <c r="IG72" s="233"/>
      <c r="IH72" s="233"/>
      <c r="II72" s="233"/>
      <c r="IJ72" s="233"/>
      <c r="IK72" s="233"/>
      <c r="IL72" s="233"/>
      <c r="IM72" s="233"/>
      <c r="IN72" s="233"/>
      <c r="IO72" s="233"/>
      <c r="IP72" s="233"/>
      <c r="IQ72" s="233"/>
      <c r="IR72" s="233"/>
      <c r="IS72" s="233"/>
      <c r="IT72" s="233"/>
      <c r="IU72" s="233"/>
      <c r="IV72" s="233"/>
      <c r="IW72" s="233"/>
      <c r="IX72" s="233"/>
      <c r="IY72" s="233"/>
      <c r="IZ72" s="233"/>
      <c r="JA72" s="233"/>
      <c r="JB72" s="233"/>
      <c r="JC72" s="233"/>
      <c r="JD72" s="233"/>
      <c r="JE72" s="233"/>
      <c r="JF72" s="233"/>
      <c r="JG72" s="233"/>
      <c r="JH72" s="233"/>
      <c r="JI72" s="233"/>
      <c r="JJ72" s="233"/>
      <c r="JK72" s="233"/>
      <c r="JL72" s="233"/>
      <c r="JM72" s="233"/>
      <c r="JN72" s="233"/>
      <c r="JO72" s="233"/>
      <c r="JP72" s="233"/>
      <c r="JQ72" s="233"/>
      <c r="JR72" s="233"/>
      <c r="JS72" s="233"/>
      <c r="JT72" s="233"/>
      <c r="JU72" s="233"/>
      <c r="JV72" s="233"/>
      <c r="JW72" s="233"/>
      <c r="JX72" s="233"/>
      <c r="JY72" s="233"/>
      <c r="JZ72" s="233"/>
      <c r="KA72" s="233"/>
      <c r="KB72" s="233"/>
      <c r="KC72" s="233"/>
      <c r="KD72" s="233"/>
      <c r="KE72" s="233"/>
      <c r="KF72" s="233"/>
      <c r="KG72" s="233"/>
      <c r="KH72" s="233"/>
      <c r="KI72" s="233"/>
      <c r="KJ72" s="233"/>
      <c r="KK72" s="233"/>
      <c r="KL72" s="233"/>
      <c r="KM72" s="233"/>
      <c r="KN72" s="233"/>
      <c r="KO72" s="233"/>
      <c r="KP72" s="233"/>
      <c r="KQ72" s="233"/>
      <c r="KR72" s="233"/>
      <c r="KS72" s="233"/>
      <c r="KT72" s="233"/>
      <c r="KU72" s="233"/>
      <c r="KV72" s="233"/>
      <c r="KW72" s="233"/>
      <c r="KX72" s="233"/>
      <c r="KY72" s="233"/>
      <c r="KZ72" s="233"/>
      <c r="LA72" s="233"/>
      <c r="LB72" s="233"/>
      <c r="LC72" s="233"/>
      <c r="LD72" s="233"/>
      <c r="LE72" s="233"/>
      <c r="LF72" s="233"/>
      <c r="LG72" s="233"/>
      <c r="LH72" s="233"/>
      <c r="LI72" s="233"/>
      <c r="LJ72" s="233"/>
      <c r="LK72" s="233"/>
      <c r="LL72" s="233"/>
      <c r="LM72" s="233"/>
      <c r="LN72" s="233"/>
      <c r="LO72" s="233"/>
      <c r="LP72" s="233"/>
      <c r="LQ72" s="233"/>
      <c r="LR72" s="233"/>
      <c r="LS72" s="233"/>
      <c r="LT72" s="233"/>
      <c r="LU72" s="233"/>
      <c r="LV72" s="233"/>
      <c r="LW72" s="233"/>
      <c r="LX72" s="233"/>
      <c r="LY72" s="233"/>
      <c r="LZ72" s="233"/>
      <c r="MA72" s="233"/>
      <c r="MB72" s="233"/>
      <c r="MC72" s="233"/>
      <c r="MD72" s="233"/>
      <c r="ME72" s="233"/>
      <c r="MF72" s="233"/>
      <c r="MG72" s="233"/>
      <c r="MH72" s="233"/>
      <c r="MI72" s="233"/>
      <c r="MJ72" s="233"/>
      <c r="MK72" s="233"/>
      <c r="ML72" s="233"/>
      <c r="MM72" s="233"/>
      <c r="MN72" s="233"/>
      <c r="MO72" s="233"/>
      <c r="MP72" s="233"/>
      <c r="MQ72" s="233"/>
      <c r="MR72" s="233"/>
      <c r="MS72" s="233"/>
      <c r="MT72" s="233"/>
      <c r="MU72" s="233"/>
      <c r="MV72" s="233"/>
    </row>
    <row r="73" spans="1:360" ht="13.8">
      <c r="A73" s="1"/>
      <c r="HE73" s="19"/>
      <c r="HF73" s="19"/>
      <c r="HH73" s="233"/>
      <c r="HI73" s="233"/>
      <c r="HJ73" s="233"/>
      <c r="HK73" s="233"/>
      <c r="HL73" s="233"/>
      <c r="HM73" s="233"/>
      <c r="HN73" s="233"/>
      <c r="HO73" s="233"/>
      <c r="HP73" s="233"/>
      <c r="HQ73" s="233"/>
      <c r="HR73" s="233"/>
      <c r="HS73" s="233"/>
      <c r="HT73" s="233"/>
      <c r="HU73" s="233"/>
      <c r="HV73" s="233"/>
      <c r="HW73" s="233"/>
      <c r="HX73" s="233"/>
      <c r="HY73" s="233"/>
      <c r="HZ73" s="233"/>
      <c r="IA73" s="233"/>
      <c r="IB73" s="233"/>
      <c r="IC73" s="233"/>
      <c r="ID73" s="233"/>
      <c r="IE73" s="233"/>
      <c r="IF73" s="233"/>
      <c r="IG73" s="233"/>
      <c r="IH73" s="233"/>
      <c r="II73" s="233"/>
      <c r="IJ73" s="233"/>
      <c r="IK73" s="233"/>
      <c r="IL73" s="233"/>
      <c r="IM73" s="233"/>
      <c r="IN73" s="233"/>
      <c r="IO73" s="233"/>
      <c r="IP73" s="233"/>
      <c r="IQ73" s="233"/>
      <c r="IR73" s="233"/>
      <c r="IS73" s="233"/>
      <c r="IT73" s="233"/>
      <c r="IU73" s="233"/>
      <c r="IV73" s="233"/>
      <c r="IW73" s="233"/>
      <c r="IX73" s="233"/>
      <c r="IY73" s="233"/>
      <c r="IZ73" s="233"/>
      <c r="JA73" s="233"/>
      <c r="JB73" s="233"/>
      <c r="JC73" s="233"/>
      <c r="JD73" s="233"/>
      <c r="JE73" s="233"/>
      <c r="JF73" s="233"/>
      <c r="JG73" s="233"/>
      <c r="JH73" s="233"/>
      <c r="JI73" s="233"/>
      <c r="JJ73" s="233"/>
      <c r="JK73" s="233"/>
      <c r="JL73" s="233"/>
      <c r="JM73" s="233"/>
      <c r="JN73" s="233"/>
      <c r="JO73" s="233"/>
      <c r="JP73" s="233"/>
      <c r="JQ73" s="233"/>
      <c r="JR73" s="233"/>
      <c r="JS73" s="233"/>
      <c r="JT73" s="233"/>
      <c r="JU73" s="233"/>
      <c r="JV73" s="233"/>
      <c r="JW73" s="233"/>
      <c r="JX73" s="233"/>
      <c r="JY73" s="233"/>
      <c r="JZ73" s="233"/>
      <c r="KA73" s="233"/>
      <c r="KB73" s="233"/>
      <c r="KC73" s="233"/>
      <c r="KD73" s="233"/>
      <c r="KE73" s="233"/>
      <c r="KF73" s="233"/>
      <c r="KG73" s="233"/>
      <c r="KH73" s="233"/>
      <c r="KI73" s="233"/>
      <c r="KJ73" s="233"/>
      <c r="KK73" s="233"/>
      <c r="KL73" s="233"/>
      <c r="KM73" s="233"/>
      <c r="KN73" s="233"/>
      <c r="KO73" s="233"/>
      <c r="KP73" s="233"/>
      <c r="KQ73" s="233"/>
      <c r="KR73" s="233"/>
      <c r="KS73" s="233"/>
      <c r="KT73" s="233"/>
      <c r="KU73" s="233"/>
      <c r="KV73" s="233"/>
      <c r="KW73" s="233"/>
      <c r="KX73" s="233"/>
      <c r="KY73" s="233"/>
      <c r="KZ73" s="233"/>
      <c r="LA73" s="233"/>
      <c r="LB73" s="233"/>
      <c r="LC73" s="233"/>
      <c r="LD73" s="233"/>
      <c r="LE73" s="233"/>
      <c r="LF73" s="233"/>
      <c r="LG73" s="233"/>
      <c r="LH73" s="233"/>
      <c r="LI73" s="233"/>
      <c r="LJ73" s="233"/>
      <c r="LK73" s="233"/>
      <c r="LL73" s="233"/>
      <c r="LM73" s="233"/>
      <c r="LN73" s="233"/>
      <c r="LO73" s="233"/>
      <c r="LP73" s="233"/>
      <c r="LQ73" s="233"/>
      <c r="LR73" s="233"/>
      <c r="LS73" s="233"/>
      <c r="LT73" s="233"/>
      <c r="LU73" s="233"/>
      <c r="LV73" s="233"/>
      <c r="LW73" s="233"/>
      <c r="LX73" s="233"/>
      <c r="LY73" s="233"/>
      <c r="LZ73" s="233"/>
      <c r="MA73" s="233"/>
      <c r="MB73" s="233"/>
      <c r="MC73" s="233"/>
      <c r="MD73" s="233"/>
      <c r="ME73" s="233"/>
      <c r="MF73" s="233"/>
      <c r="MG73" s="233"/>
      <c r="MH73" s="233"/>
      <c r="MI73" s="233"/>
      <c r="MJ73" s="233"/>
      <c r="MK73" s="233"/>
      <c r="ML73" s="233"/>
      <c r="MM73" s="233"/>
      <c r="MN73" s="233"/>
      <c r="MO73" s="233"/>
      <c r="MP73" s="233"/>
      <c r="MQ73" s="233"/>
      <c r="MR73" s="233"/>
      <c r="MS73" s="233"/>
      <c r="MT73" s="233"/>
      <c r="MU73" s="233"/>
      <c r="MV73" s="233"/>
    </row>
    <row r="74" spans="1:360" ht="13.8">
      <c r="A74" s="232"/>
      <c r="HE74" s="25"/>
      <c r="HF74" s="25"/>
    </row>
    <row r="75" spans="1:360" ht="13.8">
      <c r="A75" s="232"/>
      <c r="HE75" s="19"/>
      <c r="HF75" s="19"/>
    </row>
    <row r="76" spans="1:360" ht="13.8">
      <c r="HE76" s="19"/>
      <c r="HF76" s="19"/>
    </row>
    <row r="77" spans="1:360" ht="13.8">
      <c r="HE77" s="25"/>
      <c r="HF77" s="25"/>
    </row>
    <row r="78" spans="1:360" ht="13.8"/>
    <row r="79" spans="1:360" ht="13.8">
      <c r="HE79" s="39"/>
      <c r="HF79" s="39"/>
    </row>
    <row r="80" spans="1:360" ht="13.8">
      <c r="A80" s="232"/>
      <c r="HE80" s="40"/>
      <c r="HF80" s="40"/>
    </row>
    <row r="81" spans="213:214" ht="13.8">
      <c r="HE81" s="40"/>
      <c r="HF81" s="40"/>
    </row>
    <row r="82" spans="213:214" ht="13.8">
      <c r="HE82" s="40"/>
      <c r="HF82" s="40"/>
    </row>
    <row r="83" spans="213:214" ht="13.8">
      <c r="HE83" s="40"/>
      <c r="HF83" s="40"/>
    </row>
    <row r="84" spans="213:214" ht="13.8">
      <c r="HE84" s="40"/>
      <c r="HF84" s="40"/>
    </row>
    <row r="85" spans="213:214" ht="13.8">
      <c r="HE85" s="40"/>
      <c r="HF85" s="40"/>
    </row>
    <row r="86" spans="213:214" ht="13.8"/>
    <row r="87" spans="213:214" ht="13.8"/>
    <row r="88" spans="213:214" ht="13.8"/>
    <row r="89" spans="213:214" ht="13.8"/>
    <row r="90" spans="213:214" ht="13.8"/>
    <row r="91" spans="213:214" ht="13.8"/>
    <row r="92" spans="213:214" ht="13.8"/>
    <row r="93" spans="213:214" ht="13.95" customHeight="1"/>
    <row r="94" spans="213:214" ht="13.95" customHeight="1"/>
    <row r="95" spans="213:214" ht="13.95" customHeight="1"/>
    <row r="96" spans="213:214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31"/>
  <sheetViews>
    <sheetView showGridLines="0" zoomScale="84" zoomScaleNormal="84" workbookViewId="0">
      <selection activeCell="B13" sqref="B13:B14"/>
    </sheetView>
  </sheetViews>
  <sheetFormatPr baseColWidth="10" defaultColWidth="11.44140625" defaultRowHeight="14.4" outlineLevelRow="3"/>
  <cols>
    <col min="1" max="1" width="6" style="104" customWidth="1"/>
    <col min="2" max="2" width="55.88671875" style="58" bestFit="1" customWidth="1"/>
    <col min="3" max="4" width="8.44140625" style="480" bestFit="1" customWidth="1"/>
    <col min="5" max="5" width="7.77734375" style="480" customWidth="1"/>
    <col min="6" max="6" width="8.44140625" style="480" customWidth="1"/>
    <col min="7" max="7" width="8.5546875" style="480" customWidth="1"/>
    <col min="8" max="8" width="9.21875" style="480" customWidth="1"/>
    <col min="9" max="9" width="7.77734375" style="480" customWidth="1"/>
    <col min="10" max="12" width="7.77734375" style="480" hidden="1" customWidth="1"/>
    <col min="13" max="13" width="5.5546875" style="480" hidden="1" customWidth="1"/>
    <col min="14" max="14" width="5.21875" style="480" hidden="1" customWidth="1"/>
    <col min="15" max="15" width="10.109375" style="427" customWidth="1"/>
    <col min="16" max="17" width="11.44140625" style="58" customWidth="1"/>
    <col min="18" max="18" width="34.33203125" style="58" bestFit="1" customWidth="1"/>
    <col min="19" max="19" width="18.33203125" style="58" bestFit="1" customWidth="1"/>
    <col min="20" max="20" width="30.33203125" style="58" bestFit="1" customWidth="1"/>
    <col min="21" max="21" width="11.44140625" style="58" customWidth="1"/>
    <col min="22" max="22" width="27.5546875" style="58" customWidth="1"/>
    <col min="23" max="16384" width="11.44140625" style="58"/>
  </cols>
  <sheetData>
    <row r="1" spans="1:15" s="55" customFormat="1">
      <c r="A1" s="53"/>
      <c r="B1" s="5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</row>
    <row r="2" spans="1:15" s="55" customFormat="1">
      <c r="A2" s="53"/>
      <c r="B2" s="54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6"/>
    </row>
    <row r="3" spans="1:15" s="55" customFormat="1">
      <c r="A3" s="53"/>
      <c r="B3" s="54"/>
      <c r="C3" s="425"/>
      <c r="D3" s="425"/>
      <c r="E3" s="427" t="s">
        <v>441</v>
      </c>
      <c r="F3" s="425"/>
      <c r="G3" s="425"/>
      <c r="H3" s="425"/>
      <c r="I3" s="425"/>
      <c r="J3" s="425"/>
      <c r="K3" s="425"/>
      <c r="L3" s="425"/>
      <c r="M3" s="425"/>
      <c r="N3" s="425"/>
      <c r="O3" s="426"/>
    </row>
    <row r="4" spans="1:15" s="55" customFormat="1">
      <c r="A4" s="53"/>
      <c r="B4" s="54"/>
      <c r="C4" s="425"/>
      <c r="D4" s="425"/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6"/>
    </row>
    <row r="5" spans="1:15" s="55" customFormat="1" ht="15.6">
      <c r="A5" s="53"/>
      <c r="B5" s="184" t="s">
        <v>289</v>
      </c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6"/>
    </row>
    <row r="6" spans="1:15" s="55" customFormat="1">
      <c r="A6" s="53"/>
      <c r="B6" s="56" t="s">
        <v>314</v>
      </c>
      <c r="C6" s="425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6"/>
    </row>
    <row r="7" spans="1:15" s="55" customFormat="1">
      <c r="A7" s="53"/>
      <c r="B7" s="55" t="s">
        <v>95</v>
      </c>
      <c r="C7" s="425"/>
      <c r="D7" s="425"/>
      <c r="E7" s="425"/>
      <c r="F7" s="425"/>
      <c r="G7" s="425"/>
      <c r="H7" s="425"/>
      <c r="I7" s="425"/>
      <c r="J7" s="425"/>
      <c r="K7" s="425"/>
      <c r="L7" s="425"/>
      <c r="M7" s="425"/>
      <c r="N7" s="425"/>
      <c r="O7" s="426"/>
    </row>
    <row r="8" spans="1:15" s="55" customFormat="1">
      <c r="A8" s="53"/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6"/>
    </row>
    <row r="9" spans="1:15" s="55" customFormat="1">
      <c r="A9" s="53"/>
      <c r="B9" s="530" t="s">
        <v>428</v>
      </c>
      <c r="C9" s="530"/>
      <c r="D9" s="530"/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</row>
    <row r="10" spans="1:15" s="55" customFormat="1">
      <c r="A10" s="53"/>
      <c r="B10" s="530" t="s">
        <v>429</v>
      </c>
      <c r="C10" s="530"/>
      <c r="D10" s="530"/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</row>
    <row r="11" spans="1:15" s="55" customFormat="1">
      <c r="A11" s="53"/>
      <c r="B11" s="531" t="s">
        <v>95</v>
      </c>
      <c r="C11" s="531"/>
      <c r="D11" s="531"/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</row>
    <row r="12" spans="1:15" s="55" customFormat="1">
      <c r="A12" s="53"/>
      <c r="B12" s="57"/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  <c r="N12" s="428"/>
      <c r="O12" s="429"/>
    </row>
    <row r="13" spans="1:15" ht="29.4" customHeight="1">
      <c r="A13" s="53"/>
      <c r="B13" s="539" t="s">
        <v>96</v>
      </c>
      <c r="C13" s="541" t="s">
        <v>430</v>
      </c>
      <c r="D13" s="542"/>
      <c r="E13" s="542"/>
      <c r="F13" s="542"/>
      <c r="G13" s="542"/>
      <c r="H13" s="542"/>
      <c r="I13" s="542"/>
      <c r="J13" s="542"/>
      <c r="K13" s="542"/>
      <c r="L13" s="542"/>
      <c r="M13" s="542"/>
      <c r="N13" s="543"/>
      <c r="O13" s="544" t="s">
        <v>431</v>
      </c>
    </row>
    <row r="14" spans="1:15" ht="51.6" customHeight="1">
      <c r="A14" s="53"/>
      <c r="B14" s="540"/>
      <c r="C14" s="430" t="s">
        <v>5</v>
      </c>
      <c r="D14" s="430" t="s">
        <v>6</v>
      </c>
      <c r="E14" s="430" t="s">
        <v>7</v>
      </c>
      <c r="F14" s="430" t="s">
        <v>8</v>
      </c>
      <c r="G14" s="430" t="s">
        <v>9</v>
      </c>
      <c r="H14" s="430" t="s">
        <v>10</v>
      </c>
      <c r="I14" s="430" t="s">
        <v>11</v>
      </c>
      <c r="J14" s="430" t="s">
        <v>12</v>
      </c>
      <c r="K14" s="430" t="s">
        <v>13</v>
      </c>
      <c r="L14" s="430" t="s">
        <v>14</v>
      </c>
      <c r="M14" s="430" t="s">
        <v>15</v>
      </c>
      <c r="N14" s="430" t="s">
        <v>16</v>
      </c>
      <c r="O14" s="545"/>
    </row>
    <row r="15" spans="1:15">
      <c r="A15" s="53"/>
      <c r="B15" s="59" t="s">
        <v>97</v>
      </c>
      <c r="C15" s="431">
        <v>160.59364805198854</v>
      </c>
      <c r="D15" s="431">
        <v>145.88259407820541</v>
      </c>
      <c r="E15" s="431">
        <v>156.36325368441484</v>
      </c>
      <c r="F15" s="431">
        <v>159.18462461834199</v>
      </c>
      <c r="G15" s="431">
        <v>175.90501086755378</v>
      </c>
      <c r="H15" s="431">
        <v>170.02799234748292</v>
      </c>
      <c r="I15" s="431">
        <v>184.83822890613911</v>
      </c>
      <c r="J15" s="431">
        <v>0</v>
      </c>
      <c r="K15" s="431">
        <v>0</v>
      </c>
      <c r="L15" s="431">
        <v>0</v>
      </c>
      <c r="M15" s="431">
        <v>0</v>
      </c>
      <c r="N15" s="431">
        <v>0</v>
      </c>
      <c r="O15" s="431">
        <v>1152.7953525541263</v>
      </c>
    </row>
    <row r="16" spans="1:15" ht="4.5" customHeight="1">
      <c r="A16" s="53"/>
      <c r="B16" s="60"/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</row>
    <row r="17" spans="1:15">
      <c r="A17" s="53"/>
      <c r="B17" s="61" t="s">
        <v>98</v>
      </c>
      <c r="C17" s="433">
        <v>157.65825838060158</v>
      </c>
      <c r="D17" s="433">
        <v>143.21033979237188</v>
      </c>
      <c r="E17" s="433">
        <v>151.5073182228171</v>
      </c>
      <c r="F17" s="433">
        <v>154.70651317557204</v>
      </c>
      <c r="G17" s="433">
        <v>168.86945110088766</v>
      </c>
      <c r="H17" s="433">
        <v>166.98317183084811</v>
      </c>
      <c r="I17" s="433">
        <v>181.57851705172467</v>
      </c>
      <c r="J17" s="433">
        <v>0</v>
      </c>
      <c r="K17" s="433">
        <v>0</v>
      </c>
      <c r="L17" s="433">
        <v>0</v>
      </c>
      <c r="M17" s="433">
        <v>0</v>
      </c>
      <c r="N17" s="433">
        <v>0</v>
      </c>
      <c r="O17" s="433">
        <v>1124.5135695548229</v>
      </c>
    </row>
    <row r="18" spans="1:15">
      <c r="A18" s="53"/>
      <c r="B18" s="62" t="s">
        <v>99</v>
      </c>
      <c r="C18" s="434">
        <v>14.727347598406936</v>
      </c>
      <c r="D18" s="434">
        <v>13.663893330615021</v>
      </c>
      <c r="E18" s="434">
        <v>14.673656666148865</v>
      </c>
      <c r="F18" s="434">
        <v>14.874972680757514</v>
      </c>
      <c r="G18" s="434">
        <v>13.999774893494726</v>
      </c>
      <c r="H18" s="434">
        <v>13.440622949168418</v>
      </c>
      <c r="I18" s="434">
        <v>13.96202655603096</v>
      </c>
      <c r="J18" s="434">
        <v>0</v>
      </c>
      <c r="K18" s="434">
        <v>0</v>
      </c>
      <c r="L18" s="434">
        <v>0</v>
      </c>
      <c r="M18" s="434">
        <v>0</v>
      </c>
      <c r="N18" s="434">
        <v>0</v>
      </c>
      <c r="O18" s="435">
        <v>99.342294674622437</v>
      </c>
    </row>
    <row r="19" spans="1:15">
      <c r="A19" s="53"/>
      <c r="B19" s="62" t="s">
        <v>100</v>
      </c>
      <c r="C19" s="434">
        <v>4.4102220022248471</v>
      </c>
      <c r="D19" s="434">
        <v>3.968464502934506</v>
      </c>
      <c r="E19" s="434">
        <v>4.573436684187338</v>
      </c>
      <c r="F19" s="434">
        <v>4.3140814990048524</v>
      </c>
      <c r="G19" s="434">
        <v>5.1466039226061833</v>
      </c>
      <c r="H19" s="434">
        <v>4.3581661572708628</v>
      </c>
      <c r="I19" s="434">
        <v>4.6526063324081592</v>
      </c>
      <c r="J19" s="434">
        <v>0</v>
      </c>
      <c r="K19" s="434">
        <v>0</v>
      </c>
      <c r="L19" s="434">
        <v>0</v>
      </c>
      <c r="M19" s="434">
        <v>0</v>
      </c>
      <c r="N19" s="434">
        <v>0</v>
      </c>
      <c r="O19" s="435">
        <v>31.423581100636746</v>
      </c>
    </row>
    <row r="20" spans="1:15">
      <c r="A20" s="53"/>
      <c r="B20" s="62" t="s">
        <v>101</v>
      </c>
      <c r="C20" s="434">
        <v>12.613557434884552</v>
      </c>
      <c r="D20" s="434">
        <v>11.737601525838929</v>
      </c>
      <c r="E20" s="434">
        <v>12.178673254247258</v>
      </c>
      <c r="F20" s="434">
        <v>11.419833237306953</v>
      </c>
      <c r="G20" s="434">
        <v>15.911079126825806</v>
      </c>
      <c r="H20" s="434">
        <v>14.445121588354674</v>
      </c>
      <c r="I20" s="434">
        <v>14.140223022533673</v>
      </c>
      <c r="J20" s="434">
        <v>0</v>
      </c>
      <c r="K20" s="434">
        <v>0</v>
      </c>
      <c r="L20" s="434">
        <v>0</v>
      </c>
      <c r="M20" s="434">
        <v>0</v>
      </c>
      <c r="N20" s="434">
        <v>0</v>
      </c>
      <c r="O20" s="435">
        <v>92.446089189991838</v>
      </c>
    </row>
    <row r="21" spans="1:15">
      <c r="A21" s="53"/>
      <c r="B21" s="62" t="s">
        <v>102</v>
      </c>
      <c r="C21" s="434">
        <v>4.0006544843791083</v>
      </c>
      <c r="D21" s="434">
        <v>3.8580797097936248</v>
      </c>
      <c r="E21" s="434">
        <v>3.6023127466023332</v>
      </c>
      <c r="F21" s="434">
        <v>3.8647034693015248</v>
      </c>
      <c r="G21" s="434">
        <v>3.975706220077095</v>
      </c>
      <c r="H21" s="434">
        <v>4.1050558014212477</v>
      </c>
      <c r="I21" s="434">
        <v>4.0866753799016386</v>
      </c>
      <c r="J21" s="434">
        <v>0</v>
      </c>
      <c r="K21" s="434">
        <v>0</v>
      </c>
      <c r="L21" s="434">
        <v>0</v>
      </c>
      <c r="M21" s="434">
        <v>0</v>
      </c>
      <c r="N21" s="434">
        <v>0</v>
      </c>
      <c r="O21" s="435">
        <v>27.493187811476574</v>
      </c>
    </row>
    <row r="22" spans="1:15">
      <c r="A22" s="53"/>
      <c r="B22" s="62" t="s">
        <v>103</v>
      </c>
      <c r="C22" s="434">
        <v>46.975076021690334</v>
      </c>
      <c r="D22" s="434">
        <v>42.620982605757256</v>
      </c>
      <c r="E22" s="434">
        <v>43.568843538963357</v>
      </c>
      <c r="F22" s="434">
        <v>46.58667416796284</v>
      </c>
      <c r="G22" s="434">
        <v>48.954823905362467</v>
      </c>
      <c r="H22" s="434">
        <v>47.877484665579836</v>
      </c>
      <c r="I22" s="434">
        <v>51.124737940554013</v>
      </c>
      <c r="J22" s="434">
        <v>0</v>
      </c>
      <c r="K22" s="434">
        <v>0</v>
      </c>
      <c r="L22" s="434">
        <v>0</v>
      </c>
      <c r="M22" s="434">
        <v>0</v>
      </c>
      <c r="N22" s="434">
        <v>0</v>
      </c>
      <c r="O22" s="435">
        <v>327.70862284587008</v>
      </c>
    </row>
    <row r="23" spans="1:15">
      <c r="A23" s="53"/>
      <c r="B23" s="62" t="s">
        <v>104</v>
      </c>
      <c r="C23" s="434">
        <v>74.93140083901578</v>
      </c>
      <c r="D23" s="434">
        <v>67.361318117432546</v>
      </c>
      <c r="E23" s="434">
        <v>72.910395332667946</v>
      </c>
      <c r="F23" s="434">
        <v>73.646248121238358</v>
      </c>
      <c r="G23" s="434">
        <v>80.881463032521367</v>
      </c>
      <c r="H23" s="434">
        <v>82.756720669053067</v>
      </c>
      <c r="I23" s="434">
        <v>93.612247820296233</v>
      </c>
      <c r="J23" s="434">
        <v>0</v>
      </c>
      <c r="K23" s="434">
        <v>0</v>
      </c>
      <c r="L23" s="434">
        <v>0</v>
      </c>
      <c r="M23" s="434">
        <v>0</v>
      </c>
      <c r="N23" s="434">
        <v>0</v>
      </c>
      <c r="O23" s="435">
        <v>546.09979393222534</v>
      </c>
    </row>
    <row r="24" spans="1:15">
      <c r="A24" s="53"/>
      <c r="B24" s="63"/>
      <c r="C24" s="436"/>
      <c r="D24" s="436"/>
      <c r="E24" s="436"/>
      <c r="F24" s="436"/>
      <c r="G24" s="436"/>
      <c r="H24" s="436"/>
      <c r="I24" s="436"/>
      <c r="J24" s="436"/>
      <c r="K24" s="436"/>
      <c r="L24" s="436"/>
      <c r="M24" s="436"/>
      <c r="N24" s="436"/>
      <c r="O24" s="437"/>
    </row>
    <row r="25" spans="1:15">
      <c r="A25" s="53"/>
      <c r="B25" s="61" t="s">
        <v>105</v>
      </c>
      <c r="C25" s="433">
        <v>2.9353896713869538</v>
      </c>
      <c r="D25" s="433">
        <v>2.6722542858335405</v>
      </c>
      <c r="E25" s="433">
        <v>4.8559354615977357</v>
      </c>
      <c r="F25" s="433">
        <v>4.4781114427699542</v>
      </c>
      <c r="G25" s="433">
        <v>7.0355597666661236</v>
      </c>
      <c r="H25" s="433">
        <v>3.0448205166348092</v>
      </c>
      <c r="I25" s="433">
        <v>3.2597118544144226</v>
      </c>
      <c r="J25" s="433">
        <v>0</v>
      </c>
      <c r="K25" s="433">
        <v>0</v>
      </c>
      <c r="L25" s="433">
        <v>0</v>
      </c>
      <c r="M25" s="433">
        <v>0</v>
      </c>
      <c r="N25" s="433">
        <v>0</v>
      </c>
      <c r="O25" s="433">
        <v>28.281782999303545</v>
      </c>
    </row>
    <row r="26" spans="1:15">
      <c r="A26" s="53"/>
      <c r="B26" s="62" t="s">
        <v>106</v>
      </c>
      <c r="C26" s="434">
        <v>2.4021222436814438</v>
      </c>
      <c r="D26" s="434">
        <v>2.2668935723734061</v>
      </c>
      <c r="E26" s="434">
        <v>2.5146037135783206</v>
      </c>
      <c r="F26" s="434">
        <v>2.4781096884880509</v>
      </c>
      <c r="G26" s="434">
        <v>2.4806754591560796</v>
      </c>
      <c r="H26" s="434">
        <v>2.5414166158278011</v>
      </c>
      <c r="I26" s="434">
        <v>2.5167504019870113</v>
      </c>
      <c r="J26" s="434">
        <v>0</v>
      </c>
      <c r="K26" s="434">
        <v>0</v>
      </c>
      <c r="L26" s="434">
        <v>0</v>
      </c>
      <c r="M26" s="434">
        <v>0</v>
      </c>
      <c r="N26" s="434">
        <v>0</v>
      </c>
      <c r="O26" s="435">
        <v>17.200571695092115</v>
      </c>
    </row>
    <row r="27" spans="1:15">
      <c r="A27" s="53"/>
      <c r="B27" s="62" t="s">
        <v>107</v>
      </c>
      <c r="C27" s="434">
        <v>0.53326742770551017</v>
      </c>
      <c r="D27" s="434">
        <v>0.40536071346013436</v>
      </c>
      <c r="E27" s="434">
        <v>2.3413317480194151</v>
      </c>
      <c r="F27" s="434">
        <v>2.0000017542819037</v>
      </c>
      <c r="G27" s="434">
        <v>4.5548843075100436</v>
      </c>
      <c r="H27" s="434">
        <v>0.50340390080700814</v>
      </c>
      <c r="I27" s="434">
        <v>0.74296145242741141</v>
      </c>
      <c r="J27" s="434">
        <v>0</v>
      </c>
      <c r="K27" s="434">
        <v>0</v>
      </c>
      <c r="L27" s="434">
        <v>0</v>
      </c>
      <c r="M27" s="434">
        <v>0</v>
      </c>
      <c r="N27" s="434">
        <v>0</v>
      </c>
      <c r="O27" s="435">
        <v>11.081211304211427</v>
      </c>
    </row>
    <row r="28" spans="1:15" ht="4.5" customHeight="1">
      <c r="A28" s="53"/>
      <c r="B28" s="64"/>
      <c r="C28" s="438"/>
      <c r="D28" s="438"/>
      <c r="E28" s="438"/>
      <c r="F28" s="438"/>
      <c r="G28" s="438"/>
      <c r="H28" s="438"/>
      <c r="I28" s="438"/>
      <c r="J28" s="438"/>
      <c r="K28" s="438"/>
      <c r="L28" s="438"/>
      <c r="M28" s="438"/>
      <c r="N28" s="438"/>
      <c r="O28" s="439"/>
    </row>
    <row r="29" spans="1:15">
      <c r="A29" s="53"/>
      <c r="B29" s="65" t="s">
        <v>108</v>
      </c>
      <c r="C29" s="440">
        <v>272.16874195677713</v>
      </c>
      <c r="D29" s="440">
        <v>261.09060927568413</v>
      </c>
      <c r="E29" s="440">
        <v>254.11606282374325</v>
      </c>
      <c r="F29" s="440">
        <v>308.65291284836405</v>
      </c>
      <c r="G29" s="440">
        <v>293.34556730375664</v>
      </c>
      <c r="H29" s="440">
        <v>299.94901203849281</v>
      </c>
      <c r="I29" s="440">
        <v>291.45638248698714</v>
      </c>
      <c r="J29" s="440">
        <v>0</v>
      </c>
      <c r="K29" s="440">
        <v>0</v>
      </c>
      <c r="L29" s="440">
        <v>0</v>
      </c>
      <c r="M29" s="440">
        <v>0</v>
      </c>
      <c r="N29" s="440">
        <v>0</v>
      </c>
      <c r="O29" s="440">
        <v>1980.7792887338053</v>
      </c>
    </row>
    <row r="30" spans="1:15">
      <c r="A30" s="53"/>
      <c r="B30" s="66" t="s">
        <v>109</v>
      </c>
      <c r="C30" s="441">
        <v>235.83800403489536</v>
      </c>
      <c r="D30" s="441">
        <v>222.92793918057384</v>
      </c>
      <c r="E30" s="441">
        <v>215.87932369745795</v>
      </c>
      <c r="F30" s="441">
        <v>273.42685290366467</v>
      </c>
      <c r="G30" s="441">
        <v>249.22969119009653</v>
      </c>
      <c r="H30" s="441">
        <v>259.02239632765452</v>
      </c>
      <c r="I30" s="441">
        <v>257.88008345917228</v>
      </c>
      <c r="J30" s="441">
        <v>0</v>
      </c>
      <c r="K30" s="441">
        <v>0</v>
      </c>
      <c r="L30" s="441">
        <v>0</v>
      </c>
      <c r="M30" s="441">
        <v>0</v>
      </c>
      <c r="N30" s="441">
        <v>0</v>
      </c>
      <c r="O30" s="441">
        <v>1714.2042907935154</v>
      </c>
    </row>
    <row r="31" spans="1:15">
      <c r="A31" s="53"/>
      <c r="B31" s="62" t="s">
        <v>110</v>
      </c>
      <c r="C31" s="434">
        <v>165.4014009964103</v>
      </c>
      <c r="D31" s="434">
        <v>152.02342166396406</v>
      </c>
      <c r="E31" s="434">
        <v>159.39107181837895</v>
      </c>
      <c r="F31" s="434">
        <v>205.34781350428898</v>
      </c>
      <c r="G31" s="434">
        <v>189.75134679304333</v>
      </c>
      <c r="H31" s="434">
        <v>185.23705197898641</v>
      </c>
      <c r="I31" s="434">
        <v>185.10638257060373</v>
      </c>
      <c r="J31" s="434">
        <v>0</v>
      </c>
      <c r="K31" s="434">
        <v>0</v>
      </c>
      <c r="L31" s="434">
        <v>0</v>
      </c>
      <c r="M31" s="434">
        <v>0</v>
      </c>
      <c r="N31" s="434">
        <v>0</v>
      </c>
      <c r="O31" s="435">
        <v>1242.2584893256758</v>
      </c>
    </row>
    <row r="32" spans="1:15">
      <c r="A32" s="53"/>
      <c r="B32" s="62" t="s">
        <v>111</v>
      </c>
      <c r="C32" s="434">
        <v>0</v>
      </c>
      <c r="D32" s="434">
        <v>0</v>
      </c>
      <c r="E32" s="434">
        <v>0</v>
      </c>
      <c r="F32" s="434">
        <v>0</v>
      </c>
      <c r="G32" s="434">
        <v>0</v>
      </c>
      <c r="H32" s="434">
        <v>0</v>
      </c>
      <c r="I32" s="434">
        <v>0</v>
      </c>
      <c r="J32" s="434">
        <v>0</v>
      </c>
      <c r="K32" s="434">
        <v>0</v>
      </c>
      <c r="L32" s="434">
        <v>0</v>
      </c>
      <c r="M32" s="434">
        <v>0</v>
      </c>
      <c r="N32" s="434">
        <v>0</v>
      </c>
      <c r="O32" s="435">
        <v>0</v>
      </c>
    </row>
    <row r="33" spans="1:15">
      <c r="A33" s="53"/>
      <c r="B33" s="62" t="s">
        <v>112</v>
      </c>
      <c r="C33" s="434">
        <v>14.016983761763752</v>
      </c>
      <c r="D33" s="434">
        <v>12.702267937922226</v>
      </c>
      <c r="E33" s="434">
        <v>11.959108749915472</v>
      </c>
      <c r="F33" s="434">
        <v>13.104539266326428</v>
      </c>
      <c r="G33" s="434">
        <v>13.259005023950351</v>
      </c>
      <c r="H33" s="434">
        <v>17.558890805667495</v>
      </c>
      <c r="I33" s="434">
        <v>14.663070610180416</v>
      </c>
      <c r="J33" s="434">
        <v>0</v>
      </c>
      <c r="K33" s="434">
        <v>0</v>
      </c>
      <c r="L33" s="434">
        <v>0</v>
      </c>
      <c r="M33" s="434">
        <v>0</v>
      </c>
      <c r="N33" s="434">
        <v>0</v>
      </c>
      <c r="O33" s="435">
        <v>97.26386615572612</v>
      </c>
    </row>
    <row r="34" spans="1:15">
      <c r="A34" s="53"/>
      <c r="B34" s="62" t="s">
        <v>113</v>
      </c>
      <c r="C34" s="434">
        <v>3.2438669408962415</v>
      </c>
      <c r="D34" s="434">
        <v>2.3942003241484389</v>
      </c>
      <c r="E34" s="434">
        <v>2.6204776313883369</v>
      </c>
      <c r="F34" s="434">
        <v>4.5036225062115864</v>
      </c>
      <c r="G34" s="434">
        <v>3.3346443262647076</v>
      </c>
      <c r="H34" s="434">
        <v>3.4836739076416845</v>
      </c>
      <c r="I34" s="434">
        <v>3.3673675450999219</v>
      </c>
      <c r="J34" s="434">
        <v>0</v>
      </c>
      <c r="K34" s="434">
        <v>0</v>
      </c>
      <c r="L34" s="434">
        <v>0</v>
      </c>
      <c r="M34" s="434">
        <v>0</v>
      </c>
      <c r="N34" s="434">
        <v>0</v>
      </c>
      <c r="O34" s="435">
        <v>22.947853181650917</v>
      </c>
    </row>
    <row r="35" spans="1:15">
      <c r="A35" s="53"/>
      <c r="B35" s="62" t="s">
        <v>305</v>
      </c>
      <c r="C35" s="434">
        <v>53.175752335825059</v>
      </c>
      <c r="D35" s="434">
        <v>55.808049254539128</v>
      </c>
      <c r="E35" s="434">
        <v>41.908665497775175</v>
      </c>
      <c r="F35" s="434">
        <v>50.470877626837677</v>
      </c>
      <c r="G35" s="434">
        <v>42.884695046838146</v>
      </c>
      <c r="H35" s="434">
        <v>52.742779635358957</v>
      </c>
      <c r="I35" s="434">
        <v>54.743262733288198</v>
      </c>
      <c r="J35" s="434">
        <v>0</v>
      </c>
      <c r="K35" s="434">
        <v>0</v>
      </c>
      <c r="L35" s="434">
        <v>0</v>
      </c>
      <c r="M35" s="434">
        <v>0</v>
      </c>
      <c r="N35" s="434">
        <v>0</v>
      </c>
      <c r="O35" s="435">
        <v>351.73408213046235</v>
      </c>
    </row>
    <row r="36" spans="1:15" ht="15" customHeight="1" outlineLevel="3">
      <c r="A36" s="53"/>
      <c r="B36" s="62" t="s">
        <v>238</v>
      </c>
      <c r="C36" s="434">
        <v>0</v>
      </c>
      <c r="D36" s="434">
        <v>0</v>
      </c>
      <c r="E36" s="434">
        <v>0</v>
      </c>
      <c r="F36" s="434">
        <v>0</v>
      </c>
      <c r="G36" s="434">
        <v>0</v>
      </c>
      <c r="H36" s="434">
        <v>0</v>
      </c>
      <c r="I36" s="434">
        <v>0</v>
      </c>
      <c r="J36" s="434">
        <v>0</v>
      </c>
      <c r="K36" s="434">
        <v>0</v>
      </c>
      <c r="L36" s="434">
        <v>0</v>
      </c>
      <c r="M36" s="434">
        <v>0</v>
      </c>
      <c r="N36" s="434">
        <v>0</v>
      </c>
      <c r="O36" s="435">
        <v>0</v>
      </c>
    </row>
    <row r="37" spans="1:15" ht="4.5" customHeight="1" outlineLevel="2">
      <c r="A37" s="53"/>
      <c r="B37" s="63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2"/>
      <c r="O37" s="443"/>
    </row>
    <row r="38" spans="1:15">
      <c r="A38" s="53"/>
      <c r="B38" s="66" t="s">
        <v>114</v>
      </c>
      <c r="C38" s="441">
        <v>32.875901963590323</v>
      </c>
      <c r="D38" s="441">
        <v>35.843765914554837</v>
      </c>
      <c r="E38" s="441">
        <v>36.246385093815462</v>
      </c>
      <c r="F38" s="441">
        <v>33.523105078291884</v>
      </c>
      <c r="G38" s="441">
        <v>43.636219188622981</v>
      </c>
      <c r="H38" s="441">
        <v>38.859667797964434</v>
      </c>
      <c r="I38" s="441">
        <v>32.20286623715122</v>
      </c>
      <c r="J38" s="441">
        <v>0</v>
      </c>
      <c r="K38" s="441">
        <v>0</v>
      </c>
      <c r="L38" s="441">
        <v>0</v>
      </c>
      <c r="M38" s="441">
        <v>0</v>
      </c>
      <c r="N38" s="441">
        <v>0</v>
      </c>
      <c r="O38" s="441">
        <v>253.18791127399112</v>
      </c>
    </row>
    <row r="39" spans="1:15">
      <c r="A39" s="53"/>
      <c r="B39" s="62" t="s">
        <v>248</v>
      </c>
      <c r="C39" s="434">
        <v>26.037655156231786</v>
      </c>
      <c r="D39" s="434">
        <v>30.698077572734807</v>
      </c>
      <c r="E39" s="434">
        <v>29.514970986085554</v>
      </c>
      <c r="F39" s="434">
        <v>28.023681569424095</v>
      </c>
      <c r="G39" s="434">
        <v>35.551346941062434</v>
      </c>
      <c r="H39" s="434">
        <v>32.110137803655476</v>
      </c>
      <c r="I39" s="434">
        <v>26.890791124154759</v>
      </c>
      <c r="J39" s="434">
        <v>0</v>
      </c>
      <c r="K39" s="434">
        <v>0</v>
      </c>
      <c r="L39" s="434">
        <v>0</v>
      </c>
      <c r="M39" s="434">
        <v>0</v>
      </c>
      <c r="N39" s="434">
        <v>0</v>
      </c>
      <c r="O39" s="434">
        <v>208.82666115334891</v>
      </c>
    </row>
    <row r="40" spans="1:15">
      <c r="A40" s="53"/>
      <c r="B40" s="62" t="s">
        <v>115</v>
      </c>
      <c r="C40" s="434">
        <v>9.3183134409752952</v>
      </c>
      <c r="D40" s="434">
        <v>9.8028676424223367</v>
      </c>
      <c r="E40" s="434">
        <v>9.1100149866692863</v>
      </c>
      <c r="F40" s="434">
        <v>9.2186316006754687</v>
      </c>
      <c r="G40" s="434">
        <v>10.02290987303895</v>
      </c>
      <c r="H40" s="434">
        <v>10.119462309354294</v>
      </c>
      <c r="I40" s="434">
        <v>9.4754437584056337</v>
      </c>
      <c r="J40" s="434">
        <v>0</v>
      </c>
      <c r="K40" s="434">
        <v>0</v>
      </c>
      <c r="L40" s="434">
        <v>0</v>
      </c>
      <c r="M40" s="434">
        <v>0</v>
      </c>
      <c r="N40" s="434">
        <v>0</v>
      </c>
      <c r="O40" s="434">
        <v>67.067643611541257</v>
      </c>
    </row>
    <row r="41" spans="1:15">
      <c r="A41" s="53"/>
      <c r="B41" s="62" t="s">
        <v>116</v>
      </c>
      <c r="C41" s="434">
        <v>9.9357865093602165</v>
      </c>
      <c r="D41" s="434">
        <v>16.858725165675864</v>
      </c>
      <c r="E41" s="434">
        <v>13.941666170756553</v>
      </c>
      <c r="F41" s="434">
        <v>15.051390057462681</v>
      </c>
      <c r="G41" s="434">
        <v>21.706443795569875</v>
      </c>
      <c r="H41" s="434">
        <v>17.492602972023278</v>
      </c>
      <c r="I41" s="434">
        <v>12.834720863334908</v>
      </c>
      <c r="J41" s="434">
        <v>0</v>
      </c>
      <c r="K41" s="434">
        <v>0</v>
      </c>
      <c r="L41" s="434">
        <v>0</v>
      </c>
      <c r="M41" s="434">
        <v>0</v>
      </c>
      <c r="N41" s="434">
        <v>0</v>
      </c>
      <c r="O41" s="434">
        <v>107.82133553418338</v>
      </c>
    </row>
    <row r="42" spans="1:15">
      <c r="A42" s="53"/>
      <c r="B42" s="62" t="s">
        <v>117</v>
      </c>
      <c r="C42" s="434">
        <v>2.5329557514991712</v>
      </c>
      <c r="D42" s="434">
        <v>1.2843655407618118</v>
      </c>
      <c r="E42" s="434">
        <v>2.0075139779100102</v>
      </c>
      <c r="F42" s="434">
        <v>1.3476466541456831</v>
      </c>
      <c r="G42" s="434">
        <v>1.3080462082431703</v>
      </c>
      <c r="H42" s="434">
        <v>1.660576502040549</v>
      </c>
      <c r="I42" s="434">
        <v>1.5064600010548244</v>
      </c>
      <c r="J42" s="434">
        <v>0</v>
      </c>
      <c r="K42" s="434">
        <v>0</v>
      </c>
      <c r="L42" s="434">
        <v>0</v>
      </c>
      <c r="M42" s="434">
        <v>0</v>
      </c>
      <c r="N42" s="434">
        <v>0</v>
      </c>
      <c r="O42" s="434">
        <v>11.64756463565522</v>
      </c>
    </row>
    <row r="43" spans="1:15">
      <c r="A43" s="53"/>
      <c r="B43" s="62" t="s">
        <v>120</v>
      </c>
      <c r="C43" s="434">
        <v>4.2505994543971042</v>
      </c>
      <c r="D43" s="434">
        <v>2.752119223874796</v>
      </c>
      <c r="E43" s="434">
        <v>4.4557758507497063</v>
      </c>
      <c r="F43" s="434">
        <v>2.4060132571402586</v>
      </c>
      <c r="G43" s="434">
        <v>2.5139470642104405</v>
      </c>
      <c r="H43" s="434">
        <v>2.8374960202373618</v>
      </c>
      <c r="I43" s="434">
        <v>3.0741665013593886</v>
      </c>
      <c r="J43" s="434">
        <v>0</v>
      </c>
      <c r="K43" s="434">
        <v>0</v>
      </c>
      <c r="L43" s="434">
        <v>0</v>
      </c>
      <c r="M43" s="434">
        <v>0</v>
      </c>
      <c r="N43" s="434">
        <v>0</v>
      </c>
      <c r="O43" s="434">
        <v>22.290117371969057</v>
      </c>
    </row>
    <row r="44" spans="1:15">
      <c r="A44" s="53"/>
      <c r="B44" s="62" t="s">
        <v>249</v>
      </c>
      <c r="C44" s="434">
        <v>6.8382468073585336</v>
      </c>
      <c r="D44" s="434">
        <v>5.1456883418200263</v>
      </c>
      <c r="E44" s="434">
        <v>6.7314141077299112</v>
      </c>
      <c r="F44" s="434">
        <v>5.4994235088677872</v>
      </c>
      <c r="G44" s="434">
        <v>8.084872247560547</v>
      </c>
      <c r="H44" s="434">
        <v>6.7495299943089577</v>
      </c>
      <c r="I44" s="434">
        <v>5.3120751129964576</v>
      </c>
      <c r="J44" s="434">
        <v>0</v>
      </c>
      <c r="K44" s="434">
        <v>0</v>
      </c>
      <c r="L44" s="434">
        <v>0</v>
      </c>
      <c r="M44" s="434">
        <v>0</v>
      </c>
      <c r="N44" s="434">
        <v>0</v>
      </c>
      <c r="O44" s="434">
        <v>44.361250120642225</v>
      </c>
    </row>
    <row r="45" spans="1:15">
      <c r="A45" s="53"/>
      <c r="B45" s="62" t="s">
        <v>118</v>
      </c>
      <c r="C45" s="434">
        <v>1.5899628776306443</v>
      </c>
      <c r="D45" s="434">
        <v>0.81997799886344669</v>
      </c>
      <c r="E45" s="434">
        <v>1.7785181112234774</v>
      </c>
      <c r="F45" s="434">
        <v>0.70428107047995803</v>
      </c>
      <c r="G45" s="434">
        <v>1.266945073708412</v>
      </c>
      <c r="H45" s="434">
        <v>1.2893167610417122</v>
      </c>
      <c r="I45" s="434">
        <v>1.2006454260172463</v>
      </c>
      <c r="J45" s="434">
        <v>0</v>
      </c>
      <c r="K45" s="434">
        <v>0</v>
      </c>
      <c r="L45" s="434">
        <v>0</v>
      </c>
      <c r="M45" s="434">
        <v>0</v>
      </c>
      <c r="N45" s="434">
        <v>0</v>
      </c>
      <c r="O45" s="434">
        <v>8.649647318964897</v>
      </c>
    </row>
    <row r="46" spans="1:15">
      <c r="A46" s="53"/>
      <c r="B46" s="62" t="s">
        <v>119</v>
      </c>
      <c r="C46" s="434">
        <v>5.2482839297278892</v>
      </c>
      <c r="D46" s="434">
        <v>4.3257103429565795</v>
      </c>
      <c r="E46" s="434">
        <v>4.9528959965064336</v>
      </c>
      <c r="F46" s="434">
        <v>4.7951424383878294</v>
      </c>
      <c r="G46" s="434">
        <v>6.8179271738521354</v>
      </c>
      <c r="H46" s="434">
        <v>5.4602132332672451</v>
      </c>
      <c r="I46" s="434">
        <v>4.1114296869792115</v>
      </c>
      <c r="J46" s="434">
        <v>0</v>
      </c>
      <c r="K46" s="434">
        <v>0</v>
      </c>
      <c r="L46" s="434">
        <v>0</v>
      </c>
      <c r="M46" s="434">
        <v>0</v>
      </c>
      <c r="N46" s="434">
        <v>0</v>
      </c>
      <c r="O46" s="434">
        <v>35.71160280167733</v>
      </c>
    </row>
    <row r="47" spans="1:15">
      <c r="A47" s="53"/>
      <c r="B47" s="63"/>
      <c r="C47" s="436"/>
      <c r="D47" s="436"/>
      <c r="E47" s="436"/>
      <c r="F47" s="436"/>
      <c r="G47" s="436"/>
      <c r="H47" s="436"/>
      <c r="I47" s="436"/>
      <c r="J47" s="436"/>
      <c r="K47" s="436"/>
      <c r="L47" s="436"/>
      <c r="M47" s="436"/>
      <c r="N47" s="436"/>
      <c r="O47" s="443"/>
    </row>
    <row r="48" spans="1:15">
      <c r="A48" s="53"/>
      <c r="B48" s="67" t="s">
        <v>121</v>
      </c>
      <c r="C48" s="444">
        <v>3.4548359582914401</v>
      </c>
      <c r="D48" s="444">
        <v>2.3189041805554247</v>
      </c>
      <c r="E48" s="444">
        <v>1.9903540324698434</v>
      </c>
      <c r="F48" s="444">
        <v>1.7029548664074912</v>
      </c>
      <c r="G48" s="444">
        <v>0.47965692503715884</v>
      </c>
      <c r="H48" s="444">
        <v>2.0669479128738582</v>
      </c>
      <c r="I48" s="444">
        <v>1.3734327906636197</v>
      </c>
      <c r="J48" s="444">
        <v>0</v>
      </c>
      <c r="K48" s="444">
        <v>0</v>
      </c>
      <c r="L48" s="444">
        <v>0</v>
      </c>
      <c r="M48" s="444">
        <v>0</v>
      </c>
      <c r="N48" s="444">
        <v>0</v>
      </c>
      <c r="O48" s="444">
        <v>13.387086666298837</v>
      </c>
    </row>
    <row r="49" spans="1:16">
      <c r="A49" s="53"/>
      <c r="B49" s="62" t="s">
        <v>73</v>
      </c>
      <c r="C49" s="445">
        <v>3.4548359582914401</v>
      </c>
      <c r="D49" s="445">
        <v>2.3189041805554247</v>
      </c>
      <c r="E49" s="445">
        <v>1.9903540324698434</v>
      </c>
      <c r="F49" s="445">
        <v>1.7029548664074912</v>
      </c>
      <c r="G49" s="445">
        <v>0.47965692503715884</v>
      </c>
      <c r="H49" s="445">
        <v>2.0669479128738582</v>
      </c>
      <c r="I49" s="445">
        <v>1.3734327906636197</v>
      </c>
      <c r="J49" s="445">
        <v>0</v>
      </c>
      <c r="K49" s="445">
        <v>0</v>
      </c>
      <c r="L49" s="445">
        <v>0</v>
      </c>
      <c r="M49" s="445">
        <v>0</v>
      </c>
      <c r="N49" s="445">
        <v>0</v>
      </c>
      <c r="O49" s="445">
        <v>13.387086666298837</v>
      </c>
    </row>
    <row r="50" spans="1:16" ht="15" customHeight="1" outlineLevel="1">
      <c r="A50" s="53"/>
      <c r="B50" s="63" t="s">
        <v>122</v>
      </c>
      <c r="C50" s="445">
        <v>0</v>
      </c>
      <c r="D50" s="445">
        <v>0</v>
      </c>
      <c r="E50" s="445">
        <v>0</v>
      </c>
      <c r="F50" s="445">
        <v>0</v>
      </c>
      <c r="G50" s="445">
        <v>0</v>
      </c>
      <c r="H50" s="445">
        <v>0</v>
      </c>
      <c r="I50" s="445">
        <v>0</v>
      </c>
      <c r="J50" s="445">
        <v>0</v>
      </c>
      <c r="K50" s="445">
        <v>0</v>
      </c>
      <c r="L50" s="445">
        <v>0</v>
      </c>
      <c r="M50" s="445">
        <v>0</v>
      </c>
      <c r="N50" s="445">
        <v>0</v>
      </c>
      <c r="O50" s="445">
        <v>0</v>
      </c>
    </row>
    <row r="51" spans="1:16" ht="15" customHeight="1" outlineLevel="1">
      <c r="A51" s="53"/>
      <c r="B51" s="63" t="s">
        <v>123</v>
      </c>
      <c r="C51" s="445">
        <v>3.4548359582914401</v>
      </c>
      <c r="D51" s="445">
        <v>2.3189041805554247</v>
      </c>
      <c r="E51" s="445">
        <v>1.9903540324698434</v>
      </c>
      <c r="F51" s="445">
        <v>1.7029548664074912</v>
      </c>
      <c r="G51" s="445">
        <v>0.47965692503715884</v>
      </c>
      <c r="H51" s="445">
        <v>2.0669479128738582</v>
      </c>
      <c r="I51" s="445">
        <v>1.3734327906636197</v>
      </c>
      <c r="J51" s="445">
        <v>0</v>
      </c>
      <c r="K51" s="445">
        <v>0</v>
      </c>
      <c r="L51" s="445">
        <v>0</v>
      </c>
      <c r="M51" s="445">
        <v>0</v>
      </c>
      <c r="N51" s="445">
        <v>0</v>
      </c>
      <c r="O51" s="445">
        <v>13.387086666298837</v>
      </c>
    </row>
    <row r="52" spans="1:16" ht="15" customHeight="1" outlineLevel="1">
      <c r="A52" s="53"/>
      <c r="B52" s="63" t="s">
        <v>124</v>
      </c>
      <c r="C52" s="445">
        <v>0</v>
      </c>
      <c r="D52" s="445">
        <v>0</v>
      </c>
      <c r="E52" s="445">
        <v>0</v>
      </c>
      <c r="F52" s="445">
        <v>0</v>
      </c>
      <c r="G52" s="445">
        <v>0</v>
      </c>
      <c r="H52" s="445">
        <v>0</v>
      </c>
      <c r="I52" s="445">
        <v>0</v>
      </c>
      <c r="J52" s="445">
        <v>0</v>
      </c>
      <c r="K52" s="445">
        <v>0</v>
      </c>
      <c r="L52" s="445">
        <v>0</v>
      </c>
      <c r="M52" s="445">
        <v>0</v>
      </c>
      <c r="N52" s="445">
        <v>0</v>
      </c>
      <c r="O52" s="445">
        <v>0</v>
      </c>
    </row>
    <row r="53" spans="1:16">
      <c r="A53" s="53"/>
      <c r="B53" s="62"/>
      <c r="C53" s="446"/>
      <c r="D53" s="446"/>
      <c r="E53" s="446"/>
      <c r="F53" s="446"/>
      <c r="G53" s="446"/>
      <c r="H53" s="446"/>
      <c r="I53" s="446"/>
      <c r="J53" s="446"/>
      <c r="K53" s="446"/>
      <c r="L53" s="446"/>
      <c r="M53" s="446"/>
      <c r="N53" s="446"/>
      <c r="O53" s="439"/>
    </row>
    <row r="54" spans="1:16">
      <c r="A54" s="53"/>
      <c r="B54" s="68" t="s">
        <v>125</v>
      </c>
      <c r="C54" s="447">
        <v>-78.179745654293782</v>
      </c>
      <c r="D54" s="447">
        <v>-79.717599388201961</v>
      </c>
      <c r="E54" s="447">
        <v>-64.372005474640844</v>
      </c>
      <c r="F54" s="447">
        <v>-118.72033972809263</v>
      </c>
      <c r="G54" s="447">
        <v>-80.360240089208872</v>
      </c>
      <c r="H54" s="447">
        <v>-92.039224496806412</v>
      </c>
      <c r="I54" s="447">
        <v>-76.301566407447609</v>
      </c>
      <c r="J54" s="447">
        <v>0</v>
      </c>
      <c r="K54" s="447">
        <v>0</v>
      </c>
      <c r="L54" s="447">
        <v>0</v>
      </c>
      <c r="M54" s="447">
        <v>0</v>
      </c>
      <c r="N54" s="447">
        <v>0</v>
      </c>
      <c r="O54" s="447">
        <v>-589.6907212386925</v>
      </c>
    </row>
    <row r="55" spans="1:16">
      <c r="A55" s="53"/>
      <c r="B55" s="68" t="s">
        <v>126</v>
      </c>
      <c r="C55" s="447">
        <v>-111.57509390478859</v>
      </c>
      <c r="D55" s="447">
        <v>-115.20801519747872</v>
      </c>
      <c r="E55" s="447">
        <v>-97.752809139328406</v>
      </c>
      <c r="F55" s="447">
        <v>-149.46828823002207</v>
      </c>
      <c r="G55" s="447">
        <v>-117.44055643620285</v>
      </c>
      <c r="H55" s="447">
        <v>-129.92101969100989</v>
      </c>
      <c r="I55" s="447">
        <v>-106.61815358084803</v>
      </c>
      <c r="J55" s="447">
        <v>0</v>
      </c>
      <c r="K55" s="447">
        <v>0</v>
      </c>
      <c r="L55" s="447">
        <v>0</v>
      </c>
      <c r="M55" s="447">
        <v>0</v>
      </c>
      <c r="N55" s="447">
        <v>0</v>
      </c>
      <c r="O55" s="447">
        <v>-827.98393617967895</v>
      </c>
      <c r="P55" s="128"/>
    </row>
    <row r="56" spans="1:16">
      <c r="A56" s="53"/>
      <c r="B56" s="69"/>
      <c r="C56" s="438"/>
      <c r="D56" s="438"/>
      <c r="E56" s="438"/>
      <c r="F56" s="438"/>
      <c r="G56" s="438"/>
      <c r="H56" s="438"/>
      <c r="I56" s="438"/>
      <c r="J56" s="438"/>
      <c r="K56" s="438"/>
      <c r="L56" s="438"/>
      <c r="M56" s="438"/>
      <c r="N56" s="438"/>
      <c r="O56" s="439"/>
    </row>
    <row r="57" spans="1:16">
      <c r="A57" s="53"/>
      <c r="B57" s="65" t="s">
        <v>127</v>
      </c>
      <c r="C57" s="440">
        <v>10.848982294352137</v>
      </c>
      <c r="D57" s="440">
        <v>16.842848537886475</v>
      </c>
      <c r="E57" s="440">
        <v>22.831785455451911</v>
      </c>
      <c r="F57" s="440">
        <v>14.474517347192707</v>
      </c>
      <c r="G57" s="440">
        <v>13.631640958210543</v>
      </c>
      <c r="H57" s="440">
        <v>13.41215876635219</v>
      </c>
      <c r="I57" s="440">
        <v>16.674295174786597</v>
      </c>
      <c r="J57" s="440">
        <v>0</v>
      </c>
      <c r="K57" s="440">
        <v>0</v>
      </c>
      <c r="L57" s="440">
        <v>0</v>
      </c>
      <c r="M57" s="440">
        <v>0</v>
      </c>
      <c r="N57" s="440">
        <v>0</v>
      </c>
      <c r="O57" s="440">
        <v>108.71622853423256</v>
      </c>
    </row>
    <row r="58" spans="1:16">
      <c r="A58" s="53"/>
      <c r="B58" s="62" t="s">
        <v>128</v>
      </c>
      <c r="C58" s="445">
        <v>10.819757634352136</v>
      </c>
      <c r="D58" s="445">
        <v>16.748660417886477</v>
      </c>
      <c r="E58" s="445">
        <v>22.774106155451911</v>
      </c>
      <c r="F58" s="445">
        <v>13.273712887192707</v>
      </c>
      <c r="G58" s="445">
        <v>13.435664688210544</v>
      </c>
      <c r="H58" s="445">
        <v>13.335969876352191</v>
      </c>
      <c r="I58" s="445">
        <v>11.923132114786595</v>
      </c>
      <c r="J58" s="445">
        <v>0</v>
      </c>
      <c r="K58" s="445">
        <v>0</v>
      </c>
      <c r="L58" s="445">
        <v>0</v>
      </c>
      <c r="M58" s="445">
        <v>0</v>
      </c>
      <c r="N58" s="445">
        <v>0</v>
      </c>
      <c r="O58" s="445">
        <v>102.31100377423256</v>
      </c>
    </row>
    <row r="59" spans="1:16">
      <c r="A59" s="53"/>
      <c r="B59" s="62" t="s">
        <v>129</v>
      </c>
      <c r="C59" s="445">
        <v>2.9224660000000006E-2</v>
      </c>
      <c r="D59" s="445">
        <v>9.418812E-2</v>
      </c>
      <c r="E59" s="445">
        <v>5.7679299999999989E-2</v>
      </c>
      <c r="F59" s="445">
        <v>1.2008044600000001</v>
      </c>
      <c r="G59" s="445">
        <v>0.19597627000000006</v>
      </c>
      <c r="H59" s="445">
        <v>7.6188889999999995E-2</v>
      </c>
      <c r="I59" s="445">
        <v>4.7511630600000005</v>
      </c>
      <c r="J59" s="445">
        <v>0</v>
      </c>
      <c r="K59" s="445">
        <v>0</v>
      </c>
      <c r="L59" s="445">
        <v>0</v>
      </c>
      <c r="M59" s="445">
        <v>0</v>
      </c>
      <c r="N59" s="445">
        <v>0</v>
      </c>
      <c r="O59" s="445">
        <v>6.4052247600000012</v>
      </c>
    </row>
    <row r="60" spans="1:16">
      <c r="A60" s="53"/>
      <c r="B60" s="64"/>
      <c r="C60" s="448"/>
      <c r="D60" s="448"/>
      <c r="E60" s="448"/>
      <c r="F60" s="448"/>
      <c r="G60" s="448"/>
      <c r="H60" s="448"/>
      <c r="I60" s="448"/>
      <c r="J60" s="448"/>
      <c r="K60" s="448"/>
      <c r="L60" s="448"/>
      <c r="M60" s="448"/>
      <c r="N60" s="448"/>
      <c r="O60" s="439"/>
    </row>
    <row r="61" spans="1:16">
      <c r="A61" s="53"/>
      <c r="B61" s="68" t="s">
        <v>130</v>
      </c>
      <c r="C61" s="447">
        <v>-122.42407619914073</v>
      </c>
      <c r="D61" s="447">
        <v>-132.0508637353652</v>
      </c>
      <c r="E61" s="447">
        <v>-120.58459459478031</v>
      </c>
      <c r="F61" s="447">
        <v>-163.94280557721478</v>
      </c>
      <c r="G61" s="447">
        <v>-131.07219739441339</v>
      </c>
      <c r="H61" s="447">
        <v>-143.33317845736207</v>
      </c>
      <c r="I61" s="447">
        <v>-123.29244875563462</v>
      </c>
      <c r="J61" s="447">
        <v>0</v>
      </c>
      <c r="K61" s="447">
        <v>0</v>
      </c>
      <c r="L61" s="447">
        <v>0</v>
      </c>
      <c r="M61" s="447">
        <v>0</v>
      </c>
      <c r="N61" s="447">
        <v>0</v>
      </c>
      <c r="O61" s="447">
        <v>-936.70016471391148</v>
      </c>
    </row>
    <row r="62" spans="1:16">
      <c r="A62" s="53"/>
      <c r="B62" s="70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</row>
    <row r="63" spans="1:16">
      <c r="A63" s="53"/>
      <c r="B63" s="71" t="s">
        <v>131</v>
      </c>
      <c r="C63" s="449">
        <v>-68.370977715919722</v>
      </c>
      <c r="D63" s="449">
        <v>126.78788040549161</v>
      </c>
      <c r="E63" s="449">
        <v>79.515346280016658</v>
      </c>
      <c r="F63" s="449">
        <v>162.4848490476098</v>
      </c>
      <c r="G63" s="449">
        <v>136.37403595599227</v>
      </c>
      <c r="H63" s="449">
        <v>142.64822968849066</v>
      </c>
      <c r="I63" s="449">
        <v>157.86096062950313</v>
      </c>
      <c r="J63" s="449">
        <v>0</v>
      </c>
      <c r="K63" s="449">
        <v>0</v>
      </c>
      <c r="L63" s="449">
        <v>0</v>
      </c>
      <c r="M63" s="449">
        <v>0</v>
      </c>
      <c r="N63" s="449">
        <v>0</v>
      </c>
      <c r="O63" s="449">
        <v>737.30032429118432</v>
      </c>
    </row>
    <row r="64" spans="1:16">
      <c r="A64" s="53"/>
      <c r="B64" s="62" t="s">
        <v>132</v>
      </c>
      <c r="C64" s="445">
        <v>109.59700000000001</v>
      </c>
      <c r="D64" s="445">
        <v>109.59699999999999</v>
      </c>
      <c r="E64" s="445">
        <v>119.59700000000001</v>
      </c>
      <c r="F64" s="445">
        <v>132.59700000000001</v>
      </c>
      <c r="G64" s="445">
        <v>108.34699999993015</v>
      </c>
      <c r="H64" s="445">
        <v>105.06128599992746</v>
      </c>
      <c r="I64" s="445">
        <v>155.06128600005246</v>
      </c>
      <c r="J64" s="445">
        <v>0</v>
      </c>
      <c r="K64" s="445">
        <v>0</v>
      </c>
      <c r="L64" s="445">
        <v>0</v>
      </c>
      <c r="M64" s="445">
        <v>0</v>
      </c>
      <c r="N64" s="445">
        <v>0</v>
      </c>
      <c r="O64" s="445">
        <v>839.85757199991008</v>
      </c>
    </row>
    <row r="65" spans="1:16">
      <c r="A65" s="53"/>
      <c r="B65" s="63" t="s">
        <v>133</v>
      </c>
      <c r="C65" s="445">
        <v>109.59700000000001</v>
      </c>
      <c r="D65" s="445">
        <v>109.59699999999999</v>
      </c>
      <c r="E65" s="445">
        <v>119.59700000000001</v>
      </c>
      <c r="F65" s="445">
        <v>132.59700000000001</v>
      </c>
      <c r="G65" s="445">
        <v>108.34699999993015</v>
      </c>
      <c r="H65" s="445">
        <v>105.06128599992746</v>
      </c>
      <c r="I65" s="445">
        <v>155.06128600005246</v>
      </c>
      <c r="J65" s="445">
        <v>0</v>
      </c>
      <c r="K65" s="445">
        <v>0</v>
      </c>
      <c r="L65" s="445">
        <v>0</v>
      </c>
      <c r="M65" s="445">
        <v>0</v>
      </c>
      <c r="N65" s="445">
        <v>0</v>
      </c>
      <c r="O65" s="445">
        <v>839.85757199991008</v>
      </c>
    </row>
    <row r="66" spans="1:16">
      <c r="A66" s="53"/>
      <c r="B66" s="63" t="s">
        <v>243</v>
      </c>
      <c r="C66" s="445">
        <v>0</v>
      </c>
      <c r="D66" s="445">
        <v>0</v>
      </c>
      <c r="E66" s="445">
        <v>0</v>
      </c>
      <c r="F66" s="445">
        <v>0</v>
      </c>
      <c r="G66" s="445">
        <v>0</v>
      </c>
      <c r="H66" s="445">
        <v>0</v>
      </c>
      <c r="I66" s="445">
        <v>0</v>
      </c>
      <c r="J66" s="445">
        <v>0</v>
      </c>
      <c r="K66" s="445">
        <v>0</v>
      </c>
      <c r="L66" s="445">
        <v>0</v>
      </c>
      <c r="M66" s="445">
        <v>0</v>
      </c>
      <c r="N66" s="445">
        <v>0</v>
      </c>
      <c r="O66" s="445">
        <v>0</v>
      </c>
    </row>
    <row r="67" spans="1:16">
      <c r="A67" s="53"/>
      <c r="B67" s="62" t="s">
        <v>134</v>
      </c>
      <c r="C67" s="445">
        <v>0</v>
      </c>
      <c r="D67" s="445">
        <v>0</v>
      </c>
      <c r="E67" s="445">
        <v>0</v>
      </c>
      <c r="F67" s="445">
        <v>0</v>
      </c>
      <c r="G67" s="445">
        <v>0</v>
      </c>
      <c r="H67" s="445">
        <v>0</v>
      </c>
      <c r="I67" s="445">
        <v>0</v>
      </c>
      <c r="J67" s="445">
        <v>0</v>
      </c>
      <c r="K67" s="445">
        <v>0</v>
      </c>
      <c r="L67" s="445">
        <v>0</v>
      </c>
      <c r="M67" s="445">
        <v>0</v>
      </c>
      <c r="N67" s="445">
        <v>0</v>
      </c>
      <c r="O67" s="445">
        <v>0</v>
      </c>
    </row>
    <row r="68" spans="1:16" ht="15" customHeight="1" outlineLevel="1">
      <c r="A68" s="53"/>
      <c r="B68" s="72" t="s">
        <v>135</v>
      </c>
      <c r="C68" s="445">
        <v>0</v>
      </c>
      <c r="D68" s="445">
        <v>0</v>
      </c>
      <c r="E68" s="445">
        <v>0</v>
      </c>
      <c r="F68" s="445">
        <v>0</v>
      </c>
      <c r="G68" s="445">
        <v>0</v>
      </c>
      <c r="H68" s="445">
        <v>0</v>
      </c>
      <c r="I68" s="445">
        <v>0</v>
      </c>
      <c r="J68" s="445">
        <v>0</v>
      </c>
      <c r="K68" s="445">
        <v>0</v>
      </c>
      <c r="L68" s="445">
        <v>0</v>
      </c>
      <c r="M68" s="445">
        <v>0</v>
      </c>
      <c r="N68" s="445">
        <v>0</v>
      </c>
      <c r="O68" s="445">
        <v>0</v>
      </c>
    </row>
    <row r="69" spans="1:16" ht="15" customHeight="1" outlineLevel="1">
      <c r="A69" s="53"/>
      <c r="B69" s="72" t="s">
        <v>136</v>
      </c>
      <c r="C69" s="445">
        <v>0</v>
      </c>
      <c r="D69" s="445">
        <v>0</v>
      </c>
      <c r="E69" s="445">
        <v>0</v>
      </c>
      <c r="F69" s="445">
        <v>0</v>
      </c>
      <c r="G69" s="445">
        <v>0</v>
      </c>
      <c r="H69" s="445">
        <v>0</v>
      </c>
      <c r="I69" s="445">
        <v>0</v>
      </c>
      <c r="J69" s="445">
        <v>0</v>
      </c>
      <c r="K69" s="445">
        <v>0</v>
      </c>
      <c r="L69" s="445">
        <v>0</v>
      </c>
      <c r="M69" s="445">
        <v>0</v>
      </c>
      <c r="N69" s="445">
        <v>0</v>
      </c>
      <c r="O69" s="445">
        <v>0</v>
      </c>
    </row>
    <row r="70" spans="1:16">
      <c r="A70" s="53"/>
      <c r="B70" s="73" t="s">
        <v>137</v>
      </c>
      <c r="C70" s="445">
        <v>7.5750302312080962</v>
      </c>
      <c r="D70" s="445">
        <v>-2.7076280753021038</v>
      </c>
      <c r="E70" s="445">
        <v>-21.919309540809394</v>
      </c>
      <c r="F70" s="445">
        <v>3.8423262824783215</v>
      </c>
      <c r="G70" s="445">
        <v>-11.564448011665288</v>
      </c>
      <c r="H70" s="445">
        <v>6.2202060642877939</v>
      </c>
      <c r="I70" s="445">
        <v>8.0498662870047397</v>
      </c>
      <c r="J70" s="445">
        <v>0</v>
      </c>
      <c r="K70" s="445">
        <v>0</v>
      </c>
      <c r="L70" s="445">
        <v>0</v>
      </c>
      <c r="M70" s="445">
        <v>0</v>
      </c>
      <c r="N70" s="445">
        <v>0</v>
      </c>
      <c r="O70" s="445">
        <v>-10.503956762797834</v>
      </c>
    </row>
    <row r="71" spans="1:16">
      <c r="A71" s="53"/>
      <c r="B71" s="74" t="s">
        <v>138</v>
      </c>
      <c r="C71" s="445">
        <v>0</v>
      </c>
      <c r="D71" s="445">
        <v>0</v>
      </c>
      <c r="E71" s="445">
        <v>0</v>
      </c>
      <c r="F71" s="445">
        <v>0</v>
      </c>
      <c r="G71" s="445">
        <v>0</v>
      </c>
      <c r="H71" s="445">
        <v>0</v>
      </c>
      <c r="I71" s="445">
        <v>0</v>
      </c>
      <c r="J71" s="445">
        <v>0</v>
      </c>
      <c r="K71" s="445">
        <v>0</v>
      </c>
      <c r="L71" s="445">
        <v>0</v>
      </c>
      <c r="M71" s="445">
        <v>0</v>
      </c>
      <c r="N71" s="445">
        <v>0</v>
      </c>
      <c r="O71" s="445">
        <v>0</v>
      </c>
    </row>
    <row r="72" spans="1:16">
      <c r="A72" s="53"/>
      <c r="B72" s="74" t="s">
        <v>139</v>
      </c>
      <c r="C72" s="445">
        <v>7.5750302312080962</v>
      </c>
      <c r="D72" s="445">
        <v>-2.7076280753021038</v>
      </c>
      <c r="E72" s="445">
        <v>-21.919309540809394</v>
      </c>
      <c r="F72" s="445">
        <v>3.8423262824783215</v>
      </c>
      <c r="G72" s="445">
        <v>-11.564448011665288</v>
      </c>
      <c r="H72" s="445">
        <v>6.2202060642877939</v>
      </c>
      <c r="I72" s="445">
        <v>8.0498662870047397</v>
      </c>
      <c r="J72" s="445">
        <v>0</v>
      </c>
      <c r="K72" s="445">
        <v>0</v>
      </c>
      <c r="L72" s="445">
        <v>0</v>
      </c>
      <c r="M72" s="445">
        <v>0</v>
      </c>
      <c r="N72" s="445">
        <v>0</v>
      </c>
      <c r="O72" s="445">
        <v>-10.503956762797834</v>
      </c>
    </row>
    <row r="73" spans="1:16">
      <c r="A73" s="53"/>
      <c r="B73" s="73" t="s">
        <v>140</v>
      </c>
      <c r="C73" s="445">
        <v>-185.57223260712783</v>
      </c>
      <c r="D73" s="445">
        <v>19.804320360793721</v>
      </c>
      <c r="E73" s="445">
        <v>-18.220023479173967</v>
      </c>
      <c r="F73" s="445">
        <v>24.844718305131451</v>
      </c>
      <c r="G73" s="445">
        <v>39.395507697727417</v>
      </c>
      <c r="H73" s="445">
        <v>31.290548734275411</v>
      </c>
      <c r="I73" s="445">
        <v>-10.001354717554072</v>
      </c>
      <c r="J73" s="445">
        <v>0</v>
      </c>
      <c r="K73" s="445">
        <v>0</v>
      </c>
      <c r="L73" s="445">
        <v>0</v>
      </c>
      <c r="M73" s="445">
        <v>0</v>
      </c>
      <c r="N73" s="445">
        <v>0</v>
      </c>
      <c r="O73" s="445">
        <v>-98.45851570592788</v>
      </c>
    </row>
    <row r="74" spans="1:16">
      <c r="A74" s="53"/>
      <c r="B74" s="74" t="s">
        <v>141</v>
      </c>
      <c r="C74" s="445">
        <v>-120.48289244670907</v>
      </c>
      <c r="D74" s="445">
        <v>-6.200092861207839</v>
      </c>
      <c r="E74" s="445">
        <v>-6.3986186643719982</v>
      </c>
      <c r="F74" s="445">
        <v>24.120919543319324</v>
      </c>
      <c r="G74" s="445">
        <v>-1.6424838916256945</v>
      </c>
      <c r="H74" s="445">
        <v>3.1869241235265591</v>
      </c>
      <c r="I74" s="445">
        <v>7.5257658761538124</v>
      </c>
      <c r="J74" s="445">
        <v>0</v>
      </c>
      <c r="K74" s="445">
        <v>0</v>
      </c>
      <c r="L74" s="445">
        <v>0</v>
      </c>
      <c r="M74" s="445">
        <v>0</v>
      </c>
      <c r="N74" s="445">
        <v>0</v>
      </c>
      <c r="O74" s="445">
        <v>-99.890478320914909</v>
      </c>
    </row>
    <row r="75" spans="1:16">
      <c r="A75" s="53"/>
      <c r="B75" s="74" t="s">
        <v>243</v>
      </c>
      <c r="C75" s="445">
        <v>0</v>
      </c>
      <c r="D75" s="445">
        <v>0</v>
      </c>
      <c r="E75" s="445">
        <v>0</v>
      </c>
      <c r="F75" s="445">
        <v>0</v>
      </c>
      <c r="G75" s="445">
        <v>0</v>
      </c>
      <c r="H75" s="445">
        <v>0</v>
      </c>
      <c r="I75" s="445">
        <v>0</v>
      </c>
      <c r="J75" s="445">
        <v>0</v>
      </c>
      <c r="K75" s="445">
        <v>0</v>
      </c>
      <c r="L75" s="445">
        <v>0</v>
      </c>
      <c r="M75" s="445">
        <v>0</v>
      </c>
      <c r="N75" s="445">
        <v>0</v>
      </c>
      <c r="O75" s="445">
        <v>0</v>
      </c>
      <c r="P75" s="128"/>
    </row>
    <row r="76" spans="1:16">
      <c r="A76" s="53"/>
      <c r="B76" s="74" t="s">
        <v>240</v>
      </c>
      <c r="C76" s="445">
        <v>0</v>
      </c>
      <c r="D76" s="445">
        <v>0</v>
      </c>
      <c r="E76" s="445">
        <v>0</v>
      </c>
      <c r="F76" s="445">
        <v>0</v>
      </c>
      <c r="G76" s="445">
        <v>0</v>
      </c>
      <c r="H76" s="445">
        <v>0</v>
      </c>
      <c r="I76" s="445">
        <v>0</v>
      </c>
      <c r="J76" s="445">
        <v>0</v>
      </c>
      <c r="K76" s="445">
        <v>0</v>
      </c>
      <c r="L76" s="445">
        <v>0</v>
      </c>
      <c r="M76" s="445">
        <v>0</v>
      </c>
      <c r="N76" s="445">
        <v>0</v>
      </c>
      <c r="O76" s="445">
        <v>0</v>
      </c>
    </row>
    <row r="77" spans="1:16">
      <c r="A77" s="53"/>
      <c r="B77" s="74" t="s">
        <v>142</v>
      </c>
      <c r="C77" s="445">
        <v>-65.089340160418772</v>
      </c>
      <c r="D77" s="445">
        <v>26.00441322200156</v>
      </c>
      <c r="E77" s="445">
        <v>-11.821404814801969</v>
      </c>
      <c r="F77" s="445">
        <v>0.72379876181212666</v>
      </c>
      <c r="G77" s="445">
        <v>41.037991589353112</v>
      </c>
      <c r="H77" s="445">
        <v>28.103624610748852</v>
      </c>
      <c r="I77" s="445">
        <v>-17.527120593707885</v>
      </c>
      <c r="J77" s="445">
        <v>0</v>
      </c>
      <c r="K77" s="445">
        <v>0</v>
      </c>
      <c r="L77" s="445">
        <v>0</v>
      </c>
      <c r="M77" s="445">
        <v>0</v>
      </c>
      <c r="N77" s="445">
        <v>0</v>
      </c>
      <c r="O77" s="445">
        <v>1.4319626149870288</v>
      </c>
    </row>
    <row r="78" spans="1:16">
      <c r="A78" s="53"/>
      <c r="B78" s="74" t="s">
        <v>143</v>
      </c>
      <c r="C78" s="445">
        <v>0</v>
      </c>
      <c r="D78" s="445">
        <v>0</v>
      </c>
      <c r="E78" s="445">
        <v>0</v>
      </c>
      <c r="F78" s="445">
        <v>0</v>
      </c>
      <c r="G78" s="445">
        <v>0</v>
      </c>
      <c r="H78" s="445">
        <v>0</v>
      </c>
      <c r="I78" s="445">
        <v>0</v>
      </c>
      <c r="J78" s="445">
        <v>0</v>
      </c>
      <c r="K78" s="445">
        <v>0</v>
      </c>
      <c r="L78" s="445">
        <v>0</v>
      </c>
      <c r="M78" s="445">
        <v>0</v>
      </c>
      <c r="N78" s="445">
        <v>0</v>
      </c>
      <c r="O78" s="445">
        <v>0</v>
      </c>
    </row>
    <row r="79" spans="1:16">
      <c r="A79" s="53"/>
      <c r="B79" s="75" t="s">
        <v>144</v>
      </c>
      <c r="C79" s="445">
        <v>2.9224660000000006E-2</v>
      </c>
      <c r="D79" s="445">
        <v>9.418812E-2</v>
      </c>
      <c r="E79" s="445">
        <v>5.7679299999999989E-2</v>
      </c>
      <c r="F79" s="445">
        <v>1.2008044600000001</v>
      </c>
      <c r="G79" s="445">
        <v>0.19597627000000006</v>
      </c>
      <c r="H79" s="445">
        <v>7.6188889999999995E-2</v>
      </c>
      <c r="I79" s="445">
        <v>4.7511630600000005</v>
      </c>
      <c r="J79" s="445">
        <v>0</v>
      </c>
      <c r="K79" s="445">
        <v>0</v>
      </c>
      <c r="L79" s="445">
        <v>0</v>
      </c>
      <c r="M79" s="445">
        <v>0</v>
      </c>
      <c r="N79" s="445">
        <v>0</v>
      </c>
      <c r="O79" s="445">
        <v>6.4052247600000012</v>
      </c>
    </row>
    <row r="80" spans="1:16">
      <c r="A80" s="53"/>
      <c r="B80" s="64"/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</row>
    <row r="81" spans="1:15" ht="15" thickBot="1">
      <c r="A81" s="53"/>
      <c r="B81" s="76" t="s">
        <v>145</v>
      </c>
      <c r="C81" s="450">
        <v>-190.79505391506046</v>
      </c>
      <c r="D81" s="450">
        <v>-5.2629833298735917</v>
      </c>
      <c r="E81" s="450">
        <v>-41.069248314763655</v>
      </c>
      <c r="F81" s="450">
        <v>-1.457956529604985</v>
      </c>
      <c r="G81" s="450">
        <v>5.3018385615788759</v>
      </c>
      <c r="H81" s="450">
        <v>-0.68494876887140776</v>
      </c>
      <c r="I81" s="450">
        <v>34.568511873868502</v>
      </c>
      <c r="J81" s="450">
        <v>0</v>
      </c>
      <c r="K81" s="450">
        <v>0</v>
      </c>
      <c r="L81" s="450">
        <v>0</v>
      </c>
      <c r="M81" s="450">
        <v>0</v>
      </c>
      <c r="N81" s="450">
        <v>0</v>
      </c>
      <c r="O81" s="450">
        <v>-199.39984042272715</v>
      </c>
    </row>
    <row r="82" spans="1:15" ht="15" thickTop="1">
      <c r="A82" s="53"/>
      <c r="B82" s="77"/>
      <c r="C82" s="451"/>
      <c r="D82" s="451"/>
      <c r="E82" s="451"/>
      <c r="F82" s="451"/>
      <c r="G82" s="451"/>
      <c r="H82" s="451"/>
      <c r="I82" s="451"/>
      <c r="J82" s="451"/>
      <c r="K82" s="451"/>
      <c r="L82" s="451"/>
      <c r="M82" s="451"/>
      <c r="N82" s="451"/>
      <c r="O82" s="452"/>
    </row>
    <row r="83" spans="1:15">
      <c r="A83" s="53"/>
      <c r="B83" s="530">
        <v>0</v>
      </c>
      <c r="C83" s="530"/>
      <c r="D83" s="530"/>
      <c r="E83" s="530"/>
      <c r="F83" s="530"/>
      <c r="G83" s="530"/>
      <c r="H83" s="530"/>
      <c r="I83" s="530"/>
      <c r="J83" s="530"/>
      <c r="K83" s="530"/>
      <c r="L83" s="530"/>
      <c r="M83" s="530"/>
      <c r="N83" s="530"/>
      <c r="O83" s="530"/>
    </row>
    <row r="84" spans="1:15">
      <c r="A84" s="53"/>
      <c r="B84" s="530" t="s">
        <v>432</v>
      </c>
      <c r="C84" s="530"/>
      <c r="D84" s="530"/>
      <c r="E84" s="530"/>
      <c r="F84" s="530"/>
      <c r="G84" s="530"/>
      <c r="H84" s="530"/>
      <c r="I84" s="530"/>
      <c r="J84" s="530"/>
      <c r="K84" s="530"/>
      <c r="L84" s="530"/>
      <c r="M84" s="530"/>
      <c r="N84" s="530"/>
      <c r="O84" s="530"/>
    </row>
    <row r="85" spans="1:15">
      <c r="A85" s="53"/>
      <c r="B85" s="531" t="s">
        <v>429</v>
      </c>
      <c r="C85" s="531"/>
      <c r="D85" s="531"/>
      <c r="E85" s="531"/>
      <c r="F85" s="531"/>
      <c r="G85" s="531"/>
      <c r="H85" s="531"/>
      <c r="I85" s="531"/>
      <c r="J85" s="531"/>
      <c r="K85" s="531"/>
      <c r="L85" s="531"/>
      <c r="M85" s="531"/>
      <c r="N85" s="531"/>
      <c r="O85" s="531"/>
    </row>
    <row r="86" spans="1:15">
      <c r="A86" s="53"/>
      <c r="B86" s="57"/>
      <c r="C86" s="428"/>
      <c r="D86" s="428"/>
      <c r="E86" s="428"/>
      <c r="F86" s="428"/>
      <c r="G86" s="428"/>
      <c r="H86" s="428"/>
      <c r="I86" s="428"/>
      <c r="J86" s="428"/>
      <c r="K86" s="428"/>
      <c r="L86" s="428"/>
      <c r="M86" s="428"/>
      <c r="N86" s="428"/>
      <c r="O86" s="429"/>
    </row>
    <row r="87" spans="1:15" ht="26.4" customHeight="1">
      <c r="A87" s="53"/>
      <c r="B87" s="539" t="s">
        <v>96</v>
      </c>
      <c r="C87" s="541" t="s">
        <v>430</v>
      </c>
      <c r="D87" s="542"/>
      <c r="E87" s="542"/>
      <c r="F87" s="542"/>
      <c r="G87" s="542"/>
      <c r="H87" s="542"/>
      <c r="I87" s="542"/>
      <c r="J87" s="542"/>
      <c r="K87" s="542"/>
      <c r="L87" s="542"/>
      <c r="M87" s="542"/>
      <c r="N87" s="543"/>
      <c r="O87" s="544" t="s">
        <v>431</v>
      </c>
    </row>
    <row r="88" spans="1:15" ht="48" customHeight="1">
      <c r="A88" s="53"/>
      <c r="B88" s="540"/>
      <c r="C88" s="430" t="s">
        <v>5</v>
      </c>
      <c r="D88" s="430" t="s">
        <v>6</v>
      </c>
      <c r="E88" s="430" t="s">
        <v>7</v>
      </c>
      <c r="F88" s="430" t="s">
        <v>8</v>
      </c>
      <c r="G88" s="430" t="s">
        <v>9</v>
      </c>
      <c r="H88" s="430" t="s">
        <v>10</v>
      </c>
      <c r="I88" s="430" t="s">
        <v>11</v>
      </c>
      <c r="J88" s="430" t="s">
        <v>12</v>
      </c>
      <c r="K88" s="430" t="s">
        <v>13</v>
      </c>
      <c r="L88" s="430" t="s">
        <v>14</v>
      </c>
      <c r="M88" s="430" t="s">
        <v>15</v>
      </c>
      <c r="N88" s="430" t="s">
        <v>16</v>
      </c>
      <c r="O88" s="545"/>
    </row>
    <row r="89" spans="1:15">
      <c r="A89" s="53"/>
      <c r="B89" s="59" t="s">
        <v>97</v>
      </c>
      <c r="C89" s="431">
        <v>57.080772589731154</v>
      </c>
      <c r="D89" s="431">
        <v>52.90609003862437</v>
      </c>
      <c r="E89" s="431">
        <v>55.26141622257272</v>
      </c>
      <c r="F89" s="431">
        <v>58.573709352923046</v>
      </c>
      <c r="G89" s="431">
        <v>62.798210630068141</v>
      </c>
      <c r="H89" s="431">
        <v>59.449991410560671</v>
      </c>
      <c r="I89" s="431">
        <v>66.180354441794734</v>
      </c>
      <c r="J89" s="431">
        <v>0</v>
      </c>
      <c r="K89" s="431">
        <v>0</v>
      </c>
      <c r="L89" s="431">
        <v>0</v>
      </c>
      <c r="M89" s="431">
        <v>0</v>
      </c>
      <c r="N89" s="431">
        <v>0</v>
      </c>
      <c r="O89" s="431">
        <v>412.25054468627485</v>
      </c>
    </row>
    <row r="90" spans="1:15">
      <c r="A90" s="53"/>
      <c r="B90" s="60"/>
      <c r="C90" s="432"/>
      <c r="D90" s="432"/>
      <c r="E90" s="432"/>
      <c r="F90" s="432"/>
      <c r="G90" s="432"/>
      <c r="H90" s="432"/>
      <c r="I90" s="432"/>
      <c r="J90" s="432"/>
      <c r="K90" s="432"/>
      <c r="L90" s="432"/>
      <c r="M90" s="432"/>
      <c r="N90" s="432"/>
      <c r="O90" s="432"/>
    </row>
    <row r="91" spans="1:15">
      <c r="A91" s="53"/>
      <c r="B91" s="61" t="s">
        <v>98</v>
      </c>
      <c r="C91" s="433">
        <v>55.837760715548001</v>
      </c>
      <c r="D91" s="433">
        <v>51.787430796101859</v>
      </c>
      <c r="E91" s="433">
        <v>54.021467261924457</v>
      </c>
      <c r="F91" s="433">
        <v>56.098597951092053</v>
      </c>
      <c r="G91" s="433">
        <v>59.795695616881765</v>
      </c>
      <c r="H91" s="433">
        <v>58.125325647792494</v>
      </c>
      <c r="I91" s="433">
        <v>64.991654845924387</v>
      </c>
      <c r="J91" s="433">
        <v>0</v>
      </c>
      <c r="K91" s="433">
        <v>0</v>
      </c>
      <c r="L91" s="433">
        <v>0</v>
      </c>
      <c r="M91" s="433">
        <v>0</v>
      </c>
      <c r="N91" s="433">
        <v>0</v>
      </c>
      <c r="O91" s="433">
        <v>400.657932835265</v>
      </c>
    </row>
    <row r="92" spans="1:15">
      <c r="A92" s="53"/>
      <c r="B92" s="62" t="s">
        <v>99</v>
      </c>
      <c r="C92" s="434">
        <v>5.3943015241440353</v>
      </c>
      <c r="D92" s="434">
        <v>5.2713928045577712</v>
      </c>
      <c r="E92" s="434">
        <v>5.0965607937559625</v>
      </c>
      <c r="F92" s="434">
        <v>5.5287799031139686</v>
      </c>
      <c r="G92" s="434">
        <v>4.8350748361847451</v>
      </c>
      <c r="H92" s="434">
        <v>4.5827865555430565</v>
      </c>
      <c r="I92" s="434">
        <v>4.4757110275309202</v>
      </c>
      <c r="J92" s="434">
        <v>0</v>
      </c>
      <c r="K92" s="434">
        <v>0</v>
      </c>
      <c r="L92" s="434">
        <v>0</v>
      </c>
      <c r="M92" s="434">
        <v>0</v>
      </c>
      <c r="N92" s="434">
        <v>0</v>
      </c>
      <c r="O92" s="434">
        <v>35.184607444830462</v>
      </c>
    </row>
    <row r="93" spans="1:15">
      <c r="A93" s="53"/>
      <c r="B93" s="62" t="s">
        <v>100</v>
      </c>
      <c r="C93" s="434">
        <v>4.4102220022248471</v>
      </c>
      <c r="D93" s="434">
        <v>3.9684399036177225</v>
      </c>
      <c r="E93" s="434">
        <v>4.5734245392899417</v>
      </c>
      <c r="F93" s="434">
        <v>4.3140814990048524</v>
      </c>
      <c r="G93" s="434">
        <v>5.1465780168041819</v>
      </c>
      <c r="H93" s="434">
        <v>4.3581532946767885</v>
      </c>
      <c r="I93" s="434">
        <v>4.6526063324081592</v>
      </c>
      <c r="J93" s="434">
        <v>0</v>
      </c>
      <c r="K93" s="434">
        <v>0</v>
      </c>
      <c r="L93" s="434">
        <v>0</v>
      </c>
      <c r="M93" s="434">
        <v>0</v>
      </c>
      <c r="N93" s="434">
        <v>0</v>
      </c>
      <c r="O93" s="434">
        <v>31.423505588026494</v>
      </c>
    </row>
    <row r="94" spans="1:15">
      <c r="A94" s="53"/>
      <c r="B94" s="62" t="s">
        <v>101</v>
      </c>
      <c r="C94" s="434">
        <v>0.753442485494767</v>
      </c>
      <c r="D94" s="434">
        <v>0.70695143995530896</v>
      </c>
      <c r="E94" s="434">
        <v>0.69048419462523258</v>
      </c>
      <c r="F94" s="434">
        <v>0.69176193381926987</v>
      </c>
      <c r="G94" s="434">
        <v>0.81684409656478218</v>
      </c>
      <c r="H94" s="434">
        <v>0.78560767199453241</v>
      </c>
      <c r="I94" s="434">
        <v>0.88719068309775551</v>
      </c>
      <c r="J94" s="434">
        <v>0</v>
      </c>
      <c r="K94" s="434">
        <v>0</v>
      </c>
      <c r="L94" s="434">
        <v>0</v>
      </c>
      <c r="M94" s="434">
        <v>0</v>
      </c>
      <c r="N94" s="434">
        <v>0</v>
      </c>
      <c r="O94" s="434">
        <v>5.3322825055516487</v>
      </c>
    </row>
    <row r="95" spans="1:15">
      <c r="A95" s="53"/>
      <c r="B95" s="62" t="s">
        <v>102</v>
      </c>
      <c r="C95" s="434">
        <v>1.5113294195960945</v>
      </c>
      <c r="D95" s="434">
        <v>1.4496451409133548</v>
      </c>
      <c r="E95" s="434">
        <v>1.3405118283524133</v>
      </c>
      <c r="F95" s="434">
        <v>1.4377991211078702</v>
      </c>
      <c r="G95" s="434">
        <v>1.511746843724646</v>
      </c>
      <c r="H95" s="434">
        <v>1.532283705153666</v>
      </c>
      <c r="I95" s="434">
        <v>1.5123614476477427</v>
      </c>
      <c r="J95" s="434">
        <v>0</v>
      </c>
      <c r="K95" s="434">
        <v>0</v>
      </c>
      <c r="L95" s="434">
        <v>0</v>
      </c>
      <c r="M95" s="434">
        <v>0</v>
      </c>
      <c r="N95" s="434">
        <v>0</v>
      </c>
      <c r="O95" s="434">
        <v>10.295677506495789</v>
      </c>
    </row>
    <row r="96" spans="1:15">
      <c r="A96" s="53"/>
      <c r="B96" s="62" t="s">
        <v>103</v>
      </c>
      <c r="C96" s="434">
        <v>14.284800101836428</v>
      </c>
      <c r="D96" s="434">
        <v>13.537900677918714</v>
      </c>
      <c r="E96" s="434">
        <v>14.117873649730312</v>
      </c>
      <c r="F96" s="434">
        <v>14.434636465700885</v>
      </c>
      <c r="G96" s="434">
        <v>15.639619342879339</v>
      </c>
      <c r="H96" s="434">
        <v>14.865960175633116</v>
      </c>
      <c r="I96" s="434">
        <v>15.89673988736444</v>
      </c>
      <c r="J96" s="434">
        <v>0</v>
      </c>
      <c r="K96" s="434">
        <v>0</v>
      </c>
      <c r="L96" s="434">
        <v>0</v>
      </c>
      <c r="M96" s="434">
        <v>0</v>
      </c>
      <c r="N96" s="434">
        <v>0</v>
      </c>
      <c r="O96" s="434">
        <v>102.77753030106322</v>
      </c>
    </row>
    <row r="97" spans="1:15">
      <c r="A97" s="53"/>
      <c r="B97" s="62" t="s">
        <v>104</v>
      </c>
      <c r="C97" s="434">
        <v>29.483665182251823</v>
      </c>
      <c r="D97" s="434">
        <v>26.853100829138992</v>
      </c>
      <c r="E97" s="434">
        <v>28.202612256170593</v>
      </c>
      <c r="F97" s="434">
        <v>29.691539028345204</v>
      </c>
      <c r="G97" s="434">
        <v>31.84583248072407</v>
      </c>
      <c r="H97" s="434">
        <v>32.000534244791332</v>
      </c>
      <c r="I97" s="434">
        <v>37.567045467875374</v>
      </c>
      <c r="J97" s="434">
        <v>0</v>
      </c>
      <c r="K97" s="434">
        <v>0</v>
      </c>
      <c r="L97" s="434">
        <v>0</v>
      </c>
      <c r="M97" s="434">
        <v>0</v>
      </c>
      <c r="N97" s="434">
        <v>0</v>
      </c>
      <c r="O97" s="434">
        <v>215.64432948929738</v>
      </c>
    </row>
    <row r="98" spans="1:15">
      <c r="A98" s="53"/>
      <c r="B98" s="63"/>
      <c r="C98" s="436"/>
      <c r="D98" s="436"/>
      <c r="E98" s="436"/>
      <c r="F98" s="436"/>
      <c r="G98" s="436"/>
      <c r="H98" s="436"/>
      <c r="I98" s="436"/>
      <c r="J98" s="436"/>
      <c r="K98" s="436"/>
      <c r="L98" s="436"/>
      <c r="M98" s="436"/>
      <c r="N98" s="436"/>
      <c r="O98" s="436"/>
    </row>
    <row r="99" spans="1:15">
      <c r="A99" s="53"/>
      <c r="B99" s="61" t="s">
        <v>105</v>
      </c>
      <c r="C99" s="433">
        <v>1.2430118741831517</v>
      </c>
      <c r="D99" s="433">
        <v>1.1186592425225106</v>
      </c>
      <c r="E99" s="433">
        <v>1.2399489606482597</v>
      </c>
      <c r="F99" s="433">
        <v>2.475111401830993</v>
      </c>
      <c r="G99" s="433">
        <v>3.0025150131863785</v>
      </c>
      <c r="H99" s="433">
        <v>1.324665762768177</v>
      </c>
      <c r="I99" s="433">
        <v>1.188699595870353</v>
      </c>
      <c r="J99" s="433">
        <v>0</v>
      </c>
      <c r="K99" s="433">
        <v>0</v>
      </c>
      <c r="L99" s="433">
        <v>0</v>
      </c>
      <c r="M99" s="433">
        <v>0</v>
      </c>
      <c r="N99" s="433">
        <v>0</v>
      </c>
      <c r="O99" s="433">
        <v>11.592611851009824</v>
      </c>
    </row>
    <row r="100" spans="1:15">
      <c r="A100" s="53"/>
      <c r="B100" s="62" t="s">
        <v>106</v>
      </c>
      <c r="C100" s="434">
        <v>1.035959589831926</v>
      </c>
      <c r="D100" s="434">
        <v>0.98989714818215735</v>
      </c>
      <c r="E100" s="434">
        <v>1.0994961852921654</v>
      </c>
      <c r="F100" s="434">
        <v>1.0522697247845398</v>
      </c>
      <c r="G100" s="434">
        <v>1.151227239146615</v>
      </c>
      <c r="H100" s="434">
        <v>1.1358163262393886</v>
      </c>
      <c r="I100" s="434">
        <v>1.008053496413591</v>
      </c>
      <c r="J100" s="434">
        <v>0</v>
      </c>
      <c r="K100" s="434">
        <v>0</v>
      </c>
      <c r="L100" s="434">
        <v>0</v>
      </c>
      <c r="M100" s="434">
        <v>0</v>
      </c>
      <c r="N100" s="434">
        <v>0</v>
      </c>
      <c r="O100" s="434">
        <v>7.4727197098903826</v>
      </c>
    </row>
    <row r="101" spans="1:15">
      <c r="A101" s="53"/>
      <c r="B101" s="62" t="s">
        <v>107</v>
      </c>
      <c r="C101" s="434">
        <v>0.20705228435122577</v>
      </c>
      <c r="D101" s="434">
        <v>0.12876209434035318</v>
      </c>
      <c r="E101" s="434">
        <v>0.14045277535609435</v>
      </c>
      <c r="F101" s="434">
        <v>1.4228416770464531</v>
      </c>
      <c r="G101" s="434">
        <v>1.8512877740397635</v>
      </c>
      <c r="H101" s="434">
        <v>0.18884943652878844</v>
      </c>
      <c r="I101" s="434">
        <v>0.18064609945676197</v>
      </c>
      <c r="J101" s="434">
        <v>0</v>
      </c>
      <c r="K101" s="434">
        <v>0</v>
      </c>
      <c r="L101" s="434">
        <v>0</v>
      </c>
      <c r="M101" s="434">
        <v>0</v>
      </c>
      <c r="N101" s="434">
        <v>0</v>
      </c>
      <c r="O101" s="434">
        <v>4.1198921411194407</v>
      </c>
    </row>
    <row r="102" spans="1:15">
      <c r="A102" s="53"/>
      <c r="B102" s="64"/>
      <c r="C102" s="438"/>
      <c r="D102" s="438"/>
      <c r="E102" s="438"/>
      <c r="F102" s="438"/>
      <c r="G102" s="438"/>
      <c r="H102" s="438"/>
      <c r="I102" s="438"/>
      <c r="J102" s="438"/>
      <c r="K102" s="438"/>
      <c r="L102" s="438"/>
      <c r="M102" s="438"/>
      <c r="N102" s="438"/>
      <c r="O102" s="438"/>
    </row>
    <row r="103" spans="1:15">
      <c r="A103" s="53"/>
      <c r="B103" s="65" t="s">
        <v>108</v>
      </c>
      <c r="C103" s="440">
        <v>85.360101876045107</v>
      </c>
      <c r="D103" s="440">
        <v>81.94616061713451</v>
      </c>
      <c r="E103" s="440">
        <v>76.948789263316428</v>
      </c>
      <c r="F103" s="440">
        <v>93.758412374243619</v>
      </c>
      <c r="G103" s="440">
        <v>93.490219882772479</v>
      </c>
      <c r="H103" s="440">
        <v>94.069439055070248</v>
      </c>
      <c r="I103" s="440">
        <v>93.210015126872307</v>
      </c>
      <c r="J103" s="440">
        <v>0</v>
      </c>
      <c r="K103" s="440">
        <v>0</v>
      </c>
      <c r="L103" s="440">
        <v>0</v>
      </c>
      <c r="M103" s="440">
        <v>0</v>
      </c>
      <c r="N103" s="440">
        <v>0</v>
      </c>
      <c r="O103" s="440">
        <v>618.78313819545474</v>
      </c>
    </row>
    <row r="104" spans="1:15">
      <c r="A104" s="53"/>
      <c r="B104" s="66" t="s">
        <v>109</v>
      </c>
      <c r="C104" s="441">
        <v>72.399841523714443</v>
      </c>
      <c r="D104" s="441">
        <v>68.822355041159028</v>
      </c>
      <c r="E104" s="441">
        <v>67.363604445206306</v>
      </c>
      <c r="F104" s="441">
        <v>82.427394690344954</v>
      </c>
      <c r="G104" s="441">
        <v>75.911615999394286</v>
      </c>
      <c r="H104" s="441">
        <v>79.763616474902136</v>
      </c>
      <c r="I104" s="441">
        <v>79.838217285714265</v>
      </c>
      <c r="J104" s="441">
        <v>0</v>
      </c>
      <c r="K104" s="441">
        <v>0</v>
      </c>
      <c r="L104" s="441">
        <v>0</v>
      </c>
      <c r="M104" s="441">
        <v>0</v>
      </c>
      <c r="N104" s="441">
        <v>0</v>
      </c>
      <c r="O104" s="441">
        <v>526.52664546043547</v>
      </c>
    </row>
    <row r="105" spans="1:15">
      <c r="A105" s="53"/>
      <c r="B105" s="62" t="s">
        <v>110</v>
      </c>
      <c r="C105" s="434">
        <v>48.911042343920762</v>
      </c>
      <c r="D105" s="434">
        <v>45.283135613779336</v>
      </c>
      <c r="E105" s="434">
        <v>48.544988935138981</v>
      </c>
      <c r="F105" s="434">
        <v>60.201225182566418</v>
      </c>
      <c r="G105" s="434">
        <v>56.207500510640607</v>
      </c>
      <c r="H105" s="434">
        <v>55.564458869408362</v>
      </c>
      <c r="I105" s="434">
        <v>56.00698462372015</v>
      </c>
      <c r="J105" s="434">
        <v>0</v>
      </c>
      <c r="K105" s="434">
        <v>0</v>
      </c>
      <c r="L105" s="434">
        <v>0</v>
      </c>
      <c r="M105" s="434">
        <v>0</v>
      </c>
      <c r="N105" s="434">
        <v>0</v>
      </c>
      <c r="O105" s="434">
        <v>370.71933607917464</v>
      </c>
    </row>
    <row r="106" spans="1:15">
      <c r="A106" s="53"/>
      <c r="B106" s="62" t="s">
        <v>111</v>
      </c>
      <c r="C106" s="434">
        <v>0</v>
      </c>
      <c r="D106" s="434">
        <v>0</v>
      </c>
      <c r="E106" s="434">
        <v>0</v>
      </c>
      <c r="F106" s="434">
        <v>0</v>
      </c>
      <c r="G106" s="434">
        <v>0</v>
      </c>
      <c r="H106" s="434">
        <v>0</v>
      </c>
      <c r="I106" s="434">
        <v>0</v>
      </c>
      <c r="J106" s="434">
        <v>0</v>
      </c>
      <c r="K106" s="434">
        <v>0</v>
      </c>
      <c r="L106" s="434">
        <v>0</v>
      </c>
      <c r="M106" s="434">
        <v>0</v>
      </c>
      <c r="N106" s="434">
        <v>0</v>
      </c>
      <c r="O106" s="434">
        <v>0</v>
      </c>
    </row>
    <row r="107" spans="1:15">
      <c r="A107" s="53"/>
      <c r="B107" s="62" t="s">
        <v>112</v>
      </c>
      <c r="C107" s="434">
        <v>4.4182498271438302</v>
      </c>
      <c r="D107" s="434">
        <v>4.0436067690613333</v>
      </c>
      <c r="E107" s="434">
        <v>3.823395324181059</v>
      </c>
      <c r="F107" s="434">
        <v>4.1598087823366763</v>
      </c>
      <c r="G107" s="434">
        <v>4.2393561944411537</v>
      </c>
      <c r="H107" s="434">
        <v>5.609097089483182</v>
      </c>
      <c r="I107" s="434">
        <v>4.6334763431488772</v>
      </c>
      <c r="J107" s="434">
        <v>0</v>
      </c>
      <c r="K107" s="434">
        <v>0</v>
      </c>
      <c r="L107" s="434">
        <v>0</v>
      </c>
      <c r="M107" s="434">
        <v>0</v>
      </c>
      <c r="N107" s="434">
        <v>0</v>
      </c>
      <c r="O107" s="434">
        <v>30.926990329796112</v>
      </c>
    </row>
    <row r="108" spans="1:15">
      <c r="A108" s="53"/>
      <c r="B108" s="62" t="s">
        <v>113</v>
      </c>
      <c r="C108" s="434">
        <v>0.73836772077739732</v>
      </c>
      <c r="D108" s="434">
        <v>0.58013313775110298</v>
      </c>
      <c r="E108" s="434">
        <v>0.68112333103684208</v>
      </c>
      <c r="F108" s="434">
        <v>0.96488175996204928</v>
      </c>
      <c r="G108" s="434">
        <v>0.8188680181038831</v>
      </c>
      <c r="H108" s="434">
        <v>0.70336429899479502</v>
      </c>
      <c r="I108" s="434">
        <v>0.64687439232238653</v>
      </c>
      <c r="J108" s="434">
        <v>0</v>
      </c>
      <c r="K108" s="434">
        <v>0</v>
      </c>
      <c r="L108" s="434">
        <v>0</v>
      </c>
      <c r="M108" s="434">
        <v>0</v>
      </c>
      <c r="N108" s="434">
        <v>0</v>
      </c>
      <c r="O108" s="434">
        <v>5.1336126589484561</v>
      </c>
    </row>
    <row r="109" spans="1:15">
      <c r="A109" s="53"/>
      <c r="B109" s="62" t="s">
        <v>305</v>
      </c>
      <c r="C109" s="434">
        <v>18.332181631872448</v>
      </c>
      <c r="D109" s="434">
        <v>18.91547952056726</v>
      </c>
      <c r="E109" s="434">
        <v>14.314096854849417</v>
      </c>
      <c r="F109" s="434">
        <v>17.101478965479803</v>
      </c>
      <c r="G109" s="434">
        <v>14.645891276208642</v>
      </c>
      <c r="H109" s="434">
        <v>17.886696217015796</v>
      </c>
      <c r="I109" s="434">
        <v>18.550881926522852</v>
      </c>
      <c r="J109" s="434">
        <v>0</v>
      </c>
      <c r="K109" s="434">
        <v>0</v>
      </c>
      <c r="L109" s="434">
        <v>0</v>
      </c>
      <c r="M109" s="434">
        <v>0</v>
      </c>
      <c r="N109" s="434">
        <v>0</v>
      </c>
      <c r="O109" s="434">
        <v>119.74670639251622</v>
      </c>
    </row>
    <row r="110" spans="1:15" outlineLevel="1">
      <c r="A110" s="53"/>
      <c r="B110" s="62" t="s">
        <v>238</v>
      </c>
      <c r="C110" s="434">
        <v>0</v>
      </c>
      <c r="D110" s="434">
        <v>0</v>
      </c>
      <c r="E110" s="434">
        <v>0</v>
      </c>
      <c r="F110" s="434">
        <v>0</v>
      </c>
      <c r="G110" s="434">
        <v>0</v>
      </c>
      <c r="H110" s="434">
        <v>0</v>
      </c>
      <c r="I110" s="434">
        <v>0</v>
      </c>
      <c r="J110" s="434">
        <v>0</v>
      </c>
      <c r="K110" s="434">
        <v>0</v>
      </c>
      <c r="L110" s="434">
        <v>0</v>
      </c>
      <c r="M110" s="434">
        <v>0</v>
      </c>
      <c r="N110" s="434">
        <v>0</v>
      </c>
      <c r="O110" s="434">
        <v>0</v>
      </c>
    </row>
    <row r="111" spans="1:15">
      <c r="A111" s="53"/>
      <c r="B111" s="63"/>
      <c r="C111" s="442"/>
      <c r="D111" s="442"/>
      <c r="E111" s="442"/>
      <c r="F111" s="442"/>
      <c r="G111" s="442"/>
      <c r="H111" s="442"/>
      <c r="I111" s="442"/>
      <c r="J111" s="442"/>
      <c r="K111" s="442"/>
      <c r="L111" s="442"/>
      <c r="M111" s="442"/>
      <c r="N111" s="442"/>
      <c r="O111" s="442"/>
    </row>
    <row r="112" spans="1:15">
      <c r="A112" s="53"/>
      <c r="B112" s="66" t="s">
        <v>114</v>
      </c>
      <c r="C112" s="441">
        <v>11.546879110890066</v>
      </c>
      <c r="D112" s="441">
        <v>11.877919822387405</v>
      </c>
      <c r="E112" s="441">
        <v>9.0494521082853296</v>
      </c>
      <c r="F112" s="441">
        <v>10.55214879510468</v>
      </c>
      <c r="G112" s="441">
        <v>17.556822090853395</v>
      </c>
      <c r="H112" s="441">
        <v>12.569057628138642</v>
      </c>
      <c r="I112" s="441">
        <v>12.370648868564647</v>
      </c>
      <c r="J112" s="441">
        <v>0</v>
      </c>
      <c r="K112" s="441">
        <v>0</v>
      </c>
      <c r="L112" s="441">
        <v>0</v>
      </c>
      <c r="M112" s="441">
        <v>0</v>
      </c>
      <c r="N112" s="441">
        <v>0</v>
      </c>
      <c r="O112" s="441">
        <v>85.522928424224176</v>
      </c>
    </row>
    <row r="113" spans="1:15">
      <c r="A113" s="53"/>
      <c r="B113" s="62" t="s">
        <v>248</v>
      </c>
      <c r="C113" s="434">
        <v>7.7420123125492886</v>
      </c>
      <c r="D113" s="434">
        <v>8.8793321992607908</v>
      </c>
      <c r="E113" s="434">
        <v>6.3457702183992355</v>
      </c>
      <c r="F113" s="434">
        <v>7.1638083357537692</v>
      </c>
      <c r="G113" s="434">
        <v>12.230430504601028</v>
      </c>
      <c r="H113" s="434">
        <v>9.3822773196472387</v>
      </c>
      <c r="I113" s="434">
        <v>9.4464978795018588</v>
      </c>
      <c r="J113" s="434">
        <v>0</v>
      </c>
      <c r="K113" s="434">
        <v>0</v>
      </c>
      <c r="L113" s="434">
        <v>0</v>
      </c>
      <c r="M113" s="434">
        <v>0</v>
      </c>
      <c r="N113" s="434">
        <v>0</v>
      </c>
      <c r="O113" s="434">
        <v>61.190128769713219</v>
      </c>
    </row>
    <row r="114" spans="1:15">
      <c r="A114" s="53"/>
      <c r="B114" s="140" t="s">
        <v>115</v>
      </c>
      <c r="C114" s="434">
        <v>2.548250397454733</v>
      </c>
      <c r="D114" s="434">
        <v>3.0281219093133167</v>
      </c>
      <c r="E114" s="434">
        <v>2.5071763887876184</v>
      </c>
      <c r="F114" s="434">
        <v>2.4683416948920605</v>
      </c>
      <c r="G114" s="434">
        <v>2.7142147700838515</v>
      </c>
      <c r="H114" s="434">
        <v>2.7382040589383774</v>
      </c>
      <c r="I114" s="434">
        <v>2.7641187931818783</v>
      </c>
      <c r="J114" s="434">
        <v>0</v>
      </c>
      <c r="K114" s="434">
        <v>0</v>
      </c>
      <c r="L114" s="434">
        <v>0</v>
      </c>
      <c r="M114" s="434">
        <v>0</v>
      </c>
      <c r="N114" s="434">
        <v>0</v>
      </c>
      <c r="O114" s="434">
        <v>18.768428012651839</v>
      </c>
    </row>
    <row r="115" spans="1:15">
      <c r="A115" s="53"/>
      <c r="B115" s="140" t="s">
        <v>116</v>
      </c>
      <c r="C115" s="434">
        <v>3.805597074567308</v>
      </c>
      <c r="D115" s="434">
        <v>4.8284007655682126</v>
      </c>
      <c r="E115" s="434">
        <v>2.7382265405739332</v>
      </c>
      <c r="F115" s="434">
        <v>3.668342508025574</v>
      </c>
      <c r="G115" s="434">
        <v>8.4764719917094951</v>
      </c>
      <c r="H115" s="434">
        <v>5.3385068737754775</v>
      </c>
      <c r="I115" s="434">
        <v>5.4893111917892456</v>
      </c>
      <c r="J115" s="434">
        <v>0</v>
      </c>
      <c r="K115" s="434">
        <v>0</v>
      </c>
      <c r="L115" s="434">
        <v>0</v>
      </c>
      <c r="M115" s="434">
        <v>0</v>
      </c>
      <c r="N115" s="434">
        <v>0</v>
      </c>
      <c r="O115" s="434">
        <v>34.344856946009251</v>
      </c>
    </row>
    <row r="116" spans="1:15">
      <c r="A116" s="53"/>
      <c r="B116" s="140" t="s">
        <v>117</v>
      </c>
      <c r="C116" s="434">
        <v>1.0549473718690912</v>
      </c>
      <c r="D116" s="434">
        <v>0.37083660921828249</v>
      </c>
      <c r="E116" s="434">
        <v>0.51208943497433712</v>
      </c>
      <c r="F116" s="434">
        <v>0.33349736616903458</v>
      </c>
      <c r="G116" s="434">
        <v>0.39397201717608876</v>
      </c>
      <c r="H116" s="434">
        <v>0.61850040827769592</v>
      </c>
      <c r="I116" s="434">
        <v>0.48023352199309088</v>
      </c>
      <c r="J116" s="434">
        <v>0</v>
      </c>
      <c r="K116" s="434">
        <v>0</v>
      </c>
      <c r="L116" s="434">
        <v>0</v>
      </c>
      <c r="M116" s="434">
        <v>0</v>
      </c>
      <c r="N116" s="434">
        <v>0</v>
      </c>
      <c r="O116" s="434">
        <v>3.7640767296776207</v>
      </c>
    </row>
    <row r="117" spans="1:15">
      <c r="A117" s="53"/>
      <c r="B117" s="140" t="s">
        <v>120</v>
      </c>
      <c r="C117" s="434">
        <v>0.33321746865815649</v>
      </c>
      <c r="D117" s="434">
        <v>0.65197291516097966</v>
      </c>
      <c r="E117" s="434">
        <v>0.58827785406334709</v>
      </c>
      <c r="F117" s="434">
        <v>0.69362676666709977</v>
      </c>
      <c r="G117" s="434">
        <v>0.64577172563159313</v>
      </c>
      <c r="H117" s="434">
        <v>0.68706597865568864</v>
      </c>
      <c r="I117" s="434">
        <v>0.71283437253764403</v>
      </c>
      <c r="J117" s="434">
        <v>0</v>
      </c>
      <c r="K117" s="434">
        <v>0</v>
      </c>
      <c r="L117" s="434">
        <v>0</v>
      </c>
      <c r="M117" s="434">
        <v>0</v>
      </c>
      <c r="N117" s="434">
        <v>0</v>
      </c>
      <c r="O117" s="434">
        <v>4.3127670813745089</v>
      </c>
    </row>
    <row r="118" spans="1:15">
      <c r="A118" s="53"/>
      <c r="B118" s="62" t="s">
        <v>249</v>
      </c>
      <c r="C118" s="434">
        <v>3.8048667983407767</v>
      </c>
      <c r="D118" s="434">
        <v>2.9985876231266135</v>
      </c>
      <c r="E118" s="434">
        <v>2.7036818898860946</v>
      </c>
      <c r="F118" s="434">
        <v>3.3883404593509101</v>
      </c>
      <c r="G118" s="434">
        <v>5.3263915862523667</v>
      </c>
      <c r="H118" s="434">
        <v>3.1867803084914037</v>
      </c>
      <c r="I118" s="434">
        <v>2.9241509890627881</v>
      </c>
      <c r="J118" s="434">
        <v>0</v>
      </c>
      <c r="K118" s="434">
        <v>0</v>
      </c>
      <c r="L118" s="434">
        <v>0</v>
      </c>
      <c r="M118" s="434">
        <v>0</v>
      </c>
      <c r="N118" s="434">
        <v>0</v>
      </c>
      <c r="O118" s="434">
        <v>24.332799654510954</v>
      </c>
    </row>
    <row r="119" spans="1:15">
      <c r="A119" s="53"/>
      <c r="B119" s="140" t="s">
        <v>118</v>
      </c>
      <c r="C119" s="434">
        <v>0.9239062183584843</v>
      </c>
      <c r="D119" s="434">
        <v>0.46168391728845343</v>
      </c>
      <c r="E119" s="434">
        <v>0.33778080250573012</v>
      </c>
      <c r="F119" s="434">
        <v>0.44616369620885249</v>
      </c>
      <c r="G119" s="434">
        <v>0.45117029939816061</v>
      </c>
      <c r="H119" s="434">
        <v>0.52448375081630361</v>
      </c>
      <c r="I119" s="434">
        <v>0.4735596269217584</v>
      </c>
      <c r="J119" s="434">
        <v>0</v>
      </c>
      <c r="K119" s="434">
        <v>0</v>
      </c>
      <c r="L119" s="434">
        <v>0</v>
      </c>
      <c r="M119" s="434">
        <v>0</v>
      </c>
      <c r="N119" s="434">
        <v>0</v>
      </c>
      <c r="O119" s="434">
        <v>3.6187483114977428</v>
      </c>
    </row>
    <row r="120" spans="1:15">
      <c r="A120" s="53"/>
      <c r="B120" s="140" t="s">
        <v>119</v>
      </c>
      <c r="C120" s="434">
        <v>2.8809605799822924</v>
      </c>
      <c r="D120" s="434">
        <v>2.5369037058381601</v>
      </c>
      <c r="E120" s="434">
        <v>2.3659010873803643</v>
      </c>
      <c r="F120" s="434">
        <v>2.9421767631420574</v>
      </c>
      <c r="G120" s="434">
        <v>4.875221286854206</v>
      </c>
      <c r="H120" s="434">
        <v>2.6622965576751003</v>
      </c>
      <c r="I120" s="434">
        <v>2.4505913621410298</v>
      </c>
      <c r="J120" s="434">
        <v>0</v>
      </c>
      <c r="K120" s="434">
        <v>0</v>
      </c>
      <c r="L120" s="434">
        <v>0</v>
      </c>
      <c r="M120" s="434">
        <v>0</v>
      </c>
      <c r="N120" s="434">
        <v>0</v>
      </c>
      <c r="O120" s="434">
        <v>20.71405134301321</v>
      </c>
    </row>
    <row r="121" spans="1:15">
      <c r="A121" s="53"/>
      <c r="B121" s="63"/>
      <c r="C121" s="436"/>
      <c r="D121" s="436"/>
      <c r="E121" s="436"/>
      <c r="F121" s="436"/>
      <c r="G121" s="436"/>
      <c r="H121" s="436"/>
      <c r="I121" s="436"/>
      <c r="J121" s="436"/>
      <c r="K121" s="436"/>
      <c r="L121" s="436"/>
      <c r="M121" s="436"/>
      <c r="N121" s="436"/>
      <c r="O121" s="436"/>
    </row>
    <row r="122" spans="1:15">
      <c r="A122" s="53"/>
      <c r="B122" s="67" t="s">
        <v>121</v>
      </c>
      <c r="C122" s="453">
        <v>1.4133812414406079</v>
      </c>
      <c r="D122" s="453">
        <v>1.2458857535880763</v>
      </c>
      <c r="E122" s="453">
        <v>0.53573270982479937</v>
      </c>
      <c r="F122" s="453">
        <v>0.77886888879398208</v>
      </c>
      <c r="G122" s="453">
        <v>2.1781792524802703E-2</v>
      </c>
      <c r="H122" s="453">
        <v>1.7367649520294686</v>
      </c>
      <c r="I122" s="453">
        <v>1.0011489725934006</v>
      </c>
      <c r="J122" s="453">
        <v>0</v>
      </c>
      <c r="K122" s="453">
        <v>0</v>
      </c>
      <c r="L122" s="453">
        <v>0</v>
      </c>
      <c r="M122" s="453">
        <v>0</v>
      </c>
      <c r="N122" s="453">
        <v>0</v>
      </c>
      <c r="O122" s="453">
        <v>6.7335643107951366</v>
      </c>
    </row>
    <row r="123" spans="1:15">
      <c r="A123" s="53"/>
      <c r="B123" s="62" t="s">
        <v>73</v>
      </c>
      <c r="C123" s="445">
        <v>1.4133812414406079</v>
      </c>
      <c r="D123" s="445">
        <v>1.2458857535880763</v>
      </c>
      <c r="E123" s="445">
        <v>0.53573270982479937</v>
      </c>
      <c r="F123" s="445">
        <v>0.77886888879398208</v>
      </c>
      <c r="G123" s="445">
        <v>2.1781792524802703E-2</v>
      </c>
      <c r="H123" s="445">
        <v>1.7367649520294686</v>
      </c>
      <c r="I123" s="445">
        <v>1.0011489725934006</v>
      </c>
      <c r="J123" s="445">
        <v>0</v>
      </c>
      <c r="K123" s="445">
        <v>0</v>
      </c>
      <c r="L123" s="445">
        <v>0</v>
      </c>
      <c r="M123" s="445">
        <v>0</v>
      </c>
      <c r="N123" s="445">
        <v>0</v>
      </c>
      <c r="O123" s="445">
        <v>6.7335643107951366</v>
      </c>
    </row>
    <row r="124" spans="1:15" outlineLevel="1">
      <c r="A124" s="53"/>
      <c r="B124" s="63" t="s">
        <v>122</v>
      </c>
      <c r="C124" s="445">
        <v>0</v>
      </c>
      <c r="D124" s="445">
        <v>0</v>
      </c>
      <c r="E124" s="445">
        <v>0</v>
      </c>
      <c r="F124" s="445">
        <v>0</v>
      </c>
      <c r="G124" s="445">
        <v>0</v>
      </c>
      <c r="H124" s="445">
        <v>0</v>
      </c>
      <c r="I124" s="445">
        <v>0</v>
      </c>
      <c r="J124" s="445">
        <v>0</v>
      </c>
      <c r="K124" s="445">
        <v>0</v>
      </c>
      <c r="L124" s="445">
        <v>0</v>
      </c>
      <c r="M124" s="445">
        <v>0</v>
      </c>
      <c r="N124" s="445">
        <v>0</v>
      </c>
      <c r="O124" s="445">
        <v>0</v>
      </c>
    </row>
    <row r="125" spans="1:15" outlineLevel="1">
      <c r="A125" s="53"/>
      <c r="B125" s="63" t="s">
        <v>123</v>
      </c>
      <c r="C125" s="445">
        <v>1.4133812414406079</v>
      </c>
      <c r="D125" s="445">
        <v>1.2458857535880763</v>
      </c>
      <c r="E125" s="445">
        <v>0.53573270982479937</v>
      </c>
      <c r="F125" s="445">
        <v>0.77886888879398208</v>
      </c>
      <c r="G125" s="445">
        <v>2.1781792524802703E-2</v>
      </c>
      <c r="H125" s="445">
        <v>1.7367649520294686</v>
      </c>
      <c r="I125" s="445">
        <v>1.0011489725934006</v>
      </c>
      <c r="J125" s="445">
        <v>0</v>
      </c>
      <c r="K125" s="445">
        <v>0</v>
      </c>
      <c r="L125" s="445">
        <v>0</v>
      </c>
      <c r="M125" s="445">
        <v>0</v>
      </c>
      <c r="N125" s="445">
        <v>0</v>
      </c>
      <c r="O125" s="445">
        <v>6.7335643107951366</v>
      </c>
    </row>
    <row r="126" spans="1:15" outlineLevel="1">
      <c r="A126" s="53"/>
      <c r="B126" s="63" t="s">
        <v>124</v>
      </c>
      <c r="C126" s="445">
        <v>0</v>
      </c>
      <c r="D126" s="445">
        <v>0</v>
      </c>
      <c r="E126" s="445">
        <v>0</v>
      </c>
      <c r="F126" s="445">
        <v>0</v>
      </c>
      <c r="G126" s="445">
        <v>0</v>
      </c>
      <c r="H126" s="445">
        <v>0</v>
      </c>
      <c r="I126" s="445">
        <v>0</v>
      </c>
      <c r="J126" s="445">
        <v>0</v>
      </c>
      <c r="K126" s="445">
        <v>0</v>
      </c>
      <c r="L126" s="445">
        <v>0</v>
      </c>
      <c r="M126" s="445">
        <v>0</v>
      </c>
      <c r="N126" s="445">
        <v>0</v>
      </c>
      <c r="O126" s="445">
        <v>0</v>
      </c>
    </row>
    <row r="127" spans="1:15">
      <c r="A127" s="53"/>
      <c r="B127" s="62"/>
      <c r="C127" s="446"/>
      <c r="D127" s="446"/>
      <c r="E127" s="446"/>
      <c r="F127" s="446"/>
      <c r="G127" s="446"/>
      <c r="H127" s="446"/>
      <c r="I127" s="446"/>
      <c r="J127" s="446"/>
      <c r="K127" s="446"/>
      <c r="L127" s="446"/>
      <c r="M127" s="446"/>
      <c r="N127" s="446"/>
      <c r="O127" s="446"/>
    </row>
    <row r="128" spans="1:15">
      <c r="A128" s="53"/>
      <c r="B128" s="68" t="s">
        <v>125</v>
      </c>
      <c r="C128" s="447">
        <v>-16.562080808166442</v>
      </c>
      <c r="D128" s="447">
        <v>-17.034924245057169</v>
      </c>
      <c r="E128" s="447">
        <v>-13.342137183281849</v>
      </c>
      <c r="F128" s="447">
        <v>-26.328796739252901</v>
      </c>
      <c r="G128" s="447">
        <v>-16.11592038251252</v>
      </c>
      <c r="H128" s="447">
        <v>-21.638290827109643</v>
      </c>
      <c r="I128" s="447">
        <v>-14.846562439789878</v>
      </c>
      <c r="J128" s="447">
        <v>0</v>
      </c>
      <c r="K128" s="447">
        <v>0</v>
      </c>
      <c r="L128" s="447">
        <v>0</v>
      </c>
      <c r="M128" s="447">
        <v>0</v>
      </c>
      <c r="N128" s="447">
        <v>0</v>
      </c>
      <c r="O128" s="447">
        <v>-125.86871262517047</v>
      </c>
    </row>
    <row r="129" spans="1:15">
      <c r="A129" s="53"/>
      <c r="B129" s="68" t="s">
        <v>126</v>
      </c>
      <c r="C129" s="447">
        <v>-28.279329286313953</v>
      </c>
      <c r="D129" s="447">
        <v>-29.040070578510139</v>
      </c>
      <c r="E129" s="447">
        <v>-21.687373040743708</v>
      </c>
      <c r="F129" s="447">
        <v>-35.184703021320573</v>
      </c>
      <c r="G129" s="447">
        <v>-30.692009252704338</v>
      </c>
      <c r="H129" s="447">
        <v>-34.619447644509577</v>
      </c>
      <c r="I129" s="447">
        <v>-27.029660685077573</v>
      </c>
      <c r="J129" s="447">
        <v>0</v>
      </c>
      <c r="K129" s="447">
        <v>0</v>
      </c>
      <c r="L129" s="447">
        <v>0</v>
      </c>
      <c r="M129" s="447">
        <v>0</v>
      </c>
      <c r="N129" s="447">
        <v>0</v>
      </c>
      <c r="O129" s="447">
        <v>-206.53259350917989</v>
      </c>
    </row>
    <row r="130" spans="1:15">
      <c r="A130" s="53"/>
      <c r="B130" s="69"/>
      <c r="C130" s="438"/>
      <c r="D130" s="438"/>
      <c r="E130" s="438"/>
      <c r="F130" s="438"/>
      <c r="G130" s="438"/>
      <c r="H130" s="438"/>
      <c r="I130" s="438"/>
      <c r="J130" s="438"/>
      <c r="K130" s="438"/>
      <c r="L130" s="438"/>
      <c r="M130" s="438"/>
      <c r="N130" s="438"/>
      <c r="O130" s="438"/>
    </row>
    <row r="131" spans="1:15">
      <c r="A131" s="53"/>
      <c r="B131" s="65" t="s">
        <v>127</v>
      </c>
      <c r="C131" s="440">
        <v>5.7199006684276616</v>
      </c>
      <c r="D131" s="440">
        <v>2.4508998919746494</v>
      </c>
      <c r="E131" s="440">
        <v>7.0864746621933596</v>
      </c>
      <c r="F131" s="440">
        <v>5.2439868751711778</v>
      </c>
      <c r="G131" s="440">
        <v>6.4125068329145245</v>
      </c>
      <c r="H131" s="440">
        <v>2.8642077584921983</v>
      </c>
      <c r="I131" s="440">
        <v>5.2082968139410886</v>
      </c>
      <c r="J131" s="440">
        <v>0</v>
      </c>
      <c r="K131" s="440">
        <v>0</v>
      </c>
      <c r="L131" s="440">
        <v>0</v>
      </c>
      <c r="M131" s="440">
        <v>0</v>
      </c>
      <c r="N131" s="440">
        <v>0</v>
      </c>
      <c r="O131" s="440">
        <v>34.986273503114667</v>
      </c>
    </row>
    <row r="132" spans="1:15">
      <c r="A132" s="53"/>
      <c r="B132" s="62" t="s">
        <v>128</v>
      </c>
      <c r="C132" s="445">
        <v>5.7101591150943287</v>
      </c>
      <c r="D132" s="445">
        <v>2.4195038519746492</v>
      </c>
      <c r="E132" s="445">
        <v>7.0672482288600262</v>
      </c>
      <c r="F132" s="445">
        <v>4.8437187218378446</v>
      </c>
      <c r="G132" s="445">
        <v>6.3471803729145249</v>
      </c>
      <c r="H132" s="445">
        <v>2.8388114618255318</v>
      </c>
      <c r="I132" s="445">
        <v>3.6245757939410881</v>
      </c>
      <c r="J132" s="445">
        <v>0</v>
      </c>
      <c r="K132" s="445">
        <v>0</v>
      </c>
      <c r="L132" s="445">
        <v>0</v>
      </c>
      <c r="M132" s="445">
        <v>0</v>
      </c>
      <c r="N132" s="445">
        <v>0</v>
      </c>
      <c r="O132" s="445">
        <v>32.851197546447999</v>
      </c>
    </row>
    <row r="133" spans="1:15">
      <c r="A133" s="53"/>
      <c r="B133" s="62" t="s">
        <v>129</v>
      </c>
      <c r="C133" s="445">
        <v>9.7415533333333349E-3</v>
      </c>
      <c r="D133" s="445">
        <v>3.139604E-2</v>
      </c>
      <c r="E133" s="445">
        <v>1.9226433333333331E-2</v>
      </c>
      <c r="F133" s="445">
        <v>0.40026815333333338</v>
      </c>
      <c r="G133" s="445">
        <v>6.5326460000000017E-2</v>
      </c>
      <c r="H133" s="445">
        <v>2.5396296666666665E-2</v>
      </c>
      <c r="I133" s="445">
        <v>1.5837210200000003</v>
      </c>
      <c r="J133" s="445">
        <v>0</v>
      </c>
      <c r="K133" s="445">
        <v>0</v>
      </c>
      <c r="L133" s="445">
        <v>0</v>
      </c>
      <c r="M133" s="445">
        <v>0</v>
      </c>
      <c r="N133" s="445">
        <v>0</v>
      </c>
      <c r="O133" s="445">
        <v>2.1350759566666668</v>
      </c>
    </row>
    <row r="134" spans="1:15">
      <c r="A134" s="53"/>
      <c r="B134" s="64"/>
      <c r="C134" s="448"/>
      <c r="D134" s="448"/>
      <c r="E134" s="448"/>
      <c r="F134" s="448"/>
      <c r="G134" s="448"/>
      <c r="H134" s="448"/>
      <c r="I134" s="448"/>
      <c r="J134" s="448"/>
      <c r="K134" s="448"/>
      <c r="L134" s="448"/>
      <c r="M134" s="448"/>
      <c r="N134" s="448"/>
      <c r="O134" s="448"/>
    </row>
    <row r="135" spans="1:15">
      <c r="A135" s="53"/>
      <c r="B135" s="68" t="s">
        <v>130</v>
      </c>
      <c r="C135" s="447">
        <v>-33.999229954741615</v>
      </c>
      <c r="D135" s="447">
        <v>-31.49097047048479</v>
      </c>
      <c r="E135" s="447">
        <v>-28.773847702937069</v>
      </c>
      <c r="F135" s="447">
        <v>-40.428689896491747</v>
      </c>
      <c r="G135" s="447">
        <v>-37.104516085618862</v>
      </c>
      <c r="H135" s="447">
        <v>-37.483655403001777</v>
      </c>
      <c r="I135" s="447">
        <v>-32.237957499018663</v>
      </c>
      <c r="J135" s="447">
        <v>0</v>
      </c>
      <c r="K135" s="447">
        <v>0</v>
      </c>
      <c r="L135" s="447">
        <v>0</v>
      </c>
      <c r="M135" s="447">
        <v>0</v>
      </c>
      <c r="N135" s="447">
        <v>0</v>
      </c>
      <c r="O135" s="447">
        <v>-241.51886701229455</v>
      </c>
    </row>
    <row r="136" spans="1:15">
      <c r="A136" s="53"/>
      <c r="B136" s="70"/>
      <c r="C136" s="432"/>
      <c r="D136" s="432"/>
      <c r="E136" s="432"/>
      <c r="F136" s="432"/>
      <c r="G136" s="432"/>
      <c r="H136" s="432"/>
      <c r="I136" s="432"/>
      <c r="J136" s="432"/>
      <c r="K136" s="432"/>
      <c r="L136" s="432"/>
      <c r="M136" s="432"/>
      <c r="N136" s="432"/>
      <c r="O136" s="432"/>
    </row>
    <row r="137" spans="1:15">
      <c r="A137" s="53"/>
      <c r="B137" s="71" t="s">
        <v>131</v>
      </c>
      <c r="C137" s="449">
        <v>-41.900028802333445</v>
      </c>
      <c r="D137" s="449">
        <v>31.920019045693994</v>
      </c>
      <c r="E137" s="449">
        <v>21.42220764642018</v>
      </c>
      <c r="F137" s="449">
        <v>70.590007570928123</v>
      </c>
      <c r="G137" s="449">
        <v>27.227151885075212</v>
      </c>
      <c r="H137" s="449">
        <v>40.510756716974967</v>
      </c>
      <c r="I137" s="449">
        <v>55.893724195732645</v>
      </c>
      <c r="J137" s="449">
        <v>0</v>
      </c>
      <c r="K137" s="449">
        <v>0</v>
      </c>
      <c r="L137" s="449">
        <v>0</v>
      </c>
      <c r="M137" s="449">
        <v>0</v>
      </c>
      <c r="N137" s="449">
        <v>0</v>
      </c>
      <c r="O137" s="449">
        <v>205.66383825849167</v>
      </c>
    </row>
    <row r="138" spans="1:15">
      <c r="A138" s="53"/>
      <c r="B138" s="62" t="s">
        <v>132</v>
      </c>
      <c r="C138" s="445">
        <v>26.568652001053081</v>
      </c>
      <c r="D138" s="445">
        <v>26.568652001015678</v>
      </c>
      <c r="E138" s="445">
        <v>26.568652</v>
      </c>
      <c r="F138" s="445">
        <v>33.568652</v>
      </c>
      <c r="G138" s="445">
        <v>26.568652</v>
      </c>
      <c r="H138" s="445">
        <v>25.568651999956142</v>
      </c>
      <c r="I138" s="445">
        <v>41.568652000071076</v>
      </c>
      <c r="J138" s="445">
        <v>0</v>
      </c>
      <c r="K138" s="445">
        <v>0</v>
      </c>
      <c r="L138" s="445">
        <v>0</v>
      </c>
      <c r="M138" s="445">
        <v>0</v>
      </c>
      <c r="N138" s="445">
        <v>0</v>
      </c>
      <c r="O138" s="445">
        <v>206.98056400209595</v>
      </c>
    </row>
    <row r="139" spans="1:15">
      <c r="A139" s="53"/>
      <c r="B139" s="62" t="s">
        <v>133</v>
      </c>
      <c r="C139" s="445">
        <v>26.568652001053081</v>
      </c>
      <c r="D139" s="445">
        <v>26.568652001015678</v>
      </c>
      <c r="E139" s="445">
        <v>26.568652</v>
      </c>
      <c r="F139" s="445">
        <v>33.568652</v>
      </c>
      <c r="G139" s="445">
        <v>26.568652</v>
      </c>
      <c r="H139" s="445">
        <v>25.568651999956142</v>
      </c>
      <c r="I139" s="445">
        <v>41.568652000071076</v>
      </c>
      <c r="J139" s="445">
        <v>0</v>
      </c>
      <c r="K139" s="445">
        <v>0</v>
      </c>
      <c r="L139" s="445">
        <v>0</v>
      </c>
      <c r="M139" s="445">
        <v>0</v>
      </c>
      <c r="N139" s="445">
        <v>0</v>
      </c>
      <c r="O139" s="445">
        <v>206.98056400209595</v>
      </c>
    </row>
    <row r="140" spans="1:15" outlineLevel="1">
      <c r="A140" s="53"/>
      <c r="B140" s="72" t="s">
        <v>243</v>
      </c>
      <c r="C140" s="445">
        <v>0</v>
      </c>
      <c r="D140" s="445">
        <v>0</v>
      </c>
      <c r="E140" s="445">
        <v>0</v>
      </c>
      <c r="F140" s="445">
        <v>0</v>
      </c>
      <c r="G140" s="445">
        <v>0</v>
      </c>
      <c r="H140" s="445">
        <v>0</v>
      </c>
      <c r="I140" s="445">
        <v>0</v>
      </c>
      <c r="J140" s="445">
        <v>0</v>
      </c>
      <c r="K140" s="445">
        <v>0</v>
      </c>
      <c r="L140" s="445">
        <v>0</v>
      </c>
      <c r="M140" s="445">
        <v>0</v>
      </c>
      <c r="N140" s="445">
        <v>0</v>
      </c>
      <c r="O140" s="445">
        <v>0</v>
      </c>
    </row>
    <row r="141" spans="1:15" outlineLevel="1">
      <c r="A141" s="53"/>
      <c r="B141" s="72" t="s">
        <v>134</v>
      </c>
      <c r="C141" s="445">
        <v>0</v>
      </c>
      <c r="D141" s="445">
        <v>0</v>
      </c>
      <c r="E141" s="445">
        <v>0</v>
      </c>
      <c r="F141" s="445">
        <v>0</v>
      </c>
      <c r="G141" s="445">
        <v>0</v>
      </c>
      <c r="H141" s="445">
        <v>0</v>
      </c>
      <c r="I141" s="445">
        <v>0</v>
      </c>
      <c r="J141" s="445">
        <v>0</v>
      </c>
      <c r="K141" s="445">
        <v>0</v>
      </c>
      <c r="L141" s="445">
        <v>0</v>
      </c>
      <c r="M141" s="445">
        <v>0</v>
      </c>
      <c r="N141" s="445">
        <v>0</v>
      </c>
      <c r="O141" s="445">
        <v>0</v>
      </c>
    </row>
    <row r="142" spans="1:15" hidden="1" outlineLevel="1">
      <c r="A142" s="53"/>
      <c r="B142" s="141" t="s">
        <v>135</v>
      </c>
      <c r="C142" s="445">
        <v>0</v>
      </c>
      <c r="D142" s="445">
        <v>0</v>
      </c>
      <c r="E142" s="445">
        <v>0</v>
      </c>
      <c r="F142" s="445">
        <v>0</v>
      </c>
      <c r="G142" s="445">
        <v>0</v>
      </c>
      <c r="H142" s="445">
        <v>0</v>
      </c>
      <c r="I142" s="445">
        <v>0</v>
      </c>
      <c r="J142" s="445">
        <v>0</v>
      </c>
      <c r="K142" s="445">
        <v>0</v>
      </c>
      <c r="L142" s="445">
        <v>0</v>
      </c>
      <c r="M142" s="445">
        <v>0</v>
      </c>
      <c r="N142" s="445">
        <v>0</v>
      </c>
      <c r="O142" s="445">
        <v>0</v>
      </c>
    </row>
    <row r="143" spans="1:15" hidden="1" outlineLevel="1">
      <c r="A143" s="53"/>
      <c r="B143" s="141" t="s">
        <v>136</v>
      </c>
      <c r="C143" s="445">
        <v>0</v>
      </c>
      <c r="D143" s="445">
        <v>0</v>
      </c>
      <c r="E143" s="445">
        <v>0</v>
      </c>
      <c r="F143" s="445">
        <v>0</v>
      </c>
      <c r="G143" s="445">
        <v>0</v>
      </c>
      <c r="H143" s="445">
        <v>0</v>
      </c>
      <c r="I143" s="445">
        <v>0</v>
      </c>
      <c r="J143" s="445">
        <v>0</v>
      </c>
      <c r="K143" s="445">
        <v>0</v>
      </c>
      <c r="L143" s="445">
        <v>0</v>
      </c>
      <c r="M143" s="445">
        <v>0</v>
      </c>
      <c r="N143" s="445">
        <v>0</v>
      </c>
      <c r="O143" s="445">
        <v>0</v>
      </c>
    </row>
    <row r="144" spans="1:15">
      <c r="A144" s="53"/>
      <c r="B144" s="73" t="s">
        <v>137</v>
      </c>
      <c r="C144" s="445">
        <v>-0.66631830830152694</v>
      </c>
      <c r="D144" s="445">
        <v>4.7053269289502921</v>
      </c>
      <c r="E144" s="445">
        <v>-8.2439736594762927</v>
      </c>
      <c r="F144" s="445">
        <v>23.631209608942722</v>
      </c>
      <c r="G144" s="445">
        <v>-12.978126930451985</v>
      </c>
      <c r="H144" s="445">
        <v>-1.2419977883108473</v>
      </c>
      <c r="I144" s="445">
        <v>12.492873436691845</v>
      </c>
      <c r="J144" s="445">
        <v>0</v>
      </c>
      <c r="K144" s="445">
        <v>0</v>
      </c>
      <c r="L144" s="445">
        <v>0</v>
      </c>
      <c r="M144" s="445">
        <v>0</v>
      </c>
      <c r="N144" s="445">
        <v>0</v>
      </c>
      <c r="O144" s="445">
        <v>17.698993288044207</v>
      </c>
    </row>
    <row r="145" spans="1:18">
      <c r="A145" s="53"/>
      <c r="B145" s="74" t="s">
        <v>138</v>
      </c>
      <c r="C145" s="445">
        <v>0</v>
      </c>
      <c r="D145" s="445">
        <v>0</v>
      </c>
      <c r="E145" s="445">
        <v>0</v>
      </c>
      <c r="F145" s="445">
        <v>0</v>
      </c>
      <c r="G145" s="445">
        <v>0</v>
      </c>
      <c r="H145" s="445">
        <v>0</v>
      </c>
      <c r="I145" s="445">
        <v>0</v>
      </c>
      <c r="J145" s="445">
        <v>0</v>
      </c>
      <c r="K145" s="445">
        <v>0</v>
      </c>
      <c r="L145" s="445">
        <v>0</v>
      </c>
      <c r="M145" s="445">
        <v>0</v>
      </c>
      <c r="N145" s="445">
        <v>0</v>
      </c>
      <c r="O145" s="445">
        <v>0</v>
      </c>
    </row>
    <row r="146" spans="1:18">
      <c r="A146" s="53"/>
      <c r="B146" s="74" t="s">
        <v>139</v>
      </c>
      <c r="C146" s="445">
        <v>-0.66631830830152694</v>
      </c>
      <c r="D146" s="445">
        <v>4.7053269289502921</v>
      </c>
      <c r="E146" s="445">
        <v>-8.2439736594762927</v>
      </c>
      <c r="F146" s="445">
        <v>23.631209608942722</v>
      </c>
      <c r="G146" s="445">
        <v>-12.978126930451985</v>
      </c>
      <c r="H146" s="445">
        <v>-1.2419977883108473</v>
      </c>
      <c r="I146" s="445">
        <v>12.492873436691845</v>
      </c>
      <c r="J146" s="445">
        <v>0</v>
      </c>
      <c r="K146" s="445">
        <v>0</v>
      </c>
      <c r="L146" s="445">
        <v>0</v>
      </c>
      <c r="M146" s="445">
        <v>0</v>
      </c>
      <c r="N146" s="445">
        <v>0</v>
      </c>
      <c r="O146" s="445">
        <v>17.698993288044207</v>
      </c>
    </row>
    <row r="147" spans="1:18">
      <c r="A147" s="53"/>
      <c r="B147" s="73" t="s">
        <v>140</v>
      </c>
      <c r="C147" s="445">
        <v>-67.812104048418334</v>
      </c>
      <c r="D147" s="445">
        <v>0.61464407572802315</v>
      </c>
      <c r="E147" s="445">
        <v>3.0783028725631389</v>
      </c>
      <c r="F147" s="445">
        <v>12.989877808652068</v>
      </c>
      <c r="G147" s="445">
        <v>13.571300355527196</v>
      </c>
      <c r="H147" s="445">
        <v>16.158706208663009</v>
      </c>
      <c r="I147" s="445">
        <v>0.24847773896972924</v>
      </c>
      <c r="J147" s="445">
        <v>0</v>
      </c>
      <c r="K147" s="445">
        <v>0</v>
      </c>
      <c r="L147" s="445">
        <v>0</v>
      </c>
      <c r="M147" s="445">
        <v>0</v>
      </c>
      <c r="N147" s="445">
        <v>0</v>
      </c>
      <c r="O147" s="445">
        <v>-21.15079498831517</v>
      </c>
    </row>
    <row r="148" spans="1:18">
      <c r="A148" s="53"/>
      <c r="B148" s="74" t="s">
        <v>141</v>
      </c>
      <c r="C148" s="445">
        <v>-59.234850722681145</v>
      </c>
      <c r="D148" s="445">
        <v>-2.2595598455755379</v>
      </c>
      <c r="E148" s="445">
        <v>-0.32419555905477182</v>
      </c>
      <c r="F148" s="445">
        <v>8.4157582020098687</v>
      </c>
      <c r="G148" s="445">
        <v>-1.858276358422728</v>
      </c>
      <c r="H148" s="445">
        <v>3.4460795620879878</v>
      </c>
      <c r="I148" s="445">
        <v>2.4187916252017558</v>
      </c>
      <c r="J148" s="445">
        <v>0</v>
      </c>
      <c r="K148" s="445">
        <v>0</v>
      </c>
      <c r="L148" s="445">
        <v>0</v>
      </c>
      <c r="M148" s="445">
        <v>0</v>
      </c>
      <c r="N148" s="445">
        <v>0</v>
      </c>
      <c r="O148" s="445">
        <v>-49.39625309643457</v>
      </c>
    </row>
    <row r="149" spans="1:18">
      <c r="A149" s="53"/>
      <c r="B149" s="74" t="s">
        <v>243</v>
      </c>
      <c r="C149" s="445">
        <v>0</v>
      </c>
      <c r="D149" s="445">
        <v>0</v>
      </c>
      <c r="E149" s="445">
        <v>0</v>
      </c>
      <c r="F149" s="445">
        <v>0</v>
      </c>
      <c r="G149" s="445">
        <v>0</v>
      </c>
      <c r="H149" s="445">
        <v>0</v>
      </c>
      <c r="I149" s="445">
        <v>0</v>
      </c>
      <c r="J149" s="445">
        <v>0</v>
      </c>
      <c r="K149" s="445">
        <v>0</v>
      </c>
      <c r="L149" s="445">
        <v>0</v>
      </c>
      <c r="M149" s="445">
        <v>0</v>
      </c>
      <c r="N149" s="445">
        <v>0</v>
      </c>
      <c r="O149" s="445">
        <v>0</v>
      </c>
      <c r="Q149" s="128"/>
    </row>
    <row r="150" spans="1:18">
      <c r="A150" s="53"/>
      <c r="B150" s="74" t="s">
        <v>240</v>
      </c>
      <c r="C150" s="445">
        <v>0</v>
      </c>
      <c r="D150" s="445">
        <v>0</v>
      </c>
      <c r="E150" s="445">
        <v>0</v>
      </c>
      <c r="F150" s="445">
        <v>0</v>
      </c>
      <c r="G150" s="445">
        <v>0</v>
      </c>
      <c r="H150" s="445">
        <v>0</v>
      </c>
      <c r="I150" s="445">
        <v>0</v>
      </c>
      <c r="J150" s="445">
        <v>0</v>
      </c>
      <c r="K150" s="445">
        <v>0</v>
      </c>
      <c r="L150" s="445">
        <v>0</v>
      </c>
      <c r="M150" s="445">
        <v>0</v>
      </c>
      <c r="N150" s="445">
        <v>0</v>
      </c>
      <c r="O150" s="445">
        <v>0</v>
      </c>
    </row>
    <row r="151" spans="1:18">
      <c r="A151" s="53"/>
      <c r="B151" s="74" t="s">
        <v>142</v>
      </c>
      <c r="C151" s="445">
        <v>-8.577253325737189</v>
      </c>
      <c r="D151" s="445">
        <v>2.8742039213035611</v>
      </c>
      <c r="E151" s="445">
        <v>3.4024984316179108</v>
      </c>
      <c r="F151" s="445">
        <v>4.5741196066421992</v>
      </c>
      <c r="G151" s="445">
        <v>15.429576713949924</v>
      </c>
      <c r="H151" s="445">
        <v>12.712626646575021</v>
      </c>
      <c r="I151" s="445">
        <v>-2.1703138862320266</v>
      </c>
      <c r="J151" s="445">
        <v>0</v>
      </c>
      <c r="K151" s="445">
        <v>0</v>
      </c>
      <c r="L151" s="445">
        <v>0</v>
      </c>
      <c r="M151" s="445">
        <v>0</v>
      </c>
      <c r="N151" s="445">
        <v>0</v>
      </c>
      <c r="O151" s="445">
        <v>28.245458108119401</v>
      </c>
    </row>
    <row r="152" spans="1:18">
      <c r="A152" s="53"/>
      <c r="B152" s="74" t="s">
        <v>143</v>
      </c>
      <c r="C152" s="445">
        <v>0</v>
      </c>
      <c r="D152" s="445">
        <v>0</v>
      </c>
      <c r="E152" s="445">
        <v>0</v>
      </c>
      <c r="F152" s="445">
        <v>0</v>
      </c>
      <c r="G152" s="445">
        <v>0</v>
      </c>
      <c r="H152" s="445">
        <v>0</v>
      </c>
      <c r="I152" s="445">
        <v>0</v>
      </c>
      <c r="J152" s="445">
        <v>0</v>
      </c>
      <c r="K152" s="445">
        <v>0</v>
      </c>
      <c r="L152" s="445">
        <v>0</v>
      </c>
      <c r="M152" s="445">
        <v>0</v>
      </c>
      <c r="N152" s="445">
        <v>0</v>
      </c>
      <c r="O152" s="445">
        <v>0</v>
      </c>
    </row>
    <row r="153" spans="1:18">
      <c r="A153" s="53"/>
      <c r="B153" s="75" t="s">
        <v>144</v>
      </c>
      <c r="C153" s="445">
        <v>9.7415533333333349E-3</v>
      </c>
      <c r="D153" s="445">
        <v>3.139604E-2</v>
      </c>
      <c r="E153" s="445">
        <v>1.9226433333333331E-2</v>
      </c>
      <c r="F153" s="445">
        <v>0.40026815333333338</v>
      </c>
      <c r="G153" s="445">
        <v>6.5326460000000017E-2</v>
      </c>
      <c r="H153" s="445">
        <v>2.5396296666666665E-2</v>
      </c>
      <c r="I153" s="445">
        <v>1.5837210200000003</v>
      </c>
      <c r="J153" s="445">
        <v>0</v>
      </c>
      <c r="K153" s="445">
        <v>0</v>
      </c>
      <c r="L153" s="445">
        <v>0</v>
      </c>
      <c r="M153" s="445">
        <v>0</v>
      </c>
      <c r="N153" s="445">
        <v>0</v>
      </c>
      <c r="O153" s="445">
        <v>2.1350759566666668</v>
      </c>
      <c r="R153" s="128"/>
    </row>
    <row r="154" spans="1:18">
      <c r="A154" s="53"/>
      <c r="B154" s="64"/>
      <c r="C154" s="448"/>
      <c r="D154" s="448"/>
      <c r="E154" s="448"/>
      <c r="F154" s="448"/>
      <c r="G154" s="448"/>
      <c r="H154" s="448"/>
      <c r="I154" s="448"/>
      <c r="J154" s="448"/>
      <c r="K154" s="448"/>
      <c r="L154" s="448"/>
      <c r="M154" s="448"/>
      <c r="N154" s="448"/>
      <c r="O154" s="448"/>
    </row>
    <row r="155" spans="1:18" ht="15" thickBot="1">
      <c r="A155" s="53"/>
      <c r="B155" s="76" t="s">
        <v>145</v>
      </c>
      <c r="C155" s="450">
        <v>-75.89925875707506</v>
      </c>
      <c r="D155" s="450">
        <v>0.42904857520920459</v>
      </c>
      <c r="E155" s="450">
        <v>-7.3516400565168887</v>
      </c>
      <c r="F155" s="450">
        <v>30.161317674436376</v>
      </c>
      <c r="G155" s="450">
        <v>-9.8773642005436493</v>
      </c>
      <c r="H155" s="450">
        <v>3.0271013139731906</v>
      </c>
      <c r="I155" s="450">
        <v>23.655766696713982</v>
      </c>
      <c r="J155" s="450">
        <v>0</v>
      </c>
      <c r="K155" s="450">
        <v>0</v>
      </c>
      <c r="L155" s="450">
        <v>0</v>
      </c>
      <c r="M155" s="450">
        <v>0</v>
      </c>
      <c r="N155" s="450">
        <v>0</v>
      </c>
      <c r="O155" s="450">
        <v>-35.855028753802884</v>
      </c>
    </row>
    <row r="156" spans="1:18" ht="15" thickTop="1">
      <c r="A156" s="53"/>
      <c r="B156" s="77"/>
      <c r="C156" s="451"/>
      <c r="D156" s="451"/>
      <c r="E156" s="451"/>
      <c r="F156" s="451"/>
      <c r="G156" s="451"/>
      <c r="H156" s="451"/>
      <c r="I156" s="451"/>
      <c r="J156" s="451"/>
      <c r="K156" s="451"/>
      <c r="L156" s="451"/>
      <c r="M156" s="451"/>
      <c r="N156" s="451"/>
      <c r="O156" s="452"/>
    </row>
    <row r="157" spans="1:18">
      <c r="A157" s="53"/>
      <c r="B157" s="530" t="s">
        <v>433</v>
      </c>
      <c r="C157" s="530"/>
      <c r="D157" s="530"/>
      <c r="E157" s="530"/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</row>
    <row r="158" spans="1:18">
      <c r="A158" s="53"/>
      <c r="B158" s="530" t="s">
        <v>429</v>
      </c>
      <c r="C158" s="530"/>
      <c r="D158" s="530"/>
      <c r="E158" s="530"/>
      <c r="F158" s="530"/>
      <c r="G158" s="530"/>
      <c r="H158" s="530"/>
      <c r="I158" s="530"/>
      <c r="J158" s="530"/>
      <c r="K158" s="530"/>
      <c r="L158" s="530"/>
      <c r="M158" s="530"/>
      <c r="N158" s="530"/>
      <c r="O158" s="530"/>
    </row>
    <row r="159" spans="1:18">
      <c r="A159" s="53"/>
      <c r="B159" s="531" t="s">
        <v>95</v>
      </c>
      <c r="C159" s="531"/>
      <c r="D159" s="531"/>
      <c r="E159" s="531"/>
      <c r="F159" s="531"/>
      <c r="G159" s="531"/>
      <c r="H159" s="531"/>
      <c r="I159" s="531"/>
      <c r="J159" s="531"/>
      <c r="K159" s="531"/>
      <c r="L159" s="531"/>
      <c r="M159" s="531"/>
      <c r="N159" s="531"/>
      <c r="O159" s="531"/>
    </row>
    <row r="160" spans="1:18">
      <c r="A160" s="53"/>
      <c r="B160" s="57"/>
      <c r="C160" s="428"/>
      <c r="D160" s="428"/>
      <c r="E160" s="428"/>
      <c r="F160" s="428"/>
      <c r="G160" s="428"/>
      <c r="H160" s="428"/>
      <c r="I160" s="428"/>
      <c r="J160" s="428"/>
      <c r="K160" s="428"/>
      <c r="L160" s="428"/>
      <c r="M160" s="428"/>
      <c r="N160" s="428"/>
      <c r="O160" s="429"/>
    </row>
    <row r="161" spans="1:15" ht="26.4" customHeight="1">
      <c r="A161" s="53"/>
      <c r="B161" s="539" t="s">
        <v>96</v>
      </c>
      <c r="C161" s="541" t="s">
        <v>430</v>
      </c>
      <c r="D161" s="542"/>
      <c r="E161" s="542"/>
      <c r="F161" s="542"/>
      <c r="G161" s="542"/>
      <c r="H161" s="542"/>
      <c r="I161" s="542"/>
      <c r="J161" s="542"/>
      <c r="K161" s="542"/>
      <c r="L161" s="542"/>
      <c r="M161" s="542"/>
      <c r="N161" s="543"/>
      <c r="O161" s="544" t="s">
        <v>431</v>
      </c>
    </row>
    <row r="162" spans="1:15" ht="50.4" customHeight="1">
      <c r="A162" s="53"/>
      <c r="B162" s="540"/>
      <c r="C162" s="430" t="s">
        <v>5</v>
      </c>
      <c r="D162" s="430" t="s">
        <v>6</v>
      </c>
      <c r="E162" s="430" t="s">
        <v>7</v>
      </c>
      <c r="F162" s="430" t="s">
        <v>8</v>
      </c>
      <c r="G162" s="430" t="s">
        <v>9</v>
      </c>
      <c r="H162" s="430" t="s">
        <v>10</v>
      </c>
      <c r="I162" s="430" t="s">
        <v>11</v>
      </c>
      <c r="J162" s="430" t="s">
        <v>12</v>
      </c>
      <c r="K162" s="430" t="s">
        <v>13</v>
      </c>
      <c r="L162" s="430" t="s">
        <v>14</v>
      </c>
      <c r="M162" s="430" t="s">
        <v>15</v>
      </c>
      <c r="N162" s="430" t="s">
        <v>16</v>
      </c>
      <c r="O162" s="545"/>
    </row>
    <row r="163" spans="1:15">
      <c r="A163" s="53"/>
      <c r="B163" s="59" t="s">
        <v>97</v>
      </c>
      <c r="C163" s="431">
        <v>62.980172585372664</v>
      </c>
      <c r="D163" s="431">
        <v>56.133278928654725</v>
      </c>
      <c r="E163" s="431">
        <v>63.64499025003753</v>
      </c>
      <c r="F163" s="431">
        <v>62.765098884728857</v>
      </c>
      <c r="G163" s="431">
        <v>67.197123376348216</v>
      </c>
      <c r="H163" s="431">
        <v>67.631019717696276</v>
      </c>
      <c r="I163" s="431">
        <v>72.572255393282163</v>
      </c>
      <c r="J163" s="431"/>
      <c r="K163" s="431"/>
      <c r="L163" s="431"/>
      <c r="M163" s="431"/>
      <c r="N163" s="431"/>
      <c r="O163" s="431">
        <v>452.92393913612045</v>
      </c>
    </row>
    <row r="164" spans="1:15">
      <c r="A164" s="53"/>
      <c r="B164" s="60"/>
      <c r="C164" s="432"/>
      <c r="D164" s="432"/>
      <c r="E164" s="432"/>
      <c r="F164" s="432"/>
      <c r="G164" s="432"/>
      <c r="H164" s="432"/>
      <c r="I164" s="432"/>
      <c r="J164" s="432"/>
      <c r="K164" s="432"/>
      <c r="L164" s="432"/>
      <c r="M164" s="432"/>
      <c r="N164" s="432"/>
      <c r="O164" s="432"/>
    </row>
    <row r="165" spans="1:15">
      <c r="A165" s="53"/>
      <c r="B165" s="61" t="s">
        <v>98</v>
      </c>
      <c r="C165" s="433">
        <v>62.129318666425448</v>
      </c>
      <c r="D165" s="433">
        <v>55.337177721789175</v>
      </c>
      <c r="E165" s="433">
        <v>60.877836594315468</v>
      </c>
      <c r="F165" s="433">
        <v>61.592500655686649</v>
      </c>
      <c r="G165" s="433">
        <v>65.67346963483763</v>
      </c>
      <c r="H165" s="433">
        <v>66.659804388984043</v>
      </c>
      <c r="I165" s="433">
        <v>71.31114816987693</v>
      </c>
      <c r="J165" s="433"/>
      <c r="K165" s="433"/>
      <c r="L165" s="433"/>
      <c r="M165" s="433"/>
      <c r="N165" s="433"/>
      <c r="O165" s="433">
        <v>443.58125583191537</v>
      </c>
    </row>
    <row r="166" spans="1:15">
      <c r="A166" s="53"/>
      <c r="B166" s="62" t="s">
        <v>99</v>
      </c>
      <c r="C166" s="434">
        <v>8.8280417731248608</v>
      </c>
      <c r="D166" s="434">
        <v>7.8585454356466791</v>
      </c>
      <c r="E166" s="434">
        <v>9.1120557756382414</v>
      </c>
      <c r="F166" s="434">
        <v>8.8294069193593927</v>
      </c>
      <c r="G166" s="434">
        <v>8.6729857408033535</v>
      </c>
      <c r="H166" s="434">
        <v>8.3251594587970228</v>
      </c>
      <c r="I166" s="434">
        <v>8.9202589150800353</v>
      </c>
      <c r="J166" s="434"/>
      <c r="K166" s="434"/>
      <c r="L166" s="434"/>
      <c r="M166" s="434"/>
      <c r="N166" s="434"/>
      <c r="O166" s="434">
        <v>60.546454018449587</v>
      </c>
    </row>
    <row r="167" spans="1:15">
      <c r="A167" s="53"/>
      <c r="B167" s="62" t="s">
        <v>100</v>
      </c>
      <c r="C167" s="434">
        <v>0</v>
      </c>
      <c r="D167" s="434">
        <v>0</v>
      </c>
      <c r="E167" s="434">
        <v>0</v>
      </c>
      <c r="F167" s="434">
        <v>0</v>
      </c>
      <c r="G167" s="434">
        <v>0</v>
      </c>
      <c r="H167" s="434">
        <v>0</v>
      </c>
      <c r="I167" s="434">
        <v>0</v>
      </c>
      <c r="J167" s="434"/>
      <c r="K167" s="434"/>
      <c r="L167" s="434"/>
      <c r="M167" s="434"/>
      <c r="N167" s="434"/>
      <c r="O167" s="434">
        <v>0</v>
      </c>
    </row>
    <row r="168" spans="1:15">
      <c r="A168" s="53"/>
      <c r="B168" s="62" t="s">
        <v>101</v>
      </c>
      <c r="C168" s="434">
        <v>6.2350795725131869</v>
      </c>
      <c r="D168" s="434">
        <v>5.9999486716131356</v>
      </c>
      <c r="E168" s="434">
        <v>6.4081266446231497</v>
      </c>
      <c r="F168" s="434">
        <v>6.9088035662270215</v>
      </c>
      <c r="G168" s="434">
        <v>7.0554166094130384</v>
      </c>
      <c r="H168" s="434">
        <v>7.7004480874573726</v>
      </c>
      <c r="I168" s="434">
        <v>7.3033917913227366</v>
      </c>
      <c r="J168" s="434"/>
      <c r="K168" s="434"/>
      <c r="L168" s="434"/>
      <c r="M168" s="434"/>
      <c r="N168" s="434"/>
      <c r="O168" s="434">
        <v>47.611214943169642</v>
      </c>
    </row>
    <row r="169" spans="1:15">
      <c r="A169" s="53"/>
      <c r="B169" s="62" t="s">
        <v>102</v>
      </c>
      <c r="C169" s="434">
        <v>1.2102695737131774</v>
      </c>
      <c r="D169" s="434">
        <v>1.2042284613507648</v>
      </c>
      <c r="E169" s="434">
        <v>1.1296133406987767</v>
      </c>
      <c r="F169" s="434">
        <v>1.2069277923896127</v>
      </c>
      <c r="G169" s="434">
        <v>1.254541987760347</v>
      </c>
      <c r="H169" s="434">
        <v>1.2405853958463775</v>
      </c>
      <c r="I169" s="434">
        <v>1.2723104795166258</v>
      </c>
      <c r="J169" s="434"/>
      <c r="K169" s="434"/>
      <c r="L169" s="434"/>
      <c r="M169" s="434"/>
      <c r="N169" s="434"/>
      <c r="O169" s="434">
        <v>8.5184770312756815</v>
      </c>
    </row>
    <row r="170" spans="1:15">
      <c r="A170" s="53"/>
      <c r="B170" s="62" t="s">
        <v>103</v>
      </c>
      <c r="C170" s="434">
        <v>18.836658722112478</v>
      </c>
      <c r="D170" s="434">
        <v>16.554039335341074</v>
      </c>
      <c r="E170" s="434">
        <v>17.383324049810277</v>
      </c>
      <c r="F170" s="434">
        <v>18.442443288546126</v>
      </c>
      <c r="G170" s="434">
        <v>19.479003776541827</v>
      </c>
      <c r="H170" s="434">
        <v>18.603479798647967</v>
      </c>
      <c r="I170" s="434">
        <v>20.62755876213053</v>
      </c>
      <c r="J170" s="434"/>
      <c r="K170" s="434"/>
      <c r="L170" s="434"/>
      <c r="M170" s="434"/>
      <c r="N170" s="434"/>
      <c r="O170" s="434">
        <v>129.92650773313028</v>
      </c>
    </row>
    <row r="171" spans="1:15">
      <c r="A171" s="53"/>
      <c r="B171" s="62" t="s">
        <v>104</v>
      </c>
      <c r="C171" s="434">
        <v>27.019269024961741</v>
      </c>
      <c r="D171" s="434">
        <v>23.720415817837516</v>
      </c>
      <c r="E171" s="434">
        <v>26.844716783545028</v>
      </c>
      <c r="F171" s="434">
        <v>26.204919089164488</v>
      </c>
      <c r="G171" s="434">
        <v>29.211521520319067</v>
      </c>
      <c r="H171" s="434">
        <v>30.790131648235302</v>
      </c>
      <c r="I171" s="434">
        <v>33.187628221826991</v>
      </c>
      <c r="J171" s="434"/>
      <c r="K171" s="434"/>
      <c r="L171" s="434"/>
      <c r="M171" s="434"/>
      <c r="N171" s="434"/>
      <c r="O171" s="434">
        <v>196.97860210589016</v>
      </c>
    </row>
    <row r="172" spans="1:15">
      <c r="A172" s="53"/>
      <c r="B172" s="63"/>
      <c r="C172" s="436"/>
      <c r="D172" s="436"/>
      <c r="E172" s="436"/>
      <c r="F172" s="436"/>
      <c r="G172" s="436"/>
      <c r="H172" s="436"/>
      <c r="I172" s="436"/>
      <c r="J172" s="436"/>
      <c r="K172" s="436"/>
      <c r="L172" s="436"/>
      <c r="M172" s="436"/>
      <c r="N172" s="436"/>
      <c r="O172" s="436"/>
    </row>
    <row r="173" spans="1:15">
      <c r="A173" s="53"/>
      <c r="B173" s="61" t="s">
        <v>105</v>
      </c>
      <c r="C173" s="433">
        <v>0.85085391894721918</v>
      </c>
      <c r="D173" s="433">
        <v>0.79610120686555197</v>
      </c>
      <c r="E173" s="433">
        <v>2.7671536557220615</v>
      </c>
      <c r="F173" s="433">
        <v>1.1725982290422068</v>
      </c>
      <c r="G173" s="433">
        <v>1.5236537415105804</v>
      </c>
      <c r="H173" s="433">
        <v>0.97121532871222738</v>
      </c>
      <c r="I173" s="433">
        <v>1.2611072234052285</v>
      </c>
      <c r="J173" s="433"/>
      <c r="K173" s="433"/>
      <c r="L173" s="433"/>
      <c r="M173" s="433"/>
      <c r="N173" s="433"/>
      <c r="O173" s="433">
        <v>9.3426833042050745</v>
      </c>
    </row>
    <row r="174" spans="1:15">
      <c r="A174" s="53"/>
      <c r="B174" s="62" t="s">
        <v>106</v>
      </c>
      <c r="C174" s="434">
        <v>0.66047479932670661</v>
      </c>
      <c r="D174" s="434">
        <v>0.6154327173256956</v>
      </c>
      <c r="E174" s="434">
        <v>0.69511267448016545</v>
      </c>
      <c r="F174" s="434">
        <v>0.71078798314519176</v>
      </c>
      <c r="G174" s="434">
        <v>0.61053830064917247</v>
      </c>
      <c r="H174" s="434">
        <v>0.74268415204314886</v>
      </c>
      <c r="I174" s="434">
        <v>0.79714627960100404</v>
      </c>
      <c r="J174" s="434"/>
      <c r="K174" s="434"/>
      <c r="L174" s="434"/>
      <c r="M174" s="434"/>
      <c r="N174" s="434"/>
      <c r="O174" s="434">
        <v>4.8321769065710845</v>
      </c>
    </row>
    <row r="175" spans="1:15">
      <c r="A175" s="53"/>
      <c r="B175" s="62" t="s">
        <v>107</v>
      </c>
      <c r="C175" s="434">
        <v>0.19037911962051257</v>
      </c>
      <c r="D175" s="434">
        <v>0.18066848953985643</v>
      </c>
      <c r="E175" s="434">
        <v>2.0720409812418961</v>
      </c>
      <c r="F175" s="434">
        <v>0.46181024589701491</v>
      </c>
      <c r="G175" s="434">
        <v>0.91311544086140783</v>
      </c>
      <c r="H175" s="434">
        <v>0.22853117666907849</v>
      </c>
      <c r="I175" s="434">
        <v>0.46396094380422459</v>
      </c>
      <c r="J175" s="434"/>
      <c r="K175" s="434"/>
      <c r="L175" s="434"/>
      <c r="M175" s="434"/>
      <c r="N175" s="434"/>
      <c r="O175" s="434">
        <v>4.510506397633991</v>
      </c>
    </row>
    <row r="176" spans="1:15">
      <c r="A176" s="53"/>
      <c r="B176" s="64"/>
      <c r="C176" s="438"/>
      <c r="D176" s="438"/>
      <c r="E176" s="438"/>
      <c r="F176" s="438"/>
      <c r="G176" s="438"/>
      <c r="H176" s="438"/>
      <c r="I176" s="438"/>
      <c r="J176" s="438"/>
      <c r="K176" s="438"/>
      <c r="L176" s="438"/>
      <c r="M176" s="438"/>
      <c r="N176" s="438"/>
      <c r="O176" s="438"/>
    </row>
    <row r="177" spans="1:15">
      <c r="A177" s="53"/>
      <c r="B177" s="65" t="s">
        <v>108</v>
      </c>
      <c r="C177" s="440">
        <v>94.436351967281055</v>
      </c>
      <c r="D177" s="440">
        <v>90.803365090377753</v>
      </c>
      <c r="E177" s="440">
        <v>91.981374949767257</v>
      </c>
      <c r="F177" s="440">
        <v>103.51547149093857</v>
      </c>
      <c r="G177" s="440">
        <v>102.32792503594003</v>
      </c>
      <c r="H177" s="440">
        <v>102.63969629133594</v>
      </c>
      <c r="I177" s="440">
        <v>96.336548304448016</v>
      </c>
      <c r="J177" s="440"/>
      <c r="K177" s="440"/>
      <c r="L177" s="440"/>
      <c r="M177" s="440"/>
      <c r="N177" s="440"/>
      <c r="O177" s="440">
        <v>682.0407331300886</v>
      </c>
    </row>
    <row r="178" spans="1:15">
      <c r="A178" s="53"/>
      <c r="B178" s="66" t="s">
        <v>109</v>
      </c>
      <c r="C178" s="441">
        <v>82.969299001677257</v>
      </c>
      <c r="D178" s="441">
        <v>77.308518374251904</v>
      </c>
      <c r="E178" s="441">
        <v>74.97580749129142</v>
      </c>
      <c r="F178" s="441">
        <v>90.797006747585073</v>
      </c>
      <c r="G178" s="441">
        <v>86.461212723724955</v>
      </c>
      <c r="H178" s="441">
        <v>89.109121747596234</v>
      </c>
      <c r="I178" s="441">
        <v>88.103402950255571</v>
      </c>
      <c r="J178" s="441"/>
      <c r="K178" s="441"/>
      <c r="L178" s="441"/>
      <c r="M178" s="441"/>
      <c r="N178" s="441"/>
      <c r="O178" s="441">
        <v>589.72436903638243</v>
      </c>
    </row>
    <row r="179" spans="1:15">
      <c r="A179" s="53"/>
      <c r="B179" s="62" t="s">
        <v>110</v>
      </c>
      <c r="C179" s="434">
        <v>58.787221889651768</v>
      </c>
      <c r="D179" s="434">
        <v>53.13111530081764</v>
      </c>
      <c r="E179" s="434">
        <v>55.818617922573857</v>
      </c>
      <c r="F179" s="434">
        <v>68.554456972449017</v>
      </c>
      <c r="G179" s="434">
        <v>66.247627928734119</v>
      </c>
      <c r="H179" s="434">
        <v>63.737823095206465</v>
      </c>
      <c r="I179" s="434">
        <v>63.042384227859252</v>
      </c>
      <c r="J179" s="434"/>
      <c r="K179" s="434"/>
      <c r="L179" s="434"/>
      <c r="M179" s="434"/>
      <c r="N179" s="434"/>
      <c r="O179" s="434">
        <v>429.3192473372921</v>
      </c>
    </row>
    <row r="180" spans="1:15">
      <c r="A180" s="53"/>
      <c r="B180" s="62" t="s">
        <v>111</v>
      </c>
      <c r="C180" s="434">
        <v>0</v>
      </c>
      <c r="D180" s="434">
        <v>0</v>
      </c>
      <c r="E180" s="434">
        <v>0</v>
      </c>
      <c r="F180" s="434">
        <v>0</v>
      </c>
      <c r="G180" s="434">
        <v>0</v>
      </c>
      <c r="H180" s="434">
        <v>0</v>
      </c>
      <c r="I180" s="434">
        <v>0</v>
      </c>
      <c r="J180" s="434"/>
      <c r="K180" s="434"/>
      <c r="L180" s="434"/>
      <c r="M180" s="434"/>
      <c r="N180" s="434"/>
      <c r="O180" s="434">
        <v>0</v>
      </c>
    </row>
    <row r="181" spans="1:15">
      <c r="A181" s="53"/>
      <c r="B181" s="62" t="s">
        <v>112</v>
      </c>
      <c r="C181" s="434">
        <v>5.0314133089743871</v>
      </c>
      <c r="D181" s="434">
        <v>4.4787229113246543</v>
      </c>
      <c r="E181" s="434">
        <v>4.1775361751239934</v>
      </c>
      <c r="F181" s="434">
        <v>4.4924572508696645</v>
      </c>
      <c r="G181" s="434">
        <v>4.6043895822833321</v>
      </c>
      <c r="H181" s="434">
        <v>6.1085764403002436</v>
      </c>
      <c r="I181" s="434">
        <v>5.1621455120627093</v>
      </c>
      <c r="J181" s="434"/>
      <c r="K181" s="434"/>
      <c r="L181" s="434"/>
      <c r="M181" s="434"/>
      <c r="N181" s="434"/>
      <c r="O181" s="434">
        <v>34.055241180938985</v>
      </c>
    </row>
    <row r="182" spans="1:15" ht="15" customHeight="1">
      <c r="A182" s="53"/>
      <c r="B182" s="62" t="s">
        <v>113</v>
      </c>
      <c r="C182" s="434">
        <v>1.7263217419770893</v>
      </c>
      <c r="D182" s="434">
        <v>1.2745602903641147</v>
      </c>
      <c r="E182" s="434">
        <v>1.2037866755172284</v>
      </c>
      <c r="F182" s="434">
        <v>1.1303011284669398</v>
      </c>
      <c r="G182" s="434">
        <v>1.5835998779591212</v>
      </c>
      <c r="H182" s="434">
        <v>1.8539843743237758</v>
      </c>
      <c r="I182" s="434">
        <v>1.8227661571029743</v>
      </c>
      <c r="J182" s="434"/>
      <c r="K182" s="434"/>
      <c r="L182" s="434"/>
      <c r="M182" s="434"/>
      <c r="N182" s="434"/>
      <c r="O182" s="434">
        <v>10.595320245711243</v>
      </c>
    </row>
    <row r="183" spans="1:15" ht="15" customHeight="1">
      <c r="A183" s="53"/>
      <c r="B183" s="62" t="s">
        <v>305</v>
      </c>
      <c r="C183" s="434">
        <v>17.424342061074018</v>
      </c>
      <c r="D183" s="434">
        <v>18.424119871745493</v>
      </c>
      <c r="E183" s="434">
        <v>13.775866718076335</v>
      </c>
      <c r="F183" s="434">
        <v>16.619791395799457</v>
      </c>
      <c r="G183" s="434">
        <v>14.025595334748392</v>
      </c>
      <c r="H183" s="434">
        <v>17.408737837765756</v>
      </c>
      <c r="I183" s="434">
        <v>18.076107053230636</v>
      </c>
      <c r="J183" s="434"/>
      <c r="K183" s="434"/>
      <c r="L183" s="434"/>
      <c r="M183" s="434"/>
      <c r="N183" s="434"/>
      <c r="O183" s="434">
        <v>115.75456027244007</v>
      </c>
    </row>
    <row r="184" spans="1:15">
      <c r="A184" s="53"/>
      <c r="B184" s="62" t="s">
        <v>238</v>
      </c>
      <c r="C184" s="434">
        <v>0</v>
      </c>
      <c r="D184" s="434">
        <v>0</v>
      </c>
      <c r="E184" s="434">
        <v>0</v>
      </c>
      <c r="F184" s="434">
        <v>0</v>
      </c>
      <c r="G184" s="434">
        <v>0</v>
      </c>
      <c r="H184" s="434">
        <v>0</v>
      </c>
      <c r="I184" s="434">
        <v>0</v>
      </c>
      <c r="J184" s="434"/>
      <c r="K184" s="434"/>
      <c r="L184" s="434"/>
      <c r="M184" s="434"/>
      <c r="N184" s="434"/>
      <c r="O184" s="434">
        <v>0</v>
      </c>
    </row>
    <row r="185" spans="1:15" ht="6.75" customHeight="1">
      <c r="A185" s="53"/>
      <c r="B185" s="63"/>
      <c r="C185" s="442"/>
      <c r="D185" s="442"/>
      <c r="E185" s="442"/>
      <c r="F185" s="442"/>
      <c r="G185" s="442"/>
      <c r="H185" s="442"/>
      <c r="I185" s="442"/>
      <c r="J185" s="442"/>
      <c r="K185" s="442"/>
      <c r="L185" s="442"/>
      <c r="M185" s="442"/>
      <c r="N185" s="442"/>
      <c r="O185" s="442"/>
    </row>
    <row r="186" spans="1:15">
      <c r="A186" s="53"/>
      <c r="B186" s="66" t="s">
        <v>114</v>
      </c>
      <c r="C186" s="441">
        <v>10.723399331358348</v>
      </c>
      <c r="D186" s="441">
        <v>12.680277487366936</v>
      </c>
      <c r="E186" s="441">
        <v>16.224943241143777</v>
      </c>
      <c r="F186" s="441">
        <v>12.463571033824831</v>
      </c>
      <c r="G186" s="441">
        <v>15.443532950149892</v>
      </c>
      <c r="H186" s="441">
        <v>13.263367262895315</v>
      </c>
      <c r="I186" s="441">
        <v>8.2306970935410781</v>
      </c>
      <c r="J186" s="441"/>
      <c r="K186" s="441"/>
      <c r="L186" s="441"/>
      <c r="M186" s="441"/>
      <c r="N186" s="441"/>
      <c r="O186" s="441">
        <v>89.029788400280182</v>
      </c>
    </row>
    <row r="187" spans="1:15">
      <c r="A187" s="53"/>
      <c r="B187" s="62" t="s">
        <v>248</v>
      </c>
      <c r="C187" s="434">
        <v>9.0473090086254029</v>
      </c>
      <c r="D187" s="434">
        <v>12.064325425678417</v>
      </c>
      <c r="E187" s="434">
        <v>13.841799733089871</v>
      </c>
      <c r="F187" s="434">
        <v>11.056925477060744</v>
      </c>
      <c r="G187" s="434">
        <v>13.814853798511715</v>
      </c>
      <c r="H187" s="434">
        <v>11.735158275749683</v>
      </c>
      <c r="I187" s="434">
        <v>7.3077235654184367</v>
      </c>
      <c r="J187" s="434"/>
      <c r="K187" s="434"/>
      <c r="L187" s="434"/>
      <c r="M187" s="434"/>
      <c r="N187" s="434"/>
      <c r="O187" s="434">
        <v>78.86809528413427</v>
      </c>
    </row>
    <row r="188" spans="1:15">
      <c r="A188" s="53"/>
      <c r="B188" s="62" t="s">
        <v>115</v>
      </c>
      <c r="C188" s="434">
        <v>3.5803698732231291</v>
      </c>
      <c r="D188" s="434">
        <v>3.6020376041840576</v>
      </c>
      <c r="E188" s="434">
        <v>3.707672942933137</v>
      </c>
      <c r="F188" s="434">
        <v>3.6559300447192871</v>
      </c>
      <c r="G188" s="434">
        <v>3.709127958987017</v>
      </c>
      <c r="H188" s="434">
        <v>3.6270723433830301</v>
      </c>
      <c r="I188" s="434">
        <v>3.548304163425279</v>
      </c>
      <c r="J188" s="434"/>
      <c r="K188" s="434"/>
      <c r="L188" s="434"/>
      <c r="M188" s="434"/>
      <c r="N188" s="434"/>
      <c r="O188" s="434">
        <v>25.430514930854937</v>
      </c>
    </row>
    <row r="189" spans="1:15">
      <c r="A189" s="53"/>
      <c r="B189" s="62" t="s">
        <v>116</v>
      </c>
      <c r="C189" s="434">
        <v>2.3767879764859257</v>
      </c>
      <c r="D189" s="434">
        <v>6.7289143125545161</v>
      </c>
      <c r="E189" s="434">
        <v>6.2078394282405522</v>
      </c>
      <c r="F189" s="434">
        <v>6.1789984425975018</v>
      </c>
      <c r="G189" s="434">
        <v>8.3102534555374117</v>
      </c>
      <c r="H189" s="434">
        <v>6.9836759101580235</v>
      </c>
      <c r="I189" s="434">
        <v>2.1716797364503342</v>
      </c>
      <c r="J189" s="434"/>
      <c r="K189" s="434"/>
      <c r="L189" s="434"/>
      <c r="M189" s="434"/>
      <c r="N189" s="434"/>
      <c r="O189" s="434">
        <v>38.958149262024271</v>
      </c>
    </row>
    <row r="190" spans="1:15">
      <c r="A190" s="53"/>
      <c r="B190" s="62" t="s">
        <v>117</v>
      </c>
      <c r="C190" s="434">
        <v>1.135503923466856</v>
      </c>
      <c r="D190" s="434">
        <v>0.45300912356967649</v>
      </c>
      <c r="E190" s="434">
        <v>1.1423639205292972</v>
      </c>
      <c r="F190" s="434">
        <v>0.6373487408648163</v>
      </c>
      <c r="G190" s="434">
        <v>0.60012611323370302</v>
      </c>
      <c r="H190" s="434">
        <v>0.67305061333986926</v>
      </c>
      <c r="I190" s="434">
        <v>0.62865464089818301</v>
      </c>
      <c r="J190" s="434"/>
      <c r="K190" s="434"/>
      <c r="L190" s="434"/>
      <c r="M190" s="434"/>
      <c r="N190" s="434"/>
      <c r="O190" s="434">
        <v>5.2700570759024021</v>
      </c>
    </row>
    <row r="191" spans="1:15">
      <c r="A191" s="53"/>
      <c r="B191" s="62" t="s">
        <v>120</v>
      </c>
      <c r="C191" s="434">
        <v>1.9546472354494917</v>
      </c>
      <c r="D191" s="434">
        <v>1.2803643853701663</v>
      </c>
      <c r="E191" s="434">
        <v>2.7839234413868859</v>
      </c>
      <c r="F191" s="434">
        <v>0.58464824887913958</v>
      </c>
      <c r="G191" s="434">
        <v>1.1953462707535838</v>
      </c>
      <c r="H191" s="434">
        <v>0.45135940886875847</v>
      </c>
      <c r="I191" s="434">
        <v>0.95908502464463963</v>
      </c>
      <c r="J191" s="434"/>
      <c r="K191" s="434"/>
      <c r="L191" s="434"/>
      <c r="M191" s="434"/>
      <c r="N191" s="434"/>
      <c r="O191" s="434">
        <v>9.2093740153526653</v>
      </c>
    </row>
    <row r="192" spans="1:15">
      <c r="A192" s="53"/>
      <c r="B192" s="62" t="s">
        <v>249</v>
      </c>
      <c r="C192" s="434">
        <v>1.6760903227329449</v>
      </c>
      <c r="D192" s="434">
        <v>0.61595206168852012</v>
      </c>
      <c r="E192" s="434">
        <v>2.3831435080539061</v>
      </c>
      <c r="F192" s="434">
        <v>1.4066455567640863</v>
      </c>
      <c r="G192" s="434">
        <v>1.628679151638178</v>
      </c>
      <c r="H192" s="434">
        <v>1.5282089871456317</v>
      </c>
      <c r="I192" s="434">
        <v>0.92297352812264144</v>
      </c>
      <c r="J192" s="434"/>
      <c r="K192" s="434"/>
      <c r="L192" s="434"/>
      <c r="M192" s="434"/>
      <c r="N192" s="434"/>
      <c r="O192" s="434">
        <v>10.161693116145909</v>
      </c>
    </row>
    <row r="193" spans="1:15">
      <c r="A193" s="53"/>
      <c r="B193" s="62" t="s">
        <v>118</v>
      </c>
      <c r="C193" s="434">
        <v>0.54258435461848564</v>
      </c>
      <c r="D193" s="434">
        <v>0.24705381210910909</v>
      </c>
      <c r="E193" s="434">
        <v>0.85809806506529041</v>
      </c>
      <c r="F193" s="434">
        <v>0.49397203864454298</v>
      </c>
      <c r="G193" s="434">
        <v>0.56868676376115768</v>
      </c>
      <c r="H193" s="434">
        <v>0.51729813975117211</v>
      </c>
      <c r="I193" s="434">
        <v>0.4929256521782126</v>
      </c>
      <c r="J193" s="434"/>
      <c r="K193" s="434"/>
      <c r="L193" s="434"/>
      <c r="M193" s="434"/>
      <c r="N193" s="434"/>
      <c r="O193" s="434">
        <v>3.7206188261279705</v>
      </c>
    </row>
    <row r="194" spans="1:15">
      <c r="A194" s="53"/>
      <c r="B194" s="62" t="s">
        <v>119</v>
      </c>
      <c r="C194" s="434">
        <v>1.1335059681144593</v>
      </c>
      <c r="D194" s="434">
        <v>0.36889824957941109</v>
      </c>
      <c r="E194" s="434">
        <v>1.5250454429886156</v>
      </c>
      <c r="F194" s="434">
        <v>0.91267351811954334</v>
      </c>
      <c r="G194" s="434">
        <v>1.0599923878770203</v>
      </c>
      <c r="H194" s="434">
        <v>1.0109108473944597</v>
      </c>
      <c r="I194" s="434">
        <v>0.43004787594442889</v>
      </c>
      <c r="J194" s="434"/>
      <c r="K194" s="434"/>
      <c r="L194" s="434"/>
      <c r="M194" s="434"/>
      <c r="N194" s="434"/>
      <c r="O194" s="434">
        <v>6.4410742900179381</v>
      </c>
    </row>
    <row r="195" spans="1:15">
      <c r="A195" s="53"/>
      <c r="B195" s="63"/>
      <c r="C195" s="436"/>
      <c r="D195" s="436"/>
      <c r="E195" s="436"/>
      <c r="F195" s="436"/>
      <c r="G195" s="436"/>
      <c r="H195" s="436"/>
      <c r="I195" s="436"/>
      <c r="J195" s="436"/>
      <c r="K195" s="436"/>
      <c r="L195" s="436"/>
      <c r="M195" s="436"/>
      <c r="N195" s="436"/>
      <c r="O195" s="436"/>
    </row>
    <row r="196" spans="1:15">
      <c r="A196" s="53"/>
      <c r="B196" s="67" t="s">
        <v>121</v>
      </c>
      <c r="C196" s="453">
        <v>0.74365363424544595</v>
      </c>
      <c r="D196" s="453">
        <v>0.81456922875890936</v>
      </c>
      <c r="E196" s="453">
        <v>0.78062421733206178</v>
      </c>
      <c r="F196" s="453">
        <v>0.25489370952866236</v>
      </c>
      <c r="G196" s="453">
        <v>0.42317936206518802</v>
      </c>
      <c r="H196" s="453">
        <v>0.26720728084438949</v>
      </c>
      <c r="I196" s="453">
        <v>2.4482606513640875E-3</v>
      </c>
      <c r="J196" s="453"/>
      <c r="K196" s="453"/>
      <c r="L196" s="453"/>
      <c r="M196" s="453"/>
      <c r="N196" s="453"/>
      <c r="O196" s="453">
        <v>3.2865756934260211</v>
      </c>
    </row>
    <row r="197" spans="1:15">
      <c r="A197" s="53"/>
      <c r="B197" s="62" t="s">
        <v>73</v>
      </c>
      <c r="C197" s="445">
        <v>0.74365363424544595</v>
      </c>
      <c r="D197" s="445">
        <v>0.81456922875890936</v>
      </c>
      <c r="E197" s="445">
        <v>0.78062421733206178</v>
      </c>
      <c r="F197" s="445">
        <v>0.25489370952866236</v>
      </c>
      <c r="G197" s="445">
        <v>0.42317936206518802</v>
      </c>
      <c r="H197" s="445">
        <v>0.26720728084438949</v>
      </c>
      <c r="I197" s="445">
        <v>2.4482606513640875E-3</v>
      </c>
      <c r="J197" s="445"/>
      <c r="K197" s="445"/>
      <c r="L197" s="445"/>
      <c r="M197" s="445"/>
      <c r="N197" s="445"/>
      <c r="O197" s="445">
        <v>3.2865756934260211</v>
      </c>
    </row>
    <row r="198" spans="1:15" ht="15" customHeight="1" outlineLevel="1">
      <c r="A198" s="53"/>
      <c r="B198" s="63" t="s">
        <v>122</v>
      </c>
      <c r="C198" s="445">
        <v>0</v>
      </c>
      <c r="D198" s="445">
        <v>0</v>
      </c>
      <c r="E198" s="445">
        <v>0</v>
      </c>
      <c r="F198" s="445">
        <v>0</v>
      </c>
      <c r="G198" s="445">
        <v>0</v>
      </c>
      <c r="H198" s="445">
        <v>0</v>
      </c>
      <c r="I198" s="445">
        <v>0</v>
      </c>
      <c r="J198" s="445"/>
      <c r="K198" s="445"/>
      <c r="L198" s="445"/>
      <c r="M198" s="445"/>
      <c r="N198" s="445"/>
      <c r="O198" s="445">
        <v>0</v>
      </c>
    </row>
    <row r="199" spans="1:15" ht="15" customHeight="1" outlineLevel="1">
      <c r="A199" s="53"/>
      <c r="B199" s="63" t="s">
        <v>123</v>
      </c>
      <c r="C199" s="445">
        <v>0.74365363424544595</v>
      </c>
      <c r="D199" s="445">
        <v>0.81456922875890936</v>
      </c>
      <c r="E199" s="445">
        <v>0.78062421733206178</v>
      </c>
      <c r="F199" s="445">
        <v>0.25489370952866236</v>
      </c>
      <c r="G199" s="445">
        <v>0.42317936206518802</v>
      </c>
      <c r="H199" s="445">
        <v>0.26720728084438949</v>
      </c>
      <c r="I199" s="445">
        <v>2.4482606513640875E-3</v>
      </c>
      <c r="J199" s="445"/>
      <c r="K199" s="445"/>
      <c r="L199" s="445"/>
      <c r="M199" s="445"/>
      <c r="N199" s="445"/>
      <c r="O199" s="445">
        <v>3.2865756934260211</v>
      </c>
    </row>
    <row r="200" spans="1:15" ht="15" customHeight="1" outlineLevel="1">
      <c r="A200" s="53"/>
      <c r="B200" s="63" t="s">
        <v>124</v>
      </c>
      <c r="C200" s="445">
        <v>0</v>
      </c>
      <c r="D200" s="445">
        <v>0</v>
      </c>
      <c r="E200" s="445">
        <v>0</v>
      </c>
      <c r="F200" s="445">
        <v>0</v>
      </c>
      <c r="G200" s="445">
        <v>0</v>
      </c>
      <c r="H200" s="445">
        <v>0</v>
      </c>
      <c r="I200" s="445">
        <v>0</v>
      </c>
      <c r="J200" s="445"/>
      <c r="K200" s="445"/>
      <c r="L200" s="445"/>
      <c r="M200" s="445"/>
      <c r="N200" s="445"/>
      <c r="O200" s="445">
        <v>0</v>
      </c>
    </row>
    <row r="201" spans="1:15" ht="15" customHeight="1" outlineLevel="1">
      <c r="A201" s="53"/>
      <c r="B201" s="63"/>
      <c r="C201" s="442"/>
      <c r="D201" s="442"/>
      <c r="E201" s="442"/>
      <c r="F201" s="442"/>
      <c r="G201" s="442"/>
      <c r="H201" s="442"/>
      <c r="I201" s="442"/>
      <c r="J201" s="442"/>
      <c r="K201" s="442"/>
      <c r="L201" s="442"/>
      <c r="M201" s="442"/>
      <c r="N201" s="442"/>
      <c r="O201" s="442"/>
    </row>
    <row r="202" spans="1:15">
      <c r="A202" s="53"/>
      <c r="B202" s="68" t="s">
        <v>125</v>
      </c>
      <c r="C202" s="447">
        <v>-20.839980335251809</v>
      </c>
      <c r="D202" s="447">
        <v>-21.971340652462729</v>
      </c>
      <c r="E202" s="447">
        <v>-14.097970896975951</v>
      </c>
      <c r="F202" s="447">
        <v>-29.204506091898423</v>
      </c>
      <c r="G202" s="447">
        <v>-20.787743088887325</v>
      </c>
      <c r="H202" s="447">
        <v>-22.449317358612191</v>
      </c>
      <c r="I202" s="447">
        <v>-16.792254780378641</v>
      </c>
      <c r="J202" s="447"/>
      <c r="K202" s="447"/>
      <c r="L202" s="447"/>
      <c r="M202" s="447"/>
      <c r="N202" s="447"/>
      <c r="O202" s="447">
        <v>-146.14311320446706</v>
      </c>
    </row>
    <row r="203" spans="1:15">
      <c r="A203" s="53"/>
      <c r="B203" s="68" t="s">
        <v>126</v>
      </c>
      <c r="C203" s="447">
        <v>-31.456179381908392</v>
      </c>
      <c r="D203" s="447">
        <v>-34.670086161723027</v>
      </c>
      <c r="E203" s="447">
        <v>-28.336384699729727</v>
      </c>
      <c r="F203" s="447">
        <v>-40.750372606209709</v>
      </c>
      <c r="G203" s="447">
        <v>-35.13080165959181</v>
      </c>
      <c r="H203" s="447">
        <v>-35.008676573639661</v>
      </c>
      <c r="I203" s="447">
        <v>-23.764292911165853</v>
      </c>
      <c r="J203" s="447"/>
      <c r="K203" s="447"/>
      <c r="L203" s="447"/>
      <c r="M203" s="447"/>
      <c r="N203" s="447"/>
      <c r="O203" s="447">
        <v>-229.11679399396814</v>
      </c>
    </row>
    <row r="204" spans="1:15">
      <c r="A204" s="53"/>
      <c r="B204" s="69"/>
      <c r="C204" s="438"/>
      <c r="D204" s="438"/>
      <c r="E204" s="438"/>
      <c r="F204" s="438"/>
      <c r="G204" s="438"/>
      <c r="H204" s="438"/>
      <c r="I204" s="438"/>
      <c r="J204" s="438"/>
      <c r="K204" s="438"/>
      <c r="L204" s="438"/>
      <c r="M204" s="438"/>
      <c r="N204" s="438"/>
      <c r="O204" s="438"/>
    </row>
    <row r="205" spans="1:15">
      <c r="A205" s="53"/>
      <c r="B205" s="65" t="s">
        <v>127</v>
      </c>
      <c r="C205" s="440">
        <v>0.55372634053822434</v>
      </c>
      <c r="D205" s="440">
        <v>5.398757855889353</v>
      </c>
      <c r="E205" s="440">
        <v>10.805660962226154</v>
      </c>
      <c r="F205" s="440">
        <v>5.040708130126391</v>
      </c>
      <c r="G205" s="440">
        <v>4.3186888145386462</v>
      </c>
      <c r="H205" s="440">
        <v>5.5625070153937868</v>
      </c>
      <c r="I205" s="440">
        <v>6.3461819070818946</v>
      </c>
      <c r="J205" s="440"/>
      <c r="K205" s="440"/>
      <c r="L205" s="440"/>
      <c r="M205" s="440"/>
      <c r="N205" s="440"/>
      <c r="O205" s="440">
        <v>38.026231025794452</v>
      </c>
    </row>
    <row r="206" spans="1:15">
      <c r="A206" s="53"/>
      <c r="B206" s="62" t="s">
        <v>128</v>
      </c>
      <c r="C206" s="445">
        <v>0.54398478720489096</v>
      </c>
      <c r="D206" s="445">
        <v>5.3673618158893532</v>
      </c>
      <c r="E206" s="445">
        <v>10.786434528892821</v>
      </c>
      <c r="F206" s="445">
        <v>4.6404399767930578</v>
      </c>
      <c r="G206" s="445">
        <v>4.2533654645386463</v>
      </c>
      <c r="H206" s="445">
        <v>5.5371107187271198</v>
      </c>
      <c r="I206" s="445">
        <v>4.7624608870818941</v>
      </c>
      <c r="J206" s="445"/>
      <c r="K206" s="445"/>
      <c r="L206" s="445"/>
      <c r="M206" s="445"/>
      <c r="N206" s="445"/>
      <c r="O206" s="445">
        <v>35.891158179127785</v>
      </c>
    </row>
    <row r="207" spans="1:15">
      <c r="A207" s="53"/>
      <c r="B207" s="62" t="s">
        <v>129</v>
      </c>
      <c r="C207" s="445">
        <v>9.7415533333333349E-3</v>
      </c>
      <c r="D207" s="445">
        <v>3.139604E-2</v>
      </c>
      <c r="E207" s="445">
        <v>1.9226433333333331E-2</v>
      </c>
      <c r="F207" s="445">
        <v>0.40026815333333338</v>
      </c>
      <c r="G207" s="445">
        <v>6.5323350000000016E-2</v>
      </c>
      <c r="H207" s="445">
        <v>2.5396296666666665E-2</v>
      </c>
      <c r="I207" s="445">
        <v>1.5837210200000003</v>
      </c>
      <c r="J207" s="445"/>
      <c r="K207" s="445"/>
      <c r="L207" s="445"/>
      <c r="M207" s="445"/>
      <c r="N207" s="445"/>
      <c r="O207" s="445">
        <v>2.1350728466666671</v>
      </c>
    </row>
    <row r="208" spans="1:15">
      <c r="A208" s="53"/>
      <c r="B208" s="64"/>
      <c r="C208" s="448"/>
      <c r="D208" s="448"/>
      <c r="E208" s="448"/>
      <c r="F208" s="448"/>
      <c r="G208" s="448"/>
      <c r="H208" s="448"/>
      <c r="I208" s="448"/>
      <c r="J208" s="448"/>
      <c r="K208" s="448"/>
      <c r="L208" s="448"/>
      <c r="M208" s="448"/>
      <c r="N208" s="448"/>
      <c r="O208" s="448"/>
    </row>
    <row r="209" spans="1:17">
      <c r="A209" s="53"/>
      <c r="B209" s="68" t="s">
        <v>130</v>
      </c>
      <c r="C209" s="447">
        <v>-32.009905722446618</v>
      </c>
      <c r="D209" s="447">
        <v>-40.068844017612378</v>
      </c>
      <c r="E209" s="447">
        <v>-39.142045661955883</v>
      </c>
      <c r="F209" s="447">
        <v>-45.791080736336099</v>
      </c>
      <c r="G209" s="447">
        <v>-39.449490474130457</v>
      </c>
      <c r="H209" s="447">
        <v>-40.571183589033446</v>
      </c>
      <c r="I209" s="447">
        <v>-30.110474818247749</v>
      </c>
      <c r="J209" s="447"/>
      <c r="K209" s="447"/>
      <c r="L209" s="447"/>
      <c r="M209" s="447"/>
      <c r="N209" s="447"/>
      <c r="O209" s="447">
        <v>-267.1430250197626</v>
      </c>
    </row>
    <row r="210" spans="1:17">
      <c r="A210" s="53"/>
      <c r="B210" s="70"/>
      <c r="C210" s="432"/>
      <c r="D210" s="432"/>
      <c r="E210" s="432"/>
      <c r="F210" s="432"/>
      <c r="G210" s="432"/>
      <c r="H210" s="432"/>
      <c r="I210" s="432"/>
      <c r="J210" s="432"/>
      <c r="K210" s="432"/>
      <c r="L210" s="432"/>
      <c r="M210" s="432"/>
      <c r="N210" s="432"/>
      <c r="O210" s="432"/>
    </row>
    <row r="211" spans="1:17">
      <c r="A211" s="53"/>
      <c r="B211" s="71" t="s">
        <v>131</v>
      </c>
      <c r="C211" s="449">
        <v>-41.297050146921912</v>
      </c>
      <c r="D211" s="449">
        <v>24.2816847423905</v>
      </c>
      <c r="E211" s="449">
        <v>40.269135033369857</v>
      </c>
      <c r="F211" s="449">
        <v>55.967712801401767</v>
      </c>
      <c r="G211" s="449">
        <v>40.095449907388314</v>
      </c>
      <c r="H211" s="449">
        <v>47.804474697317154</v>
      </c>
      <c r="I211" s="449">
        <v>45.998470633678636</v>
      </c>
      <c r="J211" s="449"/>
      <c r="K211" s="449"/>
      <c r="L211" s="449"/>
      <c r="M211" s="449"/>
      <c r="N211" s="449"/>
      <c r="O211" s="449">
        <v>213.11987766862433</v>
      </c>
    </row>
    <row r="212" spans="1:17">
      <c r="A212" s="53"/>
      <c r="B212" s="62" t="s">
        <v>132</v>
      </c>
      <c r="C212" s="445">
        <v>36.293552998698061</v>
      </c>
      <c r="D212" s="445">
        <v>36.293552998777734</v>
      </c>
      <c r="E212" s="445">
        <v>46.293553000000003</v>
      </c>
      <c r="F212" s="445">
        <v>36.293553000000003</v>
      </c>
      <c r="G212" s="445">
        <v>35.043552999930156</v>
      </c>
      <c r="H212" s="445">
        <v>35.043553000039644</v>
      </c>
      <c r="I212" s="445">
        <v>52.043552999916223</v>
      </c>
      <c r="J212" s="445"/>
      <c r="K212" s="445"/>
      <c r="L212" s="445"/>
      <c r="M212" s="445"/>
      <c r="N212" s="445"/>
      <c r="O212" s="445">
        <v>277.30487099736183</v>
      </c>
    </row>
    <row r="213" spans="1:17">
      <c r="A213" s="53"/>
      <c r="B213" s="63" t="s">
        <v>133</v>
      </c>
      <c r="C213" s="445">
        <v>36.293552998698061</v>
      </c>
      <c r="D213" s="445">
        <v>36.293552998777734</v>
      </c>
      <c r="E213" s="445">
        <v>46.293553000000003</v>
      </c>
      <c r="F213" s="445">
        <v>36.293553000000003</v>
      </c>
      <c r="G213" s="445">
        <v>35.043552999930156</v>
      </c>
      <c r="H213" s="445">
        <v>35.043553000039644</v>
      </c>
      <c r="I213" s="445">
        <v>52.043552999916223</v>
      </c>
      <c r="J213" s="445"/>
      <c r="K213" s="445"/>
      <c r="L213" s="445"/>
      <c r="M213" s="445"/>
      <c r="N213" s="445"/>
      <c r="O213" s="445">
        <v>277.30487099736183</v>
      </c>
    </row>
    <row r="214" spans="1:17">
      <c r="A214" s="53"/>
      <c r="B214" s="62" t="s">
        <v>243</v>
      </c>
      <c r="C214" s="445">
        <v>0</v>
      </c>
      <c r="D214" s="445">
        <v>0</v>
      </c>
      <c r="E214" s="445">
        <v>0</v>
      </c>
      <c r="F214" s="445">
        <v>0</v>
      </c>
      <c r="G214" s="445">
        <v>0</v>
      </c>
      <c r="H214" s="445">
        <v>0</v>
      </c>
      <c r="I214" s="445">
        <v>0</v>
      </c>
      <c r="J214" s="445"/>
      <c r="K214" s="445"/>
      <c r="L214" s="445"/>
      <c r="M214" s="445"/>
      <c r="N214" s="445"/>
      <c r="O214" s="445">
        <v>0</v>
      </c>
    </row>
    <row r="215" spans="1:17" outlineLevel="1">
      <c r="A215" s="53"/>
      <c r="B215" s="72" t="s">
        <v>134</v>
      </c>
      <c r="C215" s="445">
        <v>0</v>
      </c>
      <c r="D215" s="445">
        <v>0</v>
      </c>
      <c r="E215" s="445">
        <v>0</v>
      </c>
      <c r="F215" s="445">
        <v>0</v>
      </c>
      <c r="G215" s="445">
        <v>0</v>
      </c>
      <c r="H215" s="445">
        <v>0</v>
      </c>
      <c r="I215" s="445">
        <v>0</v>
      </c>
      <c r="J215" s="445"/>
      <c r="K215" s="445"/>
      <c r="L215" s="445"/>
      <c r="M215" s="445"/>
      <c r="N215" s="445"/>
      <c r="O215" s="445">
        <v>0</v>
      </c>
    </row>
    <row r="216" spans="1:17" hidden="1" outlineLevel="1">
      <c r="A216" s="53"/>
      <c r="B216" s="72" t="s">
        <v>135</v>
      </c>
      <c r="C216" s="445">
        <v>0</v>
      </c>
      <c r="D216" s="445">
        <v>0</v>
      </c>
      <c r="E216" s="445">
        <v>0</v>
      </c>
      <c r="F216" s="445">
        <v>0</v>
      </c>
      <c r="G216" s="445">
        <v>0</v>
      </c>
      <c r="H216" s="445">
        <v>0</v>
      </c>
      <c r="I216" s="445">
        <v>0</v>
      </c>
      <c r="J216" s="445"/>
      <c r="K216" s="445"/>
      <c r="L216" s="445"/>
      <c r="M216" s="445"/>
      <c r="N216" s="445"/>
      <c r="O216" s="445">
        <v>0</v>
      </c>
    </row>
    <row r="217" spans="1:17" hidden="1">
      <c r="A217" s="53"/>
      <c r="B217" s="73" t="s">
        <v>136</v>
      </c>
      <c r="C217" s="445">
        <v>0</v>
      </c>
      <c r="D217" s="445">
        <v>0</v>
      </c>
      <c r="E217" s="445">
        <v>0</v>
      </c>
      <c r="F217" s="445">
        <v>0</v>
      </c>
      <c r="G217" s="445">
        <v>0</v>
      </c>
      <c r="H217" s="445">
        <v>0</v>
      </c>
      <c r="I217" s="445">
        <v>0</v>
      </c>
      <c r="J217" s="445"/>
      <c r="K217" s="445"/>
      <c r="L217" s="445"/>
      <c r="M217" s="445"/>
      <c r="N217" s="445"/>
      <c r="O217" s="445">
        <v>0</v>
      </c>
    </row>
    <row r="218" spans="1:17">
      <c r="A218" s="53"/>
      <c r="B218" s="74" t="s">
        <v>137</v>
      </c>
      <c r="C218" s="445">
        <v>-7.600008067875379</v>
      </c>
      <c r="D218" s="445">
        <v>-13.375559074179577</v>
      </c>
      <c r="E218" s="445">
        <v>0.33069320037689565</v>
      </c>
      <c r="F218" s="445">
        <v>8.8142586625783004</v>
      </c>
      <c r="G218" s="445">
        <v>-5.3697008282314087</v>
      </c>
      <c r="H218" s="445">
        <v>12.76863914992861</v>
      </c>
      <c r="I218" s="445">
        <v>-0.65376960352566016</v>
      </c>
      <c r="J218" s="445"/>
      <c r="K218" s="445"/>
      <c r="L218" s="445"/>
      <c r="M218" s="445"/>
      <c r="N218" s="445"/>
      <c r="O218" s="445">
        <v>-5.0854465609282187</v>
      </c>
    </row>
    <row r="219" spans="1:17">
      <c r="A219" s="53"/>
      <c r="B219" s="74" t="s">
        <v>138</v>
      </c>
      <c r="C219" s="445">
        <v>0</v>
      </c>
      <c r="D219" s="445">
        <v>0</v>
      </c>
      <c r="E219" s="445">
        <v>0</v>
      </c>
      <c r="F219" s="445">
        <v>0</v>
      </c>
      <c r="G219" s="445">
        <v>0</v>
      </c>
      <c r="H219" s="445">
        <v>0</v>
      </c>
      <c r="I219" s="445">
        <v>0</v>
      </c>
      <c r="J219" s="445"/>
      <c r="K219" s="445"/>
      <c r="L219" s="445"/>
      <c r="M219" s="445"/>
      <c r="N219" s="445"/>
      <c r="O219" s="445">
        <v>0</v>
      </c>
    </row>
    <row r="220" spans="1:17">
      <c r="A220" s="53"/>
      <c r="B220" s="73" t="s">
        <v>139</v>
      </c>
      <c r="C220" s="445">
        <v>-7.600008067875379</v>
      </c>
      <c r="D220" s="445">
        <v>-13.375559074179577</v>
      </c>
      <c r="E220" s="445">
        <v>0.33069320037689565</v>
      </c>
      <c r="F220" s="445">
        <v>8.8142586625783004</v>
      </c>
      <c r="G220" s="445">
        <v>-5.3697008282314087</v>
      </c>
      <c r="H220" s="445">
        <v>12.76863914992861</v>
      </c>
      <c r="I220" s="445">
        <v>-0.65376960352566016</v>
      </c>
      <c r="J220" s="445"/>
      <c r="K220" s="445"/>
      <c r="L220" s="445"/>
      <c r="M220" s="445"/>
      <c r="N220" s="445"/>
      <c r="O220" s="445">
        <v>-5.0854465609282187</v>
      </c>
    </row>
    <row r="221" spans="1:17">
      <c r="A221" s="53"/>
      <c r="B221" s="74" t="s">
        <v>140</v>
      </c>
      <c r="C221" s="445">
        <v>-70.000336631077928</v>
      </c>
      <c r="D221" s="445">
        <v>1.3322947777923404</v>
      </c>
      <c r="E221" s="445">
        <v>-6.3743376003403753</v>
      </c>
      <c r="F221" s="445">
        <v>10.459632985490135</v>
      </c>
      <c r="G221" s="445">
        <v>10.356274385689566</v>
      </c>
      <c r="H221" s="445">
        <v>-3.3113749317761787E-2</v>
      </c>
      <c r="I221" s="445">
        <v>-6.9750337827119271</v>
      </c>
      <c r="J221" s="445"/>
      <c r="K221" s="445"/>
      <c r="L221" s="445"/>
      <c r="M221" s="445"/>
      <c r="N221" s="445"/>
      <c r="O221" s="445">
        <v>-61.234619614475946</v>
      </c>
    </row>
    <row r="222" spans="1:17">
      <c r="A222" s="53"/>
      <c r="B222" s="74" t="s">
        <v>141</v>
      </c>
      <c r="C222" s="445">
        <v>-25.00528156030385</v>
      </c>
      <c r="D222" s="445">
        <v>-2.4225132528396389</v>
      </c>
      <c r="E222" s="445">
        <v>-1.5095017419151837</v>
      </c>
      <c r="F222" s="445">
        <v>7.6841906767231976</v>
      </c>
      <c r="G222" s="445">
        <v>-2.0020277150044379</v>
      </c>
      <c r="H222" s="445">
        <v>-1.0932472354252454</v>
      </c>
      <c r="I222" s="445">
        <v>3.8725986803370702</v>
      </c>
      <c r="J222" s="445"/>
      <c r="K222" s="445"/>
      <c r="L222" s="445"/>
      <c r="M222" s="445"/>
      <c r="N222" s="445"/>
      <c r="O222" s="445">
        <v>-20.475782148428088</v>
      </c>
      <c r="Q222" s="128"/>
    </row>
    <row r="223" spans="1:17">
      <c r="A223" s="53"/>
      <c r="B223" s="74" t="s">
        <v>243</v>
      </c>
      <c r="C223" s="445">
        <v>0</v>
      </c>
      <c r="D223" s="445">
        <v>0</v>
      </c>
      <c r="E223" s="445">
        <v>0</v>
      </c>
      <c r="F223" s="445">
        <v>0</v>
      </c>
      <c r="G223" s="445">
        <v>0</v>
      </c>
      <c r="H223" s="445">
        <v>0</v>
      </c>
      <c r="I223" s="445">
        <v>0</v>
      </c>
      <c r="J223" s="445"/>
      <c r="K223" s="445"/>
      <c r="L223" s="445"/>
      <c r="M223" s="445"/>
      <c r="N223" s="445"/>
      <c r="O223" s="445">
        <v>0</v>
      </c>
    </row>
    <row r="224" spans="1:17">
      <c r="A224" s="53"/>
      <c r="B224" s="74" t="s">
        <v>240</v>
      </c>
      <c r="C224" s="445">
        <v>0</v>
      </c>
      <c r="D224" s="445">
        <v>0</v>
      </c>
      <c r="E224" s="445">
        <v>0</v>
      </c>
      <c r="F224" s="445">
        <v>0</v>
      </c>
      <c r="G224" s="445">
        <v>0</v>
      </c>
      <c r="H224" s="445">
        <v>0</v>
      </c>
      <c r="I224" s="445">
        <v>0</v>
      </c>
      <c r="J224" s="445"/>
      <c r="K224" s="445"/>
      <c r="L224" s="445"/>
      <c r="M224" s="445"/>
      <c r="N224" s="445"/>
      <c r="O224" s="445">
        <v>0</v>
      </c>
    </row>
    <row r="225" spans="1:15">
      <c r="A225" s="53"/>
      <c r="B225" s="74" t="s">
        <v>142</v>
      </c>
      <c r="C225" s="445">
        <v>-44.995055070774079</v>
      </c>
      <c r="D225" s="445">
        <v>3.7548080306319793</v>
      </c>
      <c r="E225" s="445">
        <v>-4.8648358584251916</v>
      </c>
      <c r="F225" s="445">
        <v>2.7754423087669373</v>
      </c>
      <c r="G225" s="445">
        <v>12.358302100694004</v>
      </c>
      <c r="H225" s="445">
        <v>1.0601334861074836</v>
      </c>
      <c r="I225" s="445">
        <v>-10.847632463048997</v>
      </c>
      <c r="J225" s="445"/>
      <c r="K225" s="445"/>
      <c r="L225" s="445"/>
      <c r="M225" s="445"/>
      <c r="N225" s="445"/>
      <c r="O225" s="445">
        <v>-40.758837466047858</v>
      </c>
    </row>
    <row r="226" spans="1:15">
      <c r="A226" s="53"/>
      <c r="B226" s="74" t="s">
        <v>143</v>
      </c>
      <c r="C226" s="445">
        <v>0</v>
      </c>
      <c r="D226" s="445">
        <v>0</v>
      </c>
      <c r="E226" s="445">
        <v>0</v>
      </c>
      <c r="F226" s="445">
        <v>0</v>
      </c>
      <c r="G226" s="445">
        <v>0</v>
      </c>
      <c r="H226" s="445">
        <v>0</v>
      </c>
      <c r="I226" s="445">
        <v>0</v>
      </c>
      <c r="J226" s="445"/>
      <c r="K226" s="445"/>
      <c r="L226" s="445"/>
      <c r="M226" s="445"/>
      <c r="N226" s="445"/>
      <c r="O226" s="445">
        <v>0</v>
      </c>
    </row>
    <row r="227" spans="1:15">
      <c r="A227" s="53"/>
      <c r="B227" s="75" t="s">
        <v>144</v>
      </c>
      <c r="C227" s="445">
        <v>9.7415533333333349E-3</v>
      </c>
      <c r="D227" s="445">
        <v>3.139604E-2</v>
      </c>
      <c r="E227" s="445">
        <v>1.9226433333333331E-2</v>
      </c>
      <c r="F227" s="445">
        <v>0.40026815333333338</v>
      </c>
      <c r="G227" s="445">
        <v>6.5323350000000016E-2</v>
      </c>
      <c r="H227" s="445">
        <v>2.5396296666666665E-2</v>
      </c>
      <c r="I227" s="445">
        <v>1.5837210200000003</v>
      </c>
      <c r="J227" s="445"/>
      <c r="K227" s="445"/>
      <c r="L227" s="445"/>
      <c r="M227" s="445"/>
      <c r="N227" s="445"/>
      <c r="O227" s="445">
        <v>2.1350728466666671</v>
      </c>
    </row>
    <row r="228" spans="1:15">
      <c r="A228" s="53"/>
      <c r="B228" s="64"/>
      <c r="C228" s="448"/>
      <c r="D228" s="448"/>
      <c r="E228" s="448"/>
      <c r="F228" s="448"/>
      <c r="G228" s="448"/>
      <c r="H228" s="448"/>
      <c r="I228" s="448"/>
      <c r="J228" s="448"/>
      <c r="K228" s="448"/>
      <c r="L228" s="448"/>
      <c r="M228" s="448"/>
      <c r="N228" s="448"/>
      <c r="O228" s="448"/>
    </row>
    <row r="229" spans="1:15" ht="15" thickBot="1">
      <c r="A229" s="53"/>
      <c r="B229" s="76" t="s">
        <v>145</v>
      </c>
      <c r="C229" s="450">
        <v>-73.306955869368522</v>
      </c>
      <c r="D229" s="450">
        <v>-15.787159275221878</v>
      </c>
      <c r="E229" s="450">
        <v>1.1270893714139731</v>
      </c>
      <c r="F229" s="450">
        <v>10.176632065065668</v>
      </c>
      <c r="G229" s="450">
        <v>0.64595943325785754</v>
      </c>
      <c r="H229" s="450">
        <v>7.2332911082837086</v>
      </c>
      <c r="I229" s="450">
        <v>15.887995815430887</v>
      </c>
      <c r="J229" s="450"/>
      <c r="K229" s="450"/>
      <c r="L229" s="450"/>
      <c r="M229" s="450"/>
      <c r="N229" s="450"/>
      <c r="O229" s="450">
        <v>-54.023147351138277</v>
      </c>
    </row>
    <row r="230" spans="1:15" ht="15" thickTop="1">
      <c r="A230" s="53"/>
      <c r="C230" s="454"/>
      <c r="D230" s="454"/>
      <c r="E230" s="454"/>
      <c r="F230" s="454"/>
      <c r="G230" s="454"/>
      <c r="H230" s="454"/>
      <c r="I230" s="454"/>
      <c r="J230" s="454"/>
      <c r="K230" s="454"/>
      <c r="L230" s="454"/>
      <c r="M230" s="454"/>
      <c r="N230" s="454"/>
      <c r="O230" s="455"/>
    </row>
    <row r="231" spans="1:15">
      <c r="A231" s="53"/>
      <c r="B231" s="530" t="s">
        <v>434</v>
      </c>
      <c r="C231" s="530"/>
      <c r="D231" s="530"/>
      <c r="E231" s="530"/>
      <c r="F231" s="530"/>
      <c r="G231" s="530"/>
      <c r="H231" s="530"/>
      <c r="I231" s="530"/>
      <c r="J231" s="530"/>
      <c r="K231" s="530"/>
      <c r="L231" s="530"/>
      <c r="M231" s="530"/>
      <c r="N231" s="530"/>
      <c r="O231" s="530"/>
    </row>
    <row r="232" spans="1:15">
      <c r="A232" s="53"/>
      <c r="B232" s="530" t="s">
        <v>429</v>
      </c>
      <c r="C232" s="530"/>
      <c r="D232" s="530"/>
      <c r="E232" s="530"/>
      <c r="F232" s="530"/>
      <c r="G232" s="530"/>
      <c r="H232" s="530"/>
      <c r="I232" s="530"/>
      <c r="J232" s="530"/>
      <c r="K232" s="530"/>
      <c r="L232" s="530"/>
      <c r="M232" s="530"/>
      <c r="N232" s="530"/>
      <c r="O232" s="530"/>
    </row>
    <row r="233" spans="1:15">
      <c r="A233" s="53"/>
      <c r="B233" s="531" t="s">
        <v>95</v>
      </c>
      <c r="C233" s="531"/>
      <c r="D233" s="531"/>
      <c r="E233" s="531"/>
      <c r="F233" s="531"/>
      <c r="G233" s="531"/>
      <c r="H233" s="531"/>
      <c r="I233" s="531"/>
      <c r="J233" s="531"/>
      <c r="K233" s="531"/>
      <c r="L233" s="531"/>
      <c r="M233" s="531"/>
      <c r="N233" s="531"/>
      <c r="O233" s="531"/>
    </row>
    <row r="234" spans="1:15">
      <c r="A234" s="53"/>
      <c r="B234" s="57"/>
      <c r="C234" s="428"/>
      <c r="D234" s="428"/>
      <c r="E234" s="428"/>
      <c r="F234" s="428"/>
      <c r="G234" s="428"/>
      <c r="H234" s="428"/>
      <c r="I234" s="428"/>
      <c r="J234" s="428"/>
      <c r="K234" s="428"/>
      <c r="L234" s="428"/>
      <c r="M234" s="428"/>
      <c r="N234" s="428"/>
      <c r="O234" s="429"/>
    </row>
    <row r="235" spans="1:15" ht="27.6" customHeight="1">
      <c r="A235" s="53"/>
      <c r="B235" s="539" t="s">
        <v>96</v>
      </c>
      <c r="C235" s="541" t="s">
        <v>430</v>
      </c>
      <c r="D235" s="542"/>
      <c r="E235" s="542"/>
      <c r="F235" s="542"/>
      <c r="G235" s="542"/>
      <c r="H235" s="542"/>
      <c r="I235" s="542"/>
      <c r="J235" s="542"/>
      <c r="K235" s="542"/>
      <c r="L235" s="542"/>
      <c r="M235" s="542"/>
      <c r="N235" s="543"/>
      <c r="O235" s="544" t="s">
        <v>431</v>
      </c>
    </row>
    <row r="236" spans="1:15" ht="49.8" customHeight="1">
      <c r="A236" s="53"/>
      <c r="B236" s="540"/>
      <c r="C236" s="430" t="s">
        <v>5</v>
      </c>
      <c r="D236" s="430" t="s">
        <v>6</v>
      </c>
      <c r="E236" s="430" t="s">
        <v>7</v>
      </c>
      <c r="F236" s="430" t="s">
        <v>8</v>
      </c>
      <c r="G236" s="430" t="s">
        <v>9</v>
      </c>
      <c r="H236" s="430" t="s">
        <v>10</v>
      </c>
      <c r="I236" s="430" t="s">
        <v>11</v>
      </c>
      <c r="J236" s="430" t="s">
        <v>12</v>
      </c>
      <c r="K236" s="430" t="s">
        <v>13</v>
      </c>
      <c r="L236" s="430" t="s">
        <v>14</v>
      </c>
      <c r="M236" s="430" t="s">
        <v>15</v>
      </c>
      <c r="N236" s="430" t="s">
        <v>16</v>
      </c>
      <c r="O236" s="545"/>
    </row>
    <row r="237" spans="1:15">
      <c r="A237" s="53"/>
      <c r="B237" s="59" t="s">
        <v>97</v>
      </c>
      <c r="C237" s="431">
        <v>40.532702876884706</v>
      </c>
      <c r="D237" s="431">
        <v>36.843225110926326</v>
      </c>
      <c r="E237" s="431">
        <v>37.456847211804579</v>
      </c>
      <c r="F237" s="431">
        <v>37.845816380690096</v>
      </c>
      <c r="G237" s="431">
        <v>45.909676861137406</v>
      </c>
      <c r="H237" s="431">
        <v>42.946981219225975</v>
      </c>
      <c r="I237" s="431">
        <v>46.085619071062204</v>
      </c>
      <c r="J237" s="431"/>
      <c r="K237" s="431"/>
      <c r="L237" s="431"/>
      <c r="M237" s="431"/>
      <c r="N237" s="431"/>
      <c r="O237" s="431">
        <v>287.62086873173132</v>
      </c>
    </row>
    <row r="238" spans="1:15">
      <c r="A238" s="53"/>
      <c r="B238" s="60"/>
      <c r="C238" s="432"/>
      <c r="D238" s="432"/>
      <c r="E238" s="432"/>
      <c r="F238" s="432"/>
      <c r="G238" s="432"/>
      <c r="H238" s="432"/>
      <c r="I238" s="432"/>
      <c r="J238" s="432"/>
      <c r="K238" s="432"/>
      <c r="L238" s="432"/>
      <c r="M238" s="432"/>
      <c r="N238" s="432"/>
      <c r="O238" s="432"/>
    </row>
    <row r="239" spans="1:15">
      <c r="A239" s="53"/>
      <c r="B239" s="61" t="s">
        <v>98</v>
      </c>
      <c r="C239" s="433">
        <v>39.691178998628125</v>
      </c>
      <c r="D239" s="433">
        <v>36.08573127448085</v>
      </c>
      <c r="E239" s="433">
        <v>36.608014366577166</v>
      </c>
      <c r="F239" s="433">
        <v>37.015414568793339</v>
      </c>
      <c r="G239" s="433">
        <v>43.400285849168242</v>
      </c>
      <c r="H239" s="433">
        <v>42.198041794071571</v>
      </c>
      <c r="I239" s="433">
        <v>45.275714035923365</v>
      </c>
      <c r="J239" s="433"/>
      <c r="K239" s="433"/>
      <c r="L239" s="433"/>
      <c r="M239" s="433"/>
      <c r="N239" s="433"/>
      <c r="O239" s="433">
        <v>280.27438088764268</v>
      </c>
    </row>
    <row r="240" spans="1:15">
      <c r="A240" s="53"/>
      <c r="B240" s="62" t="s">
        <v>99</v>
      </c>
      <c r="C240" s="434">
        <v>0.50500430113804051</v>
      </c>
      <c r="D240" s="434">
        <v>0.53395509041057188</v>
      </c>
      <c r="E240" s="434">
        <v>0.46504009675466101</v>
      </c>
      <c r="F240" s="434">
        <v>0.51678585828415369</v>
      </c>
      <c r="G240" s="434">
        <v>0.491714316506627</v>
      </c>
      <c r="H240" s="434">
        <v>0.532676934828337</v>
      </c>
      <c r="I240" s="434">
        <v>0.56605661342000468</v>
      </c>
      <c r="J240" s="434"/>
      <c r="K240" s="434"/>
      <c r="L240" s="434"/>
      <c r="M240" s="434"/>
      <c r="N240" s="434"/>
      <c r="O240" s="434">
        <v>3.6112332113423959</v>
      </c>
    </row>
    <row r="241" spans="1:15">
      <c r="A241" s="53"/>
      <c r="B241" s="62" t="s">
        <v>100</v>
      </c>
      <c r="C241" s="434">
        <v>0</v>
      </c>
      <c r="D241" s="434">
        <v>2.4599316783746647E-5</v>
      </c>
      <c r="E241" s="434">
        <v>1.2144897396310515E-5</v>
      </c>
      <c r="F241" s="434">
        <v>0</v>
      </c>
      <c r="G241" s="434">
        <v>2.590580200162294E-5</v>
      </c>
      <c r="H241" s="434">
        <v>1.2862594074265578E-5</v>
      </c>
      <c r="I241" s="434">
        <v>0</v>
      </c>
      <c r="J241" s="434"/>
      <c r="K241" s="434"/>
      <c r="L241" s="434"/>
      <c r="M241" s="434"/>
      <c r="N241" s="434"/>
      <c r="O241" s="434">
        <v>7.5512610255945689E-5</v>
      </c>
    </row>
    <row r="242" spans="1:15">
      <c r="A242" s="53"/>
      <c r="B242" s="62" t="s">
        <v>101</v>
      </c>
      <c r="C242" s="434">
        <v>5.6250353768765988</v>
      </c>
      <c r="D242" s="434">
        <v>5.030701414270486</v>
      </c>
      <c r="E242" s="434">
        <v>5.0800624149988742</v>
      </c>
      <c r="F242" s="434">
        <v>3.8192677372606614</v>
      </c>
      <c r="G242" s="434">
        <v>8.0388184208479849</v>
      </c>
      <c r="H242" s="434">
        <v>5.9590658289027703</v>
      </c>
      <c r="I242" s="434">
        <v>5.949640548113182</v>
      </c>
      <c r="J242" s="434"/>
      <c r="K242" s="434"/>
      <c r="L242" s="434"/>
      <c r="M242" s="434"/>
      <c r="N242" s="434"/>
      <c r="O242" s="434">
        <v>39.502591741270557</v>
      </c>
    </row>
    <row r="243" spans="1:15">
      <c r="A243" s="53"/>
      <c r="B243" s="62" t="s">
        <v>102</v>
      </c>
      <c r="C243" s="434">
        <v>1.279055491069836</v>
      </c>
      <c r="D243" s="434">
        <v>1.2042061075295054</v>
      </c>
      <c r="E243" s="434">
        <v>1.1321875775511432</v>
      </c>
      <c r="F243" s="434">
        <v>1.2199765558040419</v>
      </c>
      <c r="G243" s="434">
        <v>1.2094173885921018</v>
      </c>
      <c r="H243" s="434">
        <v>1.3321867004212042</v>
      </c>
      <c r="I243" s="434">
        <v>1.3020034527372695</v>
      </c>
      <c r="J243" s="434"/>
      <c r="K243" s="434"/>
      <c r="L243" s="434"/>
      <c r="M243" s="434"/>
      <c r="N243" s="434"/>
      <c r="O243" s="434">
        <v>8.6790332737051017</v>
      </c>
    </row>
    <row r="244" spans="1:15">
      <c r="A244" s="53"/>
      <c r="B244" s="62" t="s">
        <v>103</v>
      </c>
      <c r="C244" s="434">
        <v>13.85361719774143</v>
      </c>
      <c r="D244" s="434">
        <v>12.529042592497467</v>
      </c>
      <c r="E244" s="434">
        <v>12.067645839422768</v>
      </c>
      <c r="F244" s="434">
        <v>13.709594413715823</v>
      </c>
      <c r="G244" s="434">
        <v>13.836200785941303</v>
      </c>
      <c r="H244" s="434">
        <v>14.40804469129875</v>
      </c>
      <c r="I244" s="434">
        <v>14.600439291059043</v>
      </c>
      <c r="J244" s="434"/>
      <c r="K244" s="434"/>
      <c r="L244" s="434"/>
      <c r="M244" s="434"/>
      <c r="N244" s="434"/>
      <c r="O244" s="434">
        <v>95.004584811676594</v>
      </c>
    </row>
    <row r="245" spans="1:15">
      <c r="A245" s="53"/>
      <c r="B245" s="62" t="s">
        <v>104</v>
      </c>
      <c r="C245" s="434">
        <v>18.42846663180222</v>
      </c>
      <c r="D245" s="434">
        <v>16.787801470456035</v>
      </c>
      <c r="E245" s="434">
        <v>17.863066292952318</v>
      </c>
      <c r="F245" s="434">
        <v>17.749790003728659</v>
      </c>
      <c r="G245" s="434">
        <v>19.824109031478223</v>
      </c>
      <c r="H245" s="434">
        <v>19.966054776026439</v>
      </c>
      <c r="I245" s="434">
        <v>22.857574130593868</v>
      </c>
      <c r="J245" s="434"/>
      <c r="K245" s="434"/>
      <c r="L245" s="434"/>
      <c r="M245" s="434"/>
      <c r="N245" s="434"/>
      <c r="O245" s="434">
        <v>133.47686233703777</v>
      </c>
    </row>
    <row r="246" spans="1:15">
      <c r="A246" s="53"/>
      <c r="B246" s="63"/>
      <c r="C246" s="436"/>
      <c r="D246" s="436"/>
      <c r="E246" s="436"/>
      <c r="F246" s="436"/>
      <c r="G246" s="436"/>
      <c r="H246" s="436"/>
      <c r="I246" s="436"/>
      <c r="J246" s="436"/>
      <c r="K246" s="436"/>
      <c r="L246" s="436"/>
      <c r="M246" s="436"/>
      <c r="N246" s="436"/>
      <c r="O246" s="436"/>
    </row>
    <row r="247" spans="1:15">
      <c r="A247" s="53"/>
      <c r="B247" s="61" t="s">
        <v>105</v>
      </c>
      <c r="C247" s="433">
        <v>0.84152387825658281</v>
      </c>
      <c r="D247" s="433">
        <v>0.75749383644547763</v>
      </c>
      <c r="E247" s="433">
        <v>0.84883284522741476</v>
      </c>
      <c r="F247" s="433">
        <v>0.83040181189675466</v>
      </c>
      <c r="G247" s="433">
        <v>2.5093910119691643</v>
      </c>
      <c r="H247" s="433">
        <v>0.74893942515440515</v>
      </c>
      <c r="I247" s="433">
        <v>0.80990503513884127</v>
      </c>
      <c r="J247" s="433"/>
      <c r="K247" s="433"/>
      <c r="L247" s="433"/>
      <c r="M247" s="433"/>
      <c r="N247" s="433"/>
      <c r="O247" s="433">
        <v>7.3464878440886405</v>
      </c>
    </row>
    <row r="248" spans="1:15">
      <c r="A248" s="53"/>
      <c r="B248" s="62" t="s">
        <v>106</v>
      </c>
      <c r="C248" s="434">
        <v>0.70568785452281102</v>
      </c>
      <c r="D248" s="434">
        <v>0.66156370686555288</v>
      </c>
      <c r="E248" s="434">
        <v>0.71999485380598982</v>
      </c>
      <c r="F248" s="434">
        <v>0.7150519805583192</v>
      </c>
      <c r="G248" s="434">
        <v>0.71890991936029214</v>
      </c>
      <c r="H248" s="434">
        <v>0.66291613754526391</v>
      </c>
      <c r="I248" s="434">
        <v>0.71155062597241636</v>
      </c>
      <c r="J248" s="434"/>
      <c r="K248" s="434"/>
      <c r="L248" s="434"/>
      <c r="M248" s="434"/>
      <c r="N248" s="434"/>
      <c r="O248" s="434">
        <v>4.8956750786306449</v>
      </c>
    </row>
    <row r="249" spans="1:15">
      <c r="A249" s="53"/>
      <c r="B249" s="62" t="s">
        <v>107</v>
      </c>
      <c r="C249" s="434">
        <v>0.13583602373377182</v>
      </c>
      <c r="D249" s="434">
        <v>9.593012957992475E-2</v>
      </c>
      <c r="E249" s="434">
        <v>0.12883799142142491</v>
      </c>
      <c r="F249" s="434">
        <v>0.11534983133843549</v>
      </c>
      <c r="G249" s="434">
        <v>1.7904810926088721</v>
      </c>
      <c r="H249" s="434">
        <v>8.6023287609141241E-2</v>
      </c>
      <c r="I249" s="434">
        <v>9.8354409166424933E-2</v>
      </c>
      <c r="J249" s="434"/>
      <c r="K249" s="434"/>
      <c r="L249" s="434"/>
      <c r="M249" s="434"/>
      <c r="N249" s="434"/>
      <c r="O249" s="434">
        <v>2.4508127654579952</v>
      </c>
    </row>
    <row r="250" spans="1:15">
      <c r="A250" s="53"/>
      <c r="B250" s="64"/>
      <c r="C250" s="438"/>
      <c r="D250" s="438"/>
      <c r="E250" s="438"/>
      <c r="F250" s="438"/>
      <c r="G250" s="438"/>
      <c r="H250" s="438"/>
      <c r="I250" s="438"/>
      <c r="J250" s="438"/>
      <c r="K250" s="438"/>
      <c r="L250" s="438"/>
      <c r="M250" s="438"/>
      <c r="N250" s="438"/>
      <c r="O250" s="438"/>
    </row>
    <row r="251" spans="1:15">
      <c r="A251" s="53"/>
      <c r="B251" s="65" t="s">
        <v>108</v>
      </c>
      <c r="C251" s="440">
        <v>92.372288113450949</v>
      </c>
      <c r="D251" s="440">
        <v>88.34108356817184</v>
      </c>
      <c r="E251" s="440">
        <v>85.185898610659549</v>
      </c>
      <c r="F251" s="440">
        <v>111.37902898318183</v>
      </c>
      <c r="G251" s="440">
        <v>97.527422385044133</v>
      </c>
      <c r="H251" s="440">
        <v>103.23987669208664</v>
      </c>
      <c r="I251" s="440">
        <v>101.90981905566677</v>
      </c>
      <c r="J251" s="440"/>
      <c r="K251" s="440"/>
      <c r="L251" s="440"/>
      <c r="M251" s="440"/>
      <c r="N251" s="440"/>
      <c r="O251" s="440">
        <v>679.95541740826172</v>
      </c>
    </row>
    <row r="252" spans="1:15">
      <c r="A252" s="53"/>
      <c r="B252" s="66" t="s">
        <v>109</v>
      </c>
      <c r="C252" s="441">
        <v>80.468863509503649</v>
      </c>
      <c r="D252" s="441">
        <v>76.797065765162912</v>
      </c>
      <c r="E252" s="441">
        <v>73.539911760960209</v>
      </c>
      <c r="F252" s="441">
        <v>100.20245146573461</v>
      </c>
      <c r="G252" s="441">
        <v>86.856862466977276</v>
      </c>
      <c r="H252" s="441">
        <v>90.149658105156163</v>
      </c>
      <c r="I252" s="441">
        <v>89.938463223202433</v>
      </c>
      <c r="J252" s="441"/>
      <c r="K252" s="441"/>
      <c r="L252" s="441"/>
      <c r="M252" s="441"/>
      <c r="N252" s="441"/>
      <c r="O252" s="441">
        <v>597.95327629669725</v>
      </c>
    </row>
    <row r="253" spans="1:15">
      <c r="A253" s="53"/>
      <c r="B253" s="62" t="s">
        <v>110</v>
      </c>
      <c r="C253" s="434">
        <v>57.703136762837772</v>
      </c>
      <c r="D253" s="434">
        <v>53.609170749367081</v>
      </c>
      <c r="E253" s="434">
        <v>55.027464960666109</v>
      </c>
      <c r="F253" s="434">
        <v>76.592131349273515</v>
      </c>
      <c r="G253" s="434">
        <v>67.296218353668593</v>
      </c>
      <c r="H253" s="434">
        <v>65.93477001437158</v>
      </c>
      <c r="I253" s="434">
        <v>66.05701371902434</v>
      </c>
      <c r="J253" s="434"/>
      <c r="K253" s="434"/>
      <c r="L253" s="434"/>
      <c r="M253" s="434"/>
      <c r="N253" s="434"/>
      <c r="O253" s="434">
        <v>442.21990590920893</v>
      </c>
    </row>
    <row r="254" spans="1:15">
      <c r="A254" s="53"/>
      <c r="B254" s="62" t="s">
        <v>111</v>
      </c>
      <c r="C254" s="434">
        <v>0</v>
      </c>
      <c r="D254" s="434">
        <v>0</v>
      </c>
      <c r="E254" s="434">
        <v>0</v>
      </c>
      <c r="F254" s="434">
        <v>0</v>
      </c>
      <c r="G254" s="434">
        <v>0</v>
      </c>
      <c r="H254" s="434">
        <v>0</v>
      </c>
      <c r="I254" s="434">
        <v>0</v>
      </c>
      <c r="J254" s="434"/>
      <c r="K254" s="434"/>
      <c r="L254" s="434"/>
      <c r="M254" s="434"/>
      <c r="N254" s="434"/>
      <c r="O254" s="434">
        <v>0</v>
      </c>
    </row>
    <row r="255" spans="1:15">
      <c r="A255" s="53"/>
      <c r="B255" s="62" t="s">
        <v>112</v>
      </c>
      <c r="C255" s="434">
        <v>4.5673206256455341</v>
      </c>
      <c r="D255" s="434">
        <v>4.1799382575362394</v>
      </c>
      <c r="E255" s="434">
        <v>3.9581772506104196</v>
      </c>
      <c r="F255" s="434">
        <v>4.4522732331200867</v>
      </c>
      <c r="G255" s="434">
        <v>4.4152592472258654</v>
      </c>
      <c r="H255" s="434">
        <v>5.8412172758840688</v>
      </c>
      <c r="I255" s="434">
        <v>4.8674487549688301</v>
      </c>
      <c r="J255" s="434"/>
      <c r="K255" s="434"/>
      <c r="L255" s="434"/>
      <c r="M255" s="434"/>
      <c r="N255" s="434"/>
      <c r="O255" s="434">
        <v>32.281634644991044</v>
      </c>
    </row>
    <row r="256" spans="1:15">
      <c r="A256" s="53"/>
      <c r="B256" s="62" t="s">
        <v>113</v>
      </c>
      <c r="C256" s="434">
        <v>0.77917747814175464</v>
      </c>
      <c r="D256" s="434">
        <v>0.53950689603322122</v>
      </c>
      <c r="E256" s="434">
        <v>0.7355676248342663</v>
      </c>
      <c r="F256" s="434">
        <v>2.4084396177825971</v>
      </c>
      <c r="G256" s="434">
        <v>0.93217643020170349</v>
      </c>
      <c r="H256" s="434">
        <v>0.92632523432311376</v>
      </c>
      <c r="I256" s="434">
        <v>0.89772699567456093</v>
      </c>
      <c r="J256" s="434"/>
      <c r="K256" s="434"/>
      <c r="L256" s="434"/>
      <c r="M256" s="434"/>
      <c r="N256" s="434"/>
      <c r="O256" s="434">
        <v>7.2189202769912182</v>
      </c>
    </row>
    <row r="257" spans="1:15">
      <c r="A257" s="53"/>
      <c r="B257" s="62" t="s">
        <v>305</v>
      </c>
      <c r="C257" s="434">
        <v>17.419228642878593</v>
      </c>
      <c r="D257" s="434">
        <v>18.468449862226375</v>
      </c>
      <c r="E257" s="434">
        <v>13.818701924849417</v>
      </c>
      <c r="F257" s="434">
        <v>16.749607265558417</v>
      </c>
      <c r="G257" s="434">
        <v>14.213208435881114</v>
      </c>
      <c r="H257" s="434">
        <v>17.447345580577409</v>
      </c>
      <c r="I257" s="434">
        <v>18.116273753534706</v>
      </c>
      <c r="J257" s="434"/>
      <c r="K257" s="434"/>
      <c r="L257" s="434"/>
      <c r="M257" s="434"/>
      <c r="N257" s="434"/>
      <c r="O257" s="434">
        <v>116.23281546550604</v>
      </c>
    </row>
    <row r="258" spans="1:15">
      <c r="A258" s="53"/>
      <c r="B258" s="62" t="s">
        <v>238</v>
      </c>
      <c r="C258" s="434">
        <v>0</v>
      </c>
      <c r="D258" s="434">
        <v>0</v>
      </c>
      <c r="E258" s="434">
        <v>0</v>
      </c>
      <c r="F258" s="434">
        <v>0</v>
      </c>
      <c r="G258" s="434">
        <v>0</v>
      </c>
      <c r="H258" s="434">
        <v>0</v>
      </c>
      <c r="I258" s="434">
        <v>0</v>
      </c>
      <c r="J258" s="434"/>
      <c r="K258" s="434"/>
      <c r="L258" s="434"/>
      <c r="M258" s="434"/>
      <c r="N258" s="434"/>
      <c r="O258" s="434">
        <v>0</v>
      </c>
    </row>
    <row r="259" spans="1:15" ht="6" customHeight="1">
      <c r="A259" s="53"/>
      <c r="B259" s="63"/>
      <c r="C259" s="442"/>
      <c r="D259" s="442"/>
      <c r="E259" s="442"/>
      <c r="F259" s="442"/>
      <c r="G259" s="442"/>
      <c r="H259" s="442"/>
      <c r="I259" s="442"/>
      <c r="J259" s="442"/>
      <c r="K259" s="442"/>
      <c r="L259" s="442"/>
      <c r="M259" s="442"/>
      <c r="N259" s="442"/>
      <c r="O259" s="442"/>
    </row>
    <row r="260" spans="1:15">
      <c r="A260" s="53"/>
      <c r="B260" s="66" t="s">
        <v>114</v>
      </c>
      <c r="C260" s="441">
        <v>10.60562352134191</v>
      </c>
      <c r="D260" s="441">
        <v>11.285568604800494</v>
      </c>
      <c r="E260" s="441">
        <v>10.971989744386359</v>
      </c>
      <c r="F260" s="441">
        <v>10.507385249362372</v>
      </c>
      <c r="G260" s="441">
        <v>10.635864147619692</v>
      </c>
      <c r="H260" s="441">
        <v>13.027242906930478</v>
      </c>
      <c r="I260" s="441">
        <v>11.601520275045489</v>
      </c>
      <c r="J260" s="441"/>
      <c r="K260" s="441"/>
      <c r="L260" s="441"/>
      <c r="M260" s="441"/>
      <c r="N260" s="441"/>
      <c r="O260" s="441">
        <v>78.635194449486789</v>
      </c>
    </row>
    <row r="261" spans="1:15">
      <c r="A261" s="53"/>
      <c r="B261" s="62" t="s">
        <v>248</v>
      </c>
      <c r="C261" s="434">
        <v>9.2483338350570978</v>
      </c>
      <c r="D261" s="434">
        <v>9.7544199477956006</v>
      </c>
      <c r="E261" s="434">
        <v>9.3274010345964484</v>
      </c>
      <c r="F261" s="434">
        <v>9.80294775660958</v>
      </c>
      <c r="G261" s="434">
        <v>9.5060626379496895</v>
      </c>
      <c r="H261" s="434">
        <v>10.992702208258557</v>
      </c>
      <c r="I261" s="434">
        <v>10.13656967923446</v>
      </c>
      <c r="J261" s="434"/>
      <c r="K261" s="434"/>
      <c r="L261" s="434"/>
      <c r="M261" s="434"/>
      <c r="N261" s="434"/>
      <c r="O261" s="434">
        <v>68.768437099501426</v>
      </c>
    </row>
    <row r="262" spans="1:15">
      <c r="A262" s="53"/>
      <c r="B262" s="62" t="s">
        <v>115</v>
      </c>
      <c r="C262" s="434">
        <v>3.189693170297434</v>
      </c>
      <c r="D262" s="434">
        <v>3.1727081289249619</v>
      </c>
      <c r="E262" s="434">
        <v>2.8951656549485314</v>
      </c>
      <c r="F262" s="434">
        <v>3.0943598610641216</v>
      </c>
      <c r="G262" s="434">
        <v>3.5995671439680819</v>
      </c>
      <c r="H262" s="434">
        <v>3.7541859070328849</v>
      </c>
      <c r="I262" s="434">
        <v>3.1630208017984756</v>
      </c>
      <c r="J262" s="434"/>
      <c r="K262" s="434"/>
      <c r="L262" s="434"/>
      <c r="M262" s="434"/>
      <c r="N262" s="434"/>
      <c r="O262" s="434">
        <v>22.868700668034492</v>
      </c>
    </row>
    <row r="263" spans="1:15">
      <c r="A263" s="53"/>
      <c r="B263" s="62" t="s">
        <v>116</v>
      </c>
      <c r="C263" s="434">
        <v>3.7534014583069824</v>
      </c>
      <c r="D263" s="434">
        <v>5.301410087553136</v>
      </c>
      <c r="E263" s="434">
        <v>4.995600201942068</v>
      </c>
      <c r="F263" s="434">
        <v>5.2040491068396051</v>
      </c>
      <c r="G263" s="434">
        <v>4.9197183483229647</v>
      </c>
      <c r="H263" s="434">
        <v>5.1704201880897749</v>
      </c>
      <c r="I263" s="434">
        <v>5.173729935095329</v>
      </c>
      <c r="J263" s="434"/>
      <c r="K263" s="434"/>
      <c r="L263" s="434"/>
      <c r="M263" s="434"/>
      <c r="N263" s="434"/>
      <c r="O263" s="434">
        <v>34.51832932614986</v>
      </c>
    </row>
    <row r="264" spans="1:15">
      <c r="A264" s="53"/>
      <c r="B264" s="62" t="s">
        <v>117</v>
      </c>
      <c r="C264" s="434">
        <v>0.342504456163224</v>
      </c>
      <c r="D264" s="434">
        <v>0.46051980797385289</v>
      </c>
      <c r="E264" s="434">
        <v>0.35306062240637592</v>
      </c>
      <c r="F264" s="434">
        <v>0.37680054711183208</v>
      </c>
      <c r="G264" s="434">
        <v>0.31394807783337841</v>
      </c>
      <c r="H264" s="434">
        <v>0.36902548042298378</v>
      </c>
      <c r="I264" s="434">
        <v>0.39757183816355052</v>
      </c>
      <c r="J264" s="434"/>
      <c r="K264" s="434"/>
      <c r="L264" s="434"/>
      <c r="M264" s="434"/>
      <c r="N264" s="434"/>
      <c r="O264" s="434">
        <v>2.6134308300751976</v>
      </c>
    </row>
    <row r="265" spans="1:15">
      <c r="A265" s="53"/>
      <c r="B265" s="62" t="s">
        <v>120</v>
      </c>
      <c r="C265" s="434">
        <v>1.9627347502894561</v>
      </c>
      <c r="D265" s="434">
        <v>0.81978192334365008</v>
      </c>
      <c r="E265" s="434">
        <v>1.0835745552994733</v>
      </c>
      <c r="F265" s="434">
        <v>1.1277382415940194</v>
      </c>
      <c r="G265" s="434">
        <v>0.67282906782526375</v>
      </c>
      <c r="H265" s="434">
        <v>1.6990706327129146</v>
      </c>
      <c r="I265" s="434">
        <v>1.402247104177105</v>
      </c>
      <c r="J265" s="434"/>
      <c r="K265" s="434"/>
      <c r="L265" s="434"/>
      <c r="M265" s="434"/>
      <c r="N265" s="434"/>
      <c r="O265" s="434">
        <v>8.7679762752418817</v>
      </c>
    </row>
    <row r="266" spans="1:15">
      <c r="A266" s="53"/>
      <c r="B266" s="62" t="s">
        <v>249</v>
      </c>
      <c r="C266" s="434">
        <v>1.3572896862848116</v>
      </c>
      <c r="D266" s="434">
        <v>1.5311486570048929</v>
      </c>
      <c r="E266" s="434">
        <v>1.6445887097899103</v>
      </c>
      <c r="F266" s="434">
        <v>0.70443749275279122</v>
      </c>
      <c r="G266" s="434">
        <v>1.1298015096700027</v>
      </c>
      <c r="H266" s="434">
        <v>2.0345406986719219</v>
      </c>
      <c r="I266" s="434">
        <v>1.4649505958110283</v>
      </c>
      <c r="J266" s="434"/>
      <c r="K266" s="434"/>
      <c r="L266" s="434"/>
      <c r="M266" s="434"/>
      <c r="N266" s="434"/>
      <c r="O266" s="434">
        <v>9.8667573499853596</v>
      </c>
    </row>
    <row r="267" spans="1:15">
      <c r="A267" s="53"/>
      <c r="B267" s="62" t="s">
        <v>118</v>
      </c>
      <c r="C267" s="434">
        <v>0.12347230465367438</v>
      </c>
      <c r="D267" s="434">
        <v>0.11124026946588413</v>
      </c>
      <c r="E267" s="434">
        <v>0.58263924365245678</v>
      </c>
      <c r="F267" s="434">
        <v>-0.23585466437343736</v>
      </c>
      <c r="G267" s="434">
        <v>0.24708801054909385</v>
      </c>
      <c r="H267" s="434">
        <v>0.2475348704742367</v>
      </c>
      <c r="I267" s="434">
        <v>0.23416014691727538</v>
      </c>
      <c r="J267" s="434"/>
      <c r="K267" s="434"/>
      <c r="L267" s="434"/>
      <c r="M267" s="434"/>
      <c r="N267" s="434"/>
      <c r="O267" s="434">
        <v>1.3102801813391838</v>
      </c>
    </row>
    <row r="268" spans="1:15">
      <c r="A268" s="53"/>
      <c r="B268" s="62" t="s">
        <v>119</v>
      </c>
      <c r="C268" s="434">
        <v>1.2338173816311373</v>
      </c>
      <c r="D268" s="434">
        <v>1.4199083875390088</v>
      </c>
      <c r="E268" s="434">
        <v>1.0619494661374536</v>
      </c>
      <c r="F268" s="434">
        <v>0.9402921571262286</v>
      </c>
      <c r="G268" s="434">
        <v>0.8827134991209088</v>
      </c>
      <c r="H268" s="434">
        <v>1.7870058281976853</v>
      </c>
      <c r="I268" s="434">
        <v>1.2307904488937529</v>
      </c>
      <c r="J268" s="434"/>
      <c r="K268" s="434"/>
      <c r="L268" s="434"/>
      <c r="M268" s="434"/>
      <c r="N268" s="434"/>
      <c r="O268" s="434">
        <v>8.5564771686461754</v>
      </c>
    </row>
    <row r="269" spans="1:15">
      <c r="A269" s="53"/>
      <c r="B269" s="63"/>
      <c r="C269" s="436"/>
      <c r="D269" s="436"/>
      <c r="E269" s="436"/>
      <c r="F269" s="436"/>
      <c r="G269" s="436"/>
      <c r="H269" s="436"/>
      <c r="I269" s="436"/>
      <c r="J269" s="436"/>
      <c r="K269" s="436"/>
      <c r="L269" s="436"/>
      <c r="M269" s="436"/>
      <c r="N269" s="436"/>
      <c r="O269" s="436"/>
    </row>
    <row r="270" spans="1:15">
      <c r="A270" s="53"/>
      <c r="B270" s="67" t="s">
        <v>121</v>
      </c>
      <c r="C270" s="453">
        <v>1.2978010826053865</v>
      </c>
      <c r="D270" s="453">
        <v>0.25844919820843898</v>
      </c>
      <c r="E270" s="453">
        <v>0.67399710531298229</v>
      </c>
      <c r="F270" s="453">
        <v>0.66919226808484689</v>
      </c>
      <c r="G270" s="453">
        <v>3.4695770447168109E-2</v>
      </c>
      <c r="H270" s="453">
        <v>6.2975680000000006E-2</v>
      </c>
      <c r="I270" s="453">
        <v>0.3698355574188551</v>
      </c>
      <c r="J270" s="453"/>
      <c r="K270" s="453"/>
      <c r="L270" s="453"/>
      <c r="M270" s="453"/>
      <c r="N270" s="453"/>
      <c r="O270" s="453">
        <v>3.366946662077678</v>
      </c>
    </row>
    <row r="271" spans="1:15">
      <c r="A271" s="53"/>
      <c r="B271" s="62" t="s">
        <v>73</v>
      </c>
      <c r="C271" s="445">
        <v>1.2978010826053865</v>
      </c>
      <c r="D271" s="445">
        <v>0.25844919820843898</v>
      </c>
      <c r="E271" s="445">
        <v>0.67399710531298229</v>
      </c>
      <c r="F271" s="445">
        <v>0.66919226808484689</v>
      </c>
      <c r="G271" s="445">
        <v>3.4695770447168109E-2</v>
      </c>
      <c r="H271" s="445">
        <v>6.2975680000000006E-2</v>
      </c>
      <c r="I271" s="445">
        <v>0.3698355574188551</v>
      </c>
      <c r="J271" s="445"/>
      <c r="K271" s="445"/>
      <c r="L271" s="445"/>
      <c r="M271" s="445"/>
      <c r="N271" s="445"/>
      <c r="O271" s="445">
        <v>3.366946662077678</v>
      </c>
    </row>
    <row r="272" spans="1:15" outlineLevel="1">
      <c r="A272" s="53"/>
      <c r="B272" s="63" t="s">
        <v>122</v>
      </c>
      <c r="C272" s="445">
        <v>0</v>
      </c>
      <c r="D272" s="445">
        <v>0</v>
      </c>
      <c r="E272" s="445">
        <v>0</v>
      </c>
      <c r="F272" s="445">
        <v>0</v>
      </c>
      <c r="G272" s="445">
        <v>0</v>
      </c>
      <c r="H272" s="445">
        <v>0</v>
      </c>
      <c r="I272" s="445">
        <v>0</v>
      </c>
      <c r="J272" s="445"/>
      <c r="K272" s="445"/>
      <c r="L272" s="445"/>
      <c r="M272" s="445"/>
      <c r="N272" s="445"/>
      <c r="O272" s="445">
        <v>0</v>
      </c>
    </row>
    <row r="273" spans="1:15" outlineLevel="1">
      <c r="A273" s="53"/>
      <c r="B273" s="63" t="s">
        <v>123</v>
      </c>
      <c r="C273" s="445">
        <v>1.2978010826053865</v>
      </c>
      <c r="D273" s="445">
        <v>0.25844919820843898</v>
      </c>
      <c r="E273" s="445">
        <v>0.67399710531298229</v>
      </c>
      <c r="F273" s="445">
        <v>0.66919226808484689</v>
      </c>
      <c r="G273" s="445">
        <v>3.4695770447168109E-2</v>
      </c>
      <c r="H273" s="445">
        <v>6.2975680000000006E-2</v>
      </c>
      <c r="I273" s="445">
        <v>0.3698355574188551</v>
      </c>
      <c r="J273" s="445"/>
      <c r="K273" s="445"/>
      <c r="L273" s="445"/>
      <c r="M273" s="445"/>
      <c r="N273" s="445"/>
      <c r="O273" s="445">
        <v>3.366946662077678</v>
      </c>
    </row>
    <row r="274" spans="1:15" outlineLevel="1">
      <c r="A274" s="53"/>
      <c r="B274" s="63" t="s">
        <v>124</v>
      </c>
      <c r="C274" s="445">
        <v>0</v>
      </c>
      <c r="D274" s="445">
        <v>0</v>
      </c>
      <c r="E274" s="445">
        <v>0</v>
      </c>
      <c r="F274" s="445">
        <v>0</v>
      </c>
      <c r="G274" s="445">
        <v>0</v>
      </c>
      <c r="H274" s="445">
        <v>0</v>
      </c>
      <c r="I274" s="445">
        <v>0</v>
      </c>
      <c r="J274" s="445"/>
      <c r="K274" s="445"/>
      <c r="L274" s="445"/>
      <c r="M274" s="445"/>
      <c r="N274" s="445"/>
      <c r="O274" s="445">
        <v>0</v>
      </c>
    </row>
    <row r="275" spans="1:15" outlineLevel="1">
      <c r="A275" s="53"/>
      <c r="B275" s="63"/>
      <c r="C275" s="456"/>
      <c r="D275" s="456"/>
      <c r="E275" s="456"/>
      <c r="F275" s="456"/>
      <c r="G275" s="456"/>
      <c r="H275" s="456"/>
      <c r="I275" s="456"/>
      <c r="J275" s="456"/>
      <c r="K275" s="456"/>
      <c r="L275" s="456"/>
      <c r="M275" s="456"/>
      <c r="N275" s="456"/>
      <c r="O275" s="456"/>
    </row>
    <row r="276" spans="1:15">
      <c r="A276" s="53"/>
      <c r="B276" s="68" t="s">
        <v>125</v>
      </c>
      <c r="C276" s="447">
        <v>-40.777684510875524</v>
      </c>
      <c r="D276" s="447">
        <v>-40.711334490682063</v>
      </c>
      <c r="E276" s="447">
        <v>-36.931897394383043</v>
      </c>
      <c r="F276" s="447">
        <v>-63.187036896941272</v>
      </c>
      <c r="G276" s="447">
        <v>-43.456576617809034</v>
      </c>
      <c r="H276" s="447">
        <v>-47.951616311084592</v>
      </c>
      <c r="I276" s="447">
        <v>-44.662749187279069</v>
      </c>
      <c r="J276" s="447"/>
      <c r="K276" s="447"/>
      <c r="L276" s="447"/>
      <c r="M276" s="447"/>
      <c r="N276" s="447"/>
      <c r="O276" s="447">
        <v>-317.67889540905458</v>
      </c>
    </row>
    <row r="277" spans="1:15">
      <c r="A277" s="53"/>
      <c r="B277" s="68" t="s">
        <v>126</v>
      </c>
      <c r="C277" s="447">
        <v>-51.839585236566244</v>
      </c>
      <c r="D277" s="447">
        <v>-51.497858457245513</v>
      </c>
      <c r="E277" s="447">
        <v>-47.729051398854971</v>
      </c>
      <c r="F277" s="447">
        <v>-73.53321260249173</v>
      </c>
      <c r="G277" s="447">
        <v>-51.617745523906727</v>
      </c>
      <c r="H277" s="447">
        <v>-60.292895472860664</v>
      </c>
      <c r="I277" s="447">
        <v>-55.824199984604569</v>
      </c>
      <c r="J277" s="447"/>
      <c r="K277" s="447"/>
      <c r="L277" s="447"/>
      <c r="M277" s="447"/>
      <c r="N277" s="447"/>
      <c r="O277" s="447">
        <v>-392.3345486765304</v>
      </c>
    </row>
    <row r="278" spans="1:15">
      <c r="A278" s="53"/>
      <c r="B278" s="69"/>
      <c r="C278" s="438"/>
      <c r="D278" s="438"/>
      <c r="E278" s="438"/>
      <c r="F278" s="438"/>
      <c r="G278" s="438"/>
      <c r="H278" s="438"/>
      <c r="I278" s="438"/>
      <c r="J278" s="438"/>
      <c r="K278" s="438"/>
      <c r="L278" s="438"/>
      <c r="M278" s="438"/>
      <c r="N278" s="438"/>
      <c r="O278" s="438"/>
    </row>
    <row r="279" spans="1:15">
      <c r="A279" s="53"/>
      <c r="B279" s="65" t="s">
        <v>127</v>
      </c>
      <c r="C279" s="440">
        <v>4.5753552853862489</v>
      </c>
      <c r="D279" s="440">
        <v>8.9931907900224761</v>
      </c>
      <c r="E279" s="440">
        <v>4.9396498310323986</v>
      </c>
      <c r="F279" s="440">
        <v>4.1898223418951366</v>
      </c>
      <c r="G279" s="440">
        <v>2.9004453107573709</v>
      </c>
      <c r="H279" s="440">
        <v>4.985443992466208</v>
      </c>
      <c r="I279" s="440">
        <v>5.1198164537636135</v>
      </c>
      <c r="J279" s="440"/>
      <c r="K279" s="440"/>
      <c r="L279" s="440"/>
      <c r="M279" s="440"/>
      <c r="N279" s="440"/>
      <c r="O279" s="440">
        <v>35.703724005323451</v>
      </c>
    </row>
    <row r="280" spans="1:15">
      <c r="A280" s="53"/>
      <c r="B280" s="62" t="s">
        <v>128</v>
      </c>
      <c r="C280" s="445">
        <v>4.565613732052916</v>
      </c>
      <c r="D280" s="445">
        <v>8.9617947500224755</v>
      </c>
      <c r="E280" s="445">
        <v>4.9204233976990652</v>
      </c>
      <c r="F280" s="445">
        <v>3.7895541885618029</v>
      </c>
      <c r="G280" s="445">
        <v>2.8351188507573708</v>
      </c>
      <c r="H280" s="445">
        <v>4.960047695799541</v>
      </c>
      <c r="I280" s="445">
        <v>3.5360954337636135</v>
      </c>
      <c r="J280" s="445"/>
      <c r="K280" s="445"/>
      <c r="L280" s="445"/>
      <c r="M280" s="445"/>
      <c r="N280" s="445"/>
      <c r="O280" s="445">
        <v>33.568648048656783</v>
      </c>
    </row>
    <row r="281" spans="1:15">
      <c r="A281" s="53"/>
      <c r="B281" s="62" t="s">
        <v>129</v>
      </c>
      <c r="C281" s="445">
        <v>9.7415533333333349E-3</v>
      </c>
      <c r="D281" s="445">
        <v>3.139604E-2</v>
      </c>
      <c r="E281" s="445">
        <v>1.9226433333333331E-2</v>
      </c>
      <c r="F281" s="445">
        <v>0.40026815333333338</v>
      </c>
      <c r="G281" s="445">
        <v>6.5326460000000017E-2</v>
      </c>
      <c r="H281" s="445">
        <v>2.5396296666666665E-2</v>
      </c>
      <c r="I281" s="445">
        <v>1.5837210200000003</v>
      </c>
      <c r="J281" s="445"/>
      <c r="K281" s="445"/>
      <c r="L281" s="445"/>
      <c r="M281" s="445"/>
      <c r="N281" s="445"/>
      <c r="O281" s="445">
        <v>2.1350759566666668</v>
      </c>
    </row>
    <row r="282" spans="1:15">
      <c r="A282" s="53"/>
      <c r="B282" s="64"/>
      <c r="C282" s="448"/>
      <c r="D282" s="448"/>
      <c r="E282" s="448"/>
      <c r="F282" s="448"/>
      <c r="G282" s="448"/>
      <c r="H282" s="448"/>
      <c r="I282" s="448"/>
      <c r="J282" s="448"/>
      <c r="K282" s="448"/>
      <c r="L282" s="448"/>
      <c r="M282" s="448"/>
      <c r="N282" s="448"/>
      <c r="O282" s="448"/>
    </row>
    <row r="283" spans="1:15">
      <c r="A283" s="53"/>
      <c r="B283" s="68" t="s">
        <v>130</v>
      </c>
      <c r="C283" s="447">
        <v>-56.414940521952495</v>
      </c>
      <c r="D283" s="447">
        <v>-60.491049247267988</v>
      </c>
      <c r="E283" s="447">
        <v>-52.668701229887368</v>
      </c>
      <c r="F283" s="447">
        <v>-77.723034944386868</v>
      </c>
      <c r="G283" s="447">
        <v>-54.518190834664097</v>
      </c>
      <c r="H283" s="447">
        <v>-65.278339465326866</v>
      </c>
      <c r="I283" s="447">
        <v>-60.94401643836818</v>
      </c>
      <c r="J283" s="447"/>
      <c r="K283" s="447"/>
      <c r="L283" s="447"/>
      <c r="M283" s="447"/>
      <c r="N283" s="447"/>
      <c r="O283" s="447">
        <v>-428.03827268185387</v>
      </c>
    </row>
    <row r="284" spans="1:15">
      <c r="A284" s="53"/>
      <c r="B284" s="70"/>
      <c r="C284" s="432"/>
      <c r="D284" s="432"/>
      <c r="E284" s="432"/>
      <c r="F284" s="432"/>
      <c r="G284" s="432"/>
      <c r="H284" s="432"/>
      <c r="I284" s="432"/>
      <c r="J284" s="432"/>
      <c r="K284" s="432"/>
      <c r="L284" s="432"/>
      <c r="M284" s="432"/>
      <c r="N284" s="432"/>
      <c r="O284" s="432"/>
    </row>
    <row r="285" spans="1:15">
      <c r="A285" s="53"/>
      <c r="B285" s="71" t="s">
        <v>131</v>
      </c>
      <c r="C285" s="449">
        <v>14.826101233335619</v>
      </c>
      <c r="D285" s="449">
        <v>70.586176617407119</v>
      </c>
      <c r="E285" s="449">
        <v>17.824003600226604</v>
      </c>
      <c r="F285" s="449">
        <v>35.927128675279882</v>
      </c>
      <c r="G285" s="449">
        <v>69.051434163528754</v>
      </c>
      <c r="H285" s="449">
        <v>54.332998274198538</v>
      </c>
      <c r="I285" s="449">
        <v>55.968765800091845</v>
      </c>
      <c r="J285" s="449"/>
      <c r="K285" s="449"/>
      <c r="L285" s="449"/>
      <c r="M285" s="449"/>
      <c r="N285" s="449"/>
      <c r="O285" s="449">
        <v>318.51660836406836</v>
      </c>
    </row>
    <row r="286" spans="1:15">
      <c r="A286" s="53"/>
      <c r="B286" s="62" t="s">
        <v>132</v>
      </c>
      <c r="C286" s="445">
        <v>46.734795000248866</v>
      </c>
      <c r="D286" s="445">
        <v>46.734795000206582</v>
      </c>
      <c r="E286" s="445">
        <v>46.734794999999998</v>
      </c>
      <c r="F286" s="445">
        <v>62.734794999999998</v>
      </c>
      <c r="G286" s="445">
        <v>46.734794999999998</v>
      </c>
      <c r="H286" s="445">
        <v>44.449080999931681</v>
      </c>
      <c r="I286" s="445">
        <v>61.449081000065163</v>
      </c>
      <c r="J286" s="445"/>
      <c r="K286" s="445"/>
      <c r="L286" s="445"/>
      <c r="M286" s="445"/>
      <c r="N286" s="445"/>
      <c r="O286" s="445">
        <v>355.5721370004523</v>
      </c>
    </row>
    <row r="287" spans="1:15">
      <c r="A287" s="53"/>
      <c r="B287" s="63" t="s">
        <v>133</v>
      </c>
      <c r="C287" s="445">
        <v>46.734795000248866</v>
      </c>
      <c r="D287" s="445">
        <v>46.734795000206582</v>
      </c>
      <c r="E287" s="445">
        <v>46.734794999999998</v>
      </c>
      <c r="F287" s="445">
        <v>62.734794999999998</v>
      </c>
      <c r="G287" s="445">
        <v>46.734794999999998</v>
      </c>
      <c r="H287" s="445">
        <v>44.449080999931681</v>
      </c>
      <c r="I287" s="445">
        <v>61.449081000065163</v>
      </c>
      <c r="J287" s="445"/>
      <c r="K287" s="445"/>
      <c r="L287" s="445"/>
      <c r="M287" s="445"/>
      <c r="N287" s="445"/>
      <c r="O287" s="445">
        <v>355.5721370004523</v>
      </c>
    </row>
    <row r="288" spans="1:15">
      <c r="A288" s="53"/>
      <c r="B288" s="62" t="s">
        <v>243</v>
      </c>
      <c r="C288" s="445">
        <v>0</v>
      </c>
      <c r="D288" s="445">
        <v>0</v>
      </c>
      <c r="E288" s="445">
        <v>0</v>
      </c>
      <c r="F288" s="445">
        <v>0</v>
      </c>
      <c r="G288" s="445">
        <v>0</v>
      </c>
      <c r="H288" s="445">
        <v>0</v>
      </c>
      <c r="I288" s="445">
        <v>0</v>
      </c>
      <c r="J288" s="445"/>
      <c r="K288" s="445"/>
      <c r="L288" s="445"/>
      <c r="M288" s="445"/>
      <c r="N288" s="445"/>
      <c r="O288" s="445">
        <v>0</v>
      </c>
    </row>
    <row r="289" spans="1:17" outlineLevel="1">
      <c r="A289" s="53"/>
      <c r="B289" s="72" t="s">
        <v>134</v>
      </c>
      <c r="C289" s="445">
        <v>0</v>
      </c>
      <c r="D289" s="445">
        <v>0</v>
      </c>
      <c r="E289" s="445">
        <v>0</v>
      </c>
      <c r="F289" s="445">
        <v>0</v>
      </c>
      <c r="G289" s="445">
        <v>0</v>
      </c>
      <c r="H289" s="445">
        <v>0</v>
      </c>
      <c r="I289" s="445">
        <v>0</v>
      </c>
      <c r="J289" s="445"/>
      <c r="K289" s="445"/>
      <c r="L289" s="445"/>
      <c r="M289" s="445"/>
      <c r="N289" s="445"/>
      <c r="O289" s="445">
        <v>0</v>
      </c>
    </row>
    <row r="290" spans="1:17" outlineLevel="1">
      <c r="A290" s="53"/>
      <c r="B290" s="72" t="s">
        <v>135</v>
      </c>
      <c r="C290" s="445">
        <v>0</v>
      </c>
      <c r="D290" s="445">
        <v>0</v>
      </c>
      <c r="E290" s="445">
        <v>0</v>
      </c>
      <c r="F290" s="445">
        <v>0</v>
      </c>
      <c r="G290" s="445">
        <v>0</v>
      </c>
      <c r="H290" s="445">
        <v>0</v>
      </c>
      <c r="I290" s="445">
        <v>0</v>
      </c>
      <c r="J290" s="445"/>
      <c r="K290" s="445"/>
      <c r="L290" s="445"/>
      <c r="M290" s="445"/>
      <c r="N290" s="445"/>
      <c r="O290" s="445">
        <v>0</v>
      </c>
    </row>
    <row r="291" spans="1:17">
      <c r="A291" s="53"/>
      <c r="B291" s="73" t="s">
        <v>136</v>
      </c>
      <c r="C291" s="445">
        <v>0</v>
      </c>
      <c r="D291" s="445">
        <v>0</v>
      </c>
      <c r="E291" s="445">
        <v>0</v>
      </c>
      <c r="F291" s="445">
        <v>0</v>
      </c>
      <c r="G291" s="445">
        <v>0</v>
      </c>
      <c r="H291" s="445">
        <v>0</v>
      </c>
      <c r="I291" s="445">
        <v>0</v>
      </c>
      <c r="J291" s="445"/>
      <c r="K291" s="445"/>
      <c r="L291" s="445"/>
      <c r="M291" s="445"/>
      <c r="N291" s="445"/>
      <c r="O291" s="445">
        <v>0</v>
      </c>
    </row>
    <row r="292" spans="1:17">
      <c r="A292" s="53"/>
      <c r="B292" s="74" t="s">
        <v>137</v>
      </c>
      <c r="C292" s="445">
        <v>15.841356607385002</v>
      </c>
      <c r="D292" s="445">
        <v>5.9626040699271812</v>
      </c>
      <c r="E292" s="445">
        <v>-14.006029081709997</v>
      </c>
      <c r="F292" s="445">
        <v>-28.603141989042701</v>
      </c>
      <c r="G292" s="445">
        <v>6.7833797470181061</v>
      </c>
      <c r="H292" s="445">
        <v>-5.3064352973299691</v>
      </c>
      <c r="I292" s="445">
        <v>-3.7892375461614449</v>
      </c>
      <c r="J292" s="445"/>
      <c r="K292" s="445"/>
      <c r="L292" s="445"/>
      <c r="M292" s="445"/>
      <c r="N292" s="445"/>
      <c r="O292" s="445">
        <v>-23.117503489913823</v>
      </c>
    </row>
    <row r="293" spans="1:17">
      <c r="A293" s="53"/>
      <c r="B293" s="74" t="s">
        <v>138</v>
      </c>
      <c r="C293" s="445">
        <v>0</v>
      </c>
      <c r="D293" s="445">
        <v>0</v>
      </c>
      <c r="E293" s="445">
        <v>0</v>
      </c>
      <c r="F293" s="445">
        <v>0</v>
      </c>
      <c r="G293" s="445">
        <v>0</v>
      </c>
      <c r="H293" s="445">
        <v>0</v>
      </c>
      <c r="I293" s="445">
        <v>0</v>
      </c>
      <c r="J293" s="445"/>
      <c r="K293" s="445"/>
      <c r="L293" s="445"/>
      <c r="M293" s="445"/>
      <c r="N293" s="445"/>
      <c r="O293" s="445">
        <v>0</v>
      </c>
    </row>
    <row r="294" spans="1:17">
      <c r="A294" s="53"/>
      <c r="B294" s="73" t="s">
        <v>139</v>
      </c>
      <c r="C294" s="445">
        <v>15.841356607385002</v>
      </c>
      <c r="D294" s="445">
        <v>5.9626040699271812</v>
      </c>
      <c r="E294" s="445">
        <v>-14.006029081709997</v>
      </c>
      <c r="F294" s="445">
        <v>-28.603141989042701</v>
      </c>
      <c r="G294" s="445">
        <v>6.7833797470181061</v>
      </c>
      <c r="H294" s="445">
        <v>-5.3064352973299691</v>
      </c>
      <c r="I294" s="445">
        <v>-3.7892375461614449</v>
      </c>
      <c r="J294" s="445"/>
      <c r="K294" s="445"/>
      <c r="L294" s="445"/>
      <c r="M294" s="445"/>
      <c r="N294" s="445"/>
      <c r="O294" s="445">
        <v>-23.117503489913823</v>
      </c>
    </row>
    <row r="295" spans="1:17">
      <c r="A295" s="53"/>
      <c r="B295" s="74" t="s">
        <v>140</v>
      </c>
      <c r="C295" s="445">
        <v>-47.759791927631582</v>
      </c>
      <c r="D295" s="445">
        <v>17.857381507273356</v>
      </c>
      <c r="E295" s="445">
        <v>-14.923988751396731</v>
      </c>
      <c r="F295" s="445">
        <v>1.3952075109892483</v>
      </c>
      <c r="G295" s="445">
        <v>15.467932956510655</v>
      </c>
      <c r="H295" s="445">
        <v>15.164956274930162</v>
      </c>
      <c r="I295" s="445">
        <v>-3.2747986738118762</v>
      </c>
      <c r="J295" s="445"/>
      <c r="K295" s="445"/>
      <c r="L295" s="445"/>
      <c r="M295" s="445"/>
      <c r="N295" s="445"/>
      <c r="O295" s="445">
        <v>-16.073101103136764</v>
      </c>
    </row>
    <row r="296" spans="1:17">
      <c r="A296" s="53"/>
      <c r="B296" s="74" t="s">
        <v>141</v>
      </c>
      <c r="C296" s="445">
        <v>-36.242760163724071</v>
      </c>
      <c r="D296" s="445">
        <v>-1.5180197627926617</v>
      </c>
      <c r="E296" s="445">
        <v>-4.5649213634020427</v>
      </c>
      <c r="F296" s="445">
        <v>8.0209706645862582</v>
      </c>
      <c r="G296" s="445">
        <v>2.2178201818014713</v>
      </c>
      <c r="H296" s="445">
        <v>0.83409179686381663</v>
      </c>
      <c r="I296" s="445">
        <v>1.2343755706149864</v>
      </c>
      <c r="J296" s="445"/>
      <c r="K296" s="445"/>
      <c r="L296" s="445"/>
      <c r="M296" s="445"/>
      <c r="N296" s="445"/>
      <c r="O296" s="445">
        <v>-30.018443076052243</v>
      </c>
      <c r="P296" s="128"/>
    </row>
    <row r="297" spans="1:17">
      <c r="A297" s="53"/>
      <c r="B297" s="74" t="s">
        <v>243</v>
      </c>
      <c r="C297" s="445">
        <v>0</v>
      </c>
      <c r="D297" s="445">
        <v>0</v>
      </c>
      <c r="E297" s="445">
        <v>0</v>
      </c>
      <c r="F297" s="445">
        <v>0</v>
      </c>
      <c r="G297" s="445">
        <v>0</v>
      </c>
      <c r="H297" s="445">
        <v>0</v>
      </c>
      <c r="I297" s="445">
        <v>0</v>
      </c>
      <c r="J297" s="445"/>
      <c r="K297" s="445"/>
      <c r="L297" s="445"/>
      <c r="M297" s="445"/>
      <c r="N297" s="445"/>
      <c r="O297" s="445">
        <v>0</v>
      </c>
      <c r="P297" s="128"/>
    </row>
    <row r="298" spans="1:17">
      <c r="A298" s="53"/>
      <c r="B298" s="74" t="s">
        <v>240</v>
      </c>
      <c r="C298" s="445">
        <v>0</v>
      </c>
      <c r="D298" s="445">
        <v>0</v>
      </c>
      <c r="E298" s="445">
        <v>0</v>
      </c>
      <c r="F298" s="445">
        <v>0</v>
      </c>
      <c r="G298" s="445">
        <v>0</v>
      </c>
      <c r="H298" s="445">
        <v>0</v>
      </c>
      <c r="I298" s="445">
        <v>0</v>
      </c>
      <c r="J298" s="445"/>
      <c r="K298" s="445"/>
      <c r="L298" s="445"/>
      <c r="M298" s="445"/>
      <c r="N298" s="445"/>
      <c r="O298" s="445">
        <v>0</v>
      </c>
    </row>
    <row r="299" spans="1:17">
      <c r="A299" s="53"/>
      <c r="B299" s="74" t="s">
        <v>142</v>
      </c>
      <c r="C299" s="445">
        <v>-11.517031763907507</v>
      </c>
      <c r="D299" s="445">
        <v>19.375401270066018</v>
      </c>
      <c r="E299" s="445">
        <v>-10.359067387994688</v>
      </c>
      <c r="F299" s="445">
        <v>-6.6257631535970098</v>
      </c>
      <c r="G299" s="445">
        <v>13.250112774709184</v>
      </c>
      <c r="H299" s="445">
        <v>14.330864478066346</v>
      </c>
      <c r="I299" s="445">
        <v>-4.5091742444268625</v>
      </c>
      <c r="J299" s="445"/>
      <c r="K299" s="445"/>
      <c r="L299" s="445"/>
      <c r="M299" s="445"/>
      <c r="N299" s="445"/>
      <c r="O299" s="445">
        <v>13.945341972915479</v>
      </c>
    </row>
    <row r="300" spans="1:17">
      <c r="A300" s="53"/>
      <c r="B300" s="74" t="s">
        <v>143</v>
      </c>
      <c r="C300" s="445">
        <v>0</v>
      </c>
      <c r="D300" s="445">
        <v>0</v>
      </c>
      <c r="E300" s="445">
        <v>0</v>
      </c>
      <c r="F300" s="445">
        <v>0</v>
      </c>
      <c r="G300" s="445">
        <v>0</v>
      </c>
      <c r="H300" s="445">
        <v>0</v>
      </c>
      <c r="I300" s="445">
        <v>0</v>
      </c>
      <c r="J300" s="445"/>
      <c r="K300" s="445"/>
      <c r="L300" s="445"/>
      <c r="M300" s="445"/>
      <c r="N300" s="445"/>
      <c r="O300" s="445">
        <v>0</v>
      </c>
    </row>
    <row r="301" spans="1:17">
      <c r="A301" s="53"/>
      <c r="B301" s="75" t="s">
        <v>144</v>
      </c>
      <c r="C301" s="445">
        <v>9.7415533333333349E-3</v>
      </c>
      <c r="D301" s="445">
        <v>3.139604E-2</v>
      </c>
      <c r="E301" s="445">
        <v>1.9226433333333331E-2</v>
      </c>
      <c r="F301" s="445">
        <v>0.40026815333333338</v>
      </c>
      <c r="G301" s="445">
        <v>6.5326460000000017E-2</v>
      </c>
      <c r="H301" s="445">
        <v>2.5396296666666665E-2</v>
      </c>
      <c r="I301" s="445">
        <v>1.5837210200000003</v>
      </c>
      <c r="J301" s="445"/>
      <c r="K301" s="445"/>
      <c r="L301" s="445"/>
      <c r="M301" s="445"/>
      <c r="N301" s="445"/>
      <c r="O301" s="445">
        <v>2.1350759566666668</v>
      </c>
    </row>
    <row r="302" spans="1:17">
      <c r="A302" s="53"/>
      <c r="B302" s="64"/>
      <c r="C302" s="448"/>
      <c r="D302" s="448"/>
      <c r="E302" s="448"/>
      <c r="F302" s="448"/>
      <c r="G302" s="448"/>
      <c r="H302" s="448"/>
      <c r="I302" s="448"/>
      <c r="J302" s="448"/>
      <c r="K302" s="448"/>
      <c r="L302" s="448"/>
      <c r="M302" s="448"/>
      <c r="N302" s="448"/>
      <c r="O302" s="448"/>
    </row>
    <row r="303" spans="1:17" ht="15" thickBot="1">
      <c r="A303" s="53"/>
      <c r="B303" s="76" t="s">
        <v>145</v>
      </c>
      <c r="C303" s="450">
        <v>-41.588839288616875</v>
      </c>
      <c r="D303" s="450">
        <v>10.095127370139132</v>
      </c>
      <c r="E303" s="450">
        <v>-34.844697629660764</v>
      </c>
      <c r="F303" s="450">
        <v>-41.795906269106986</v>
      </c>
      <c r="G303" s="450">
        <v>14.533243328864657</v>
      </c>
      <c r="H303" s="450">
        <v>-10.945341191128328</v>
      </c>
      <c r="I303" s="450">
        <v>-4.9752506382763357</v>
      </c>
      <c r="J303" s="450"/>
      <c r="K303" s="450"/>
      <c r="L303" s="450"/>
      <c r="M303" s="450"/>
      <c r="N303" s="450"/>
      <c r="O303" s="450">
        <v>-109.52166431778551</v>
      </c>
      <c r="Q303" s="128"/>
    </row>
    <row r="304" spans="1:17" ht="14.25" customHeight="1" thickTop="1">
      <c r="A304" s="53"/>
      <c r="C304" s="454"/>
      <c r="D304" s="454"/>
      <c r="E304" s="454"/>
      <c r="F304" s="454"/>
      <c r="G304" s="454"/>
      <c r="H304" s="454"/>
      <c r="I304" s="454"/>
      <c r="J304" s="454"/>
      <c r="K304" s="454"/>
      <c r="L304" s="454"/>
      <c r="M304" s="454"/>
      <c r="N304" s="454"/>
      <c r="O304" s="455"/>
    </row>
    <row r="305" spans="2:29" s="53" customFormat="1" hidden="1">
      <c r="B305" s="530" t="s">
        <v>435</v>
      </c>
      <c r="C305" s="530"/>
      <c r="D305" s="530"/>
      <c r="E305" s="530"/>
      <c r="F305" s="530"/>
      <c r="G305" s="530"/>
      <c r="H305" s="530"/>
      <c r="I305" s="530"/>
      <c r="J305" s="530"/>
      <c r="K305" s="530"/>
      <c r="L305" s="530"/>
      <c r="M305" s="530"/>
      <c r="N305" s="530"/>
      <c r="O305" s="530"/>
      <c r="Q305" s="58"/>
      <c r="R305" s="58"/>
      <c r="S305" s="58"/>
      <c r="T305" s="58"/>
      <c r="U305" s="58"/>
      <c r="V305" s="58"/>
    </row>
    <row r="306" spans="2:29" s="53" customFormat="1" hidden="1">
      <c r="B306" s="530" t="s">
        <v>429</v>
      </c>
      <c r="C306" s="530"/>
      <c r="D306" s="530"/>
      <c r="E306" s="530"/>
      <c r="F306" s="530"/>
      <c r="G306" s="530"/>
      <c r="H306" s="530"/>
      <c r="I306" s="530"/>
      <c r="J306" s="530"/>
      <c r="K306" s="530"/>
      <c r="L306" s="530"/>
      <c r="M306" s="530"/>
      <c r="N306" s="530"/>
      <c r="O306" s="530"/>
      <c r="Q306" s="58"/>
      <c r="R306" s="58"/>
      <c r="S306" s="58"/>
      <c r="T306" s="58"/>
      <c r="U306" s="58"/>
      <c r="V306" s="58"/>
    </row>
    <row r="307" spans="2:29" s="53" customFormat="1" hidden="1">
      <c r="B307" s="531" t="s">
        <v>95</v>
      </c>
      <c r="C307" s="531"/>
      <c r="D307" s="531"/>
      <c r="E307" s="531"/>
      <c r="F307" s="531"/>
      <c r="G307" s="531"/>
      <c r="H307" s="531"/>
      <c r="I307" s="531"/>
      <c r="J307" s="531"/>
      <c r="K307" s="531"/>
      <c r="L307" s="531"/>
      <c r="M307" s="531"/>
      <c r="N307" s="531"/>
      <c r="O307" s="531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428"/>
      <c r="D308" s="428"/>
      <c r="E308" s="428"/>
      <c r="F308" s="428"/>
      <c r="G308" s="428"/>
      <c r="H308" s="428"/>
      <c r="I308" s="428"/>
      <c r="J308" s="428"/>
      <c r="K308" s="428"/>
      <c r="L308" s="428"/>
      <c r="M308" s="428"/>
      <c r="N308" s="428"/>
      <c r="O308" s="429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539" t="s">
        <v>96</v>
      </c>
      <c r="C309" s="546" t="s">
        <v>430</v>
      </c>
      <c r="D309" s="547"/>
      <c r="E309" s="547"/>
      <c r="F309" s="547"/>
      <c r="G309" s="547"/>
      <c r="H309" s="547"/>
      <c r="I309" s="547"/>
      <c r="J309" s="547"/>
      <c r="K309" s="547"/>
      <c r="L309" s="547"/>
      <c r="M309" s="547"/>
      <c r="N309" s="548"/>
      <c r="O309" s="544" t="s">
        <v>431</v>
      </c>
      <c r="Q309" s="58"/>
      <c r="R309" s="58"/>
      <c r="S309" s="58"/>
      <c r="T309" s="58"/>
      <c r="U309" s="58"/>
      <c r="V309" s="58"/>
    </row>
    <row r="310" spans="2:29" s="53" customFormat="1" hidden="1">
      <c r="B310" s="540"/>
      <c r="C310" s="430" t="s">
        <v>5</v>
      </c>
      <c r="D310" s="430" t="s">
        <v>6</v>
      </c>
      <c r="E310" s="430" t="s">
        <v>7</v>
      </c>
      <c r="F310" s="430" t="s">
        <v>8</v>
      </c>
      <c r="G310" s="430" t="s">
        <v>9</v>
      </c>
      <c r="H310" s="430" t="s">
        <v>10</v>
      </c>
      <c r="I310" s="430" t="s">
        <v>11</v>
      </c>
      <c r="J310" s="430" t="s">
        <v>12</v>
      </c>
      <c r="K310" s="430" t="s">
        <v>13</v>
      </c>
      <c r="L310" s="430" t="s">
        <v>14</v>
      </c>
      <c r="M310" s="430" t="s">
        <v>15</v>
      </c>
      <c r="N310" s="430" t="s">
        <v>16</v>
      </c>
      <c r="O310" s="545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457">
        <v>0</v>
      </c>
      <c r="D311" s="457"/>
      <c r="E311" s="457"/>
      <c r="F311" s="457"/>
      <c r="G311" s="457"/>
      <c r="H311" s="457"/>
      <c r="I311" s="457"/>
      <c r="J311" s="457"/>
      <c r="K311" s="457"/>
      <c r="L311" s="457"/>
      <c r="M311" s="457"/>
      <c r="N311" s="457"/>
      <c r="O311" s="457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458"/>
      <c r="D312" s="458"/>
      <c r="E312" s="458"/>
      <c r="F312" s="458"/>
      <c r="G312" s="458"/>
      <c r="H312" s="458"/>
      <c r="I312" s="458"/>
      <c r="J312" s="458"/>
      <c r="K312" s="458"/>
      <c r="L312" s="458"/>
      <c r="M312" s="458"/>
      <c r="N312" s="458"/>
      <c r="O312" s="4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459">
        <v>0</v>
      </c>
      <c r="D313" s="459"/>
      <c r="E313" s="459"/>
      <c r="F313" s="459"/>
      <c r="G313" s="459"/>
      <c r="H313" s="459"/>
      <c r="I313" s="459"/>
      <c r="J313" s="459"/>
      <c r="K313" s="459"/>
      <c r="L313" s="459"/>
      <c r="M313" s="459"/>
      <c r="N313" s="459"/>
      <c r="O313" s="459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460">
        <v>0</v>
      </c>
      <c r="D314" s="460"/>
      <c r="E314" s="460"/>
      <c r="F314" s="460"/>
      <c r="G314" s="460"/>
      <c r="H314" s="460"/>
      <c r="I314" s="460"/>
      <c r="J314" s="460"/>
      <c r="K314" s="460"/>
      <c r="L314" s="460"/>
      <c r="M314" s="460"/>
      <c r="N314" s="460"/>
      <c r="O314" s="460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460">
        <v>0</v>
      </c>
      <c r="D315" s="460"/>
      <c r="E315" s="460"/>
      <c r="F315" s="460"/>
      <c r="G315" s="460"/>
      <c r="H315" s="460"/>
      <c r="I315" s="460"/>
      <c r="J315" s="460"/>
      <c r="K315" s="460"/>
      <c r="L315" s="460"/>
      <c r="M315" s="460"/>
      <c r="N315" s="460"/>
      <c r="O315" s="460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460">
        <v>0</v>
      </c>
      <c r="D316" s="460"/>
      <c r="E316" s="460"/>
      <c r="F316" s="460"/>
      <c r="G316" s="460"/>
      <c r="H316" s="460"/>
      <c r="I316" s="460"/>
      <c r="J316" s="460"/>
      <c r="K316" s="460"/>
      <c r="L316" s="460"/>
      <c r="M316" s="460"/>
      <c r="N316" s="460"/>
      <c r="O316" s="460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239</v>
      </c>
      <c r="C317" s="460">
        <v>0</v>
      </c>
      <c r="D317" s="460"/>
      <c r="E317" s="460"/>
      <c r="F317" s="460"/>
      <c r="G317" s="460"/>
      <c r="H317" s="460"/>
      <c r="I317" s="460"/>
      <c r="J317" s="460"/>
      <c r="K317" s="460"/>
      <c r="L317" s="460"/>
      <c r="M317" s="460"/>
      <c r="N317" s="460"/>
      <c r="O317" s="460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461"/>
      <c r="D318" s="461"/>
      <c r="E318" s="461"/>
      <c r="F318" s="461"/>
      <c r="G318" s="461"/>
      <c r="H318" s="461"/>
      <c r="I318" s="461"/>
      <c r="J318" s="461"/>
      <c r="K318" s="461"/>
      <c r="L318" s="461"/>
      <c r="M318" s="461"/>
      <c r="N318" s="461"/>
      <c r="O318" s="461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459">
        <v>0</v>
      </c>
      <c r="D319" s="459"/>
      <c r="E319" s="459"/>
      <c r="F319" s="459"/>
      <c r="G319" s="459"/>
      <c r="H319" s="459"/>
      <c r="I319" s="459"/>
      <c r="J319" s="459"/>
      <c r="K319" s="459"/>
      <c r="L319" s="459"/>
      <c r="M319" s="459"/>
      <c r="N319" s="459"/>
      <c r="O319" s="459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460">
        <v>0</v>
      </c>
      <c r="D320" s="460"/>
      <c r="E320" s="460"/>
      <c r="F320" s="460"/>
      <c r="G320" s="460"/>
      <c r="H320" s="460"/>
      <c r="I320" s="460"/>
      <c r="J320" s="460"/>
      <c r="K320" s="460"/>
      <c r="L320" s="460"/>
      <c r="M320" s="460"/>
      <c r="N320" s="460"/>
      <c r="O320" s="460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462"/>
      <c r="D321" s="462"/>
      <c r="E321" s="462"/>
      <c r="F321" s="462"/>
      <c r="G321" s="462"/>
      <c r="H321" s="462"/>
      <c r="I321" s="462"/>
      <c r="J321" s="462"/>
      <c r="K321" s="462"/>
      <c r="L321" s="462"/>
      <c r="M321" s="462"/>
      <c r="N321" s="462"/>
      <c r="O321" s="462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463">
        <v>0</v>
      </c>
      <c r="D322" s="463"/>
      <c r="E322" s="463"/>
      <c r="F322" s="463"/>
      <c r="G322" s="463"/>
      <c r="H322" s="463"/>
      <c r="I322" s="463"/>
      <c r="J322" s="463"/>
      <c r="K322" s="463"/>
      <c r="L322" s="463"/>
      <c r="M322" s="463"/>
      <c r="N322" s="463"/>
      <c r="O322" s="463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462"/>
      <c r="D323" s="462"/>
      <c r="E323" s="462"/>
      <c r="F323" s="462"/>
      <c r="G323" s="462"/>
      <c r="H323" s="462"/>
      <c r="I323" s="462"/>
      <c r="J323" s="462"/>
      <c r="K323" s="462"/>
      <c r="L323" s="462"/>
      <c r="M323" s="462"/>
      <c r="N323" s="462"/>
      <c r="O323" s="462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64">
        <v>0</v>
      </c>
      <c r="D324" s="464"/>
      <c r="E324" s="464"/>
      <c r="F324" s="464"/>
      <c r="G324" s="464"/>
      <c r="H324" s="464"/>
      <c r="I324" s="464"/>
      <c r="J324" s="464"/>
      <c r="K324" s="464"/>
      <c r="L324" s="464"/>
      <c r="M324" s="464"/>
      <c r="N324" s="464"/>
      <c r="O324" s="464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65">
        <v>0</v>
      </c>
      <c r="D325" s="465"/>
      <c r="E325" s="465"/>
      <c r="F325" s="465"/>
      <c r="G325" s="465"/>
      <c r="H325" s="465"/>
      <c r="I325" s="465"/>
      <c r="J325" s="465"/>
      <c r="K325" s="465"/>
      <c r="L325" s="465"/>
      <c r="M325" s="465"/>
      <c r="N325" s="465"/>
      <c r="O325" s="465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65">
        <v>0</v>
      </c>
      <c r="D326" s="465"/>
      <c r="E326" s="465"/>
      <c r="F326" s="465"/>
      <c r="G326" s="465"/>
      <c r="H326" s="465"/>
      <c r="I326" s="465"/>
      <c r="J326" s="465"/>
      <c r="K326" s="465"/>
      <c r="L326" s="465"/>
      <c r="M326" s="465"/>
      <c r="N326" s="465"/>
      <c r="O326" s="465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65">
        <v>0</v>
      </c>
      <c r="D327" s="465"/>
      <c r="E327" s="465"/>
      <c r="F327" s="465"/>
      <c r="G327" s="465"/>
      <c r="H327" s="465"/>
      <c r="I327" s="465"/>
      <c r="J327" s="465"/>
      <c r="K327" s="465"/>
      <c r="L327" s="465"/>
      <c r="M327" s="465"/>
      <c r="N327" s="465"/>
      <c r="O327" s="465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65">
        <v>0</v>
      </c>
      <c r="D328" s="465"/>
      <c r="E328" s="465"/>
      <c r="F328" s="465"/>
      <c r="G328" s="465"/>
      <c r="H328" s="465"/>
      <c r="I328" s="465"/>
      <c r="J328" s="465"/>
      <c r="K328" s="465"/>
      <c r="L328" s="465"/>
      <c r="M328" s="465"/>
      <c r="N328" s="465"/>
      <c r="O328" s="465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65">
        <v>0</v>
      </c>
      <c r="D329" s="465"/>
      <c r="E329" s="465"/>
      <c r="F329" s="465"/>
      <c r="G329" s="465"/>
      <c r="H329" s="465"/>
      <c r="I329" s="465"/>
      <c r="J329" s="465"/>
      <c r="K329" s="465"/>
      <c r="L329" s="465"/>
      <c r="M329" s="465"/>
      <c r="N329" s="465"/>
      <c r="O329" s="465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238</v>
      </c>
      <c r="C330" s="465">
        <v>0</v>
      </c>
      <c r="D330" s="465"/>
      <c r="E330" s="465"/>
      <c r="F330" s="465"/>
      <c r="G330" s="465"/>
      <c r="H330" s="465"/>
      <c r="I330" s="465"/>
      <c r="J330" s="465"/>
      <c r="K330" s="465"/>
      <c r="L330" s="465"/>
      <c r="M330" s="465"/>
      <c r="N330" s="465"/>
      <c r="O330" s="465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65"/>
      <c r="D331" s="465"/>
      <c r="E331" s="465"/>
      <c r="F331" s="465"/>
      <c r="G331" s="465"/>
      <c r="H331" s="465"/>
      <c r="I331" s="465"/>
      <c r="J331" s="465"/>
      <c r="K331" s="465"/>
      <c r="L331" s="465"/>
      <c r="M331" s="465"/>
      <c r="N331" s="465"/>
      <c r="O331" s="465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64">
        <v>0</v>
      </c>
      <c r="D332" s="464"/>
      <c r="E332" s="464"/>
      <c r="F332" s="464"/>
      <c r="G332" s="464"/>
      <c r="H332" s="464"/>
      <c r="I332" s="464"/>
      <c r="J332" s="464"/>
      <c r="K332" s="464"/>
      <c r="L332" s="464"/>
      <c r="M332" s="464"/>
      <c r="N332" s="464"/>
      <c r="O332" s="464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65">
        <v>0</v>
      </c>
      <c r="D333" s="465"/>
      <c r="E333" s="465"/>
      <c r="F333" s="465"/>
      <c r="G333" s="465"/>
      <c r="H333" s="465"/>
      <c r="I333" s="465"/>
      <c r="J333" s="465"/>
      <c r="K333" s="465"/>
      <c r="L333" s="465"/>
      <c r="M333" s="465"/>
      <c r="N333" s="465"/>
      <c r="O333" s="465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65">
        <v>0</v>
      </c>
      <c r="D334" s="465"/>
      <c r="E334" s="465"/>
      <c r="F334" s="465"/>
      <c r="G334" s="465"/>
      <c r="H334" s="465"/>
      <c r="I334" s="465"/>
      <c r="J334" s="465"/>
      <c r="K334" s="465"/>
      <c r="L334" s="465"/>
      <c r="M334" s="465"/>
      <c r="N334" s="465"/>
      <c r="O334" s="465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65">
        <v>0</v>
      </c>
      <c r="D335" s="465"/>
      <c r="E335" s="465"/>
      <c r="F335" s="465"/>
      <c r="G335" s="465"/>
      <c r="H335" s="465"/>
      <c r="I335" s="465"/>
      <c r="J335" s="465"/>
      <c r="K335" s="465"/>
      <c r="L335" s="465"/>
      <c r="M335" s="465"/>
      <c r="N335" s="465"/>
      <c r="O335" s="465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65">
        <v>0</v>
      </c>
      <c r="D336" s="465"/>
      <c r="E336" s="465"/>
      <c r="F336" s="465"/>
      <c r="G336" s="465"/>
      <c r="H336" s="465"/>
      <c r="I336" s="465"/>
      <c r="J336" s="465"/>
      <c r="K336" s="465"/>
      <c r="L336" s="465"/>
      <c r="M336" s="465"/>
      <c r="N336" s="465"/>
      <c r="O336" s="465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65"/>
      <c r="D337" s="465"/>
      <c r="E337" s="465"/>
      <c r="F337" s="465"/>
      <c r="G337" s="465"/>
      <c r="H337" s="465"/>
      <c r="I337" s="465"/>
      <c r="J337" s="465"/>
      <c r="K337" s="465"/>
      <c r="L337" s="465"/>
      <c r="M337" s="465"/>
      <c r="N337" s="465"/>
      <c r="O337" s="465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64">
        <v>0</v>
      </c>
      <c r="D338" s="464"/>
      <c r="E338" s="464"/>
      <c r="F338" s="464"/>
      <c r="G338" s="464"/>
      <c r="H338" s="464"/>
      <c r="I338" s="464"/>
      <c r="J338" s="464"/>
      <c r="K338" s="464"/>
      <c r="L338" s="464"/>
      <c r="M338" s="464"/>
      <c r="N338" s="464"/>
      <c r="O338" s="464">
        <v>0</v>
      </c>
    </row>
    <row r="339" spans="1:29" hidden="1">
      <c r="A339" s="53"/>
      <c r="B339" s="78" t="s">
        <v>73</v>
      </c>
      <c r="C339" s="465">
        <v>0</v>
      </c>
      <c r="D339" s="465"/>
      <c r="E339" s="465"/>
      <c r="F339" s="465"/>
      <c r="G339" s="465"/>
      <c r="H339" s="465"/>
      <c r="I339" s="465"/>
      <c r="J339" s="465"/>
      <c r="K339" s="465"/>
      <c r="L339" s="465"/>
      <c r="M339" s="465"/>
      <c r="N339" s="465"/>
      <c r="O339" s="465">
        <v>0</v>
      </c>
    </row>
    <row r="340" spans="1:29" hidden="1" outlineLevel="1">
      <c r="A340" s="53"/>
      <c r="B340" s="63" t="s">
        <v>122</v>
      </c>
      <c r="C340" s="465">
        <v>0</v>
      </c>
      <c r="D340" s="465"/>
      <c r="E340" s="465"/>
      <c r="F340" s="465"/>
      <c r="G340" s="465"/>
      <c r="H340" s="465"/>
      <c r="I340" s="465"/>
      <c r="J340" s="465"/>
      <c r="K340" s="465"/>
      <c r="L340" s="465"/>
      <c r="M340" s="465"/>
      <c r="N340" s="465"/>
      <c r="O340" s="465">
        <v>0</v>
      </c>
    </row>
    <row r="341" spans="1:29" s="53" customFormat="1" hidden="1" collapsed="1">
      <c r="B341" s="82" t="s">
        <v>123</v>
      </c>
      <c r="C341" s="465">
        <v>0</v>
      </c>
      <c r="D341" s="465"/>
      <c r="E341" s="465"/>
      <c r="F341" s="465"/>
      <c r="G341" s="465"/>
      <c r="H341" s="465"/>
      <c r="I341" s="465"/>
      <c r="J341" s="465"/>
      <c r="K341" s="465"/>
      <c r="L341" s="465"/>
      <c r="M341" s="465"/>
      <c r="N341" s="465"/>
      <c r="O341" s="465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65"/>
      <c r="D342" s="465"/>
      <c r="E342" s="465"/>
      <c r="F342" s="465"/>
      <c r="G342" s="465"/>
      <c r="H342" s="465"/>
      <c r="I342" s="465"/>
      <c r="J342" s="465"/>
      <c r="K342" s="465"/>
      <c r="L342" s="465"/>
      <c r="M342" s="465"/>
      <c r="N342" s="465"/>
      <c r="O342" s="465"/>
    </row>
    <row r="343" spans="1:29" hidden="1">
      <c r="A343" s="53"/>
      <c r="B343" s="84" t="s">
        <v>157</v>
      </c>
      <c r="C343" s="466">
        <v>0</v>
      </c>
      <c r="D343" s="466"/>
      <c r="E343" s="466"/>
      <c r="F343" s="466"/>
      <c r="G343" s="466"/>
      <c r="H343" s="466"/>
      <c r="I343" s="466"/>
      <c r="J343" s="466"/>
      <c r="K343" s="466"/>
      <c r="L343" s="466"/>
      <c r="M343" s="466"/>
      <c r="N343" s="466"/>
      <c r="O343" s="466">
        <v>0</v>
      </c>
    </row>
    <row r="344" spans="1:29" hidden="1">
      <c r="A344" s="53"/>
      <c r="B344" s="84" t="s">
        <v>158</v>
      </c>
      <c r="C344" s="466">
        <v>0</v>
      </c>
      <c r="D344" s="466"/>
      <c r="E344" s="466"/>
      <c r="F344" s="466"/>
      <c r="G344" s="466"/>
      <c r="H344" s="466"/>
      <c r="I344" s="466"/>
      <c r="J344" s="466"/>
      <c r="K344" s="466"/>
      <c r="L344" s="466"/>
      <c r="M344" s="466"/>
      <c r="N344" s="466"/>
      <c r="O344" s="466">
        <v>0</v>
      </c>
    </row>
    <row r="345" spans="1:29" hidden="1">
      <c r="A345" s="53"/>
      <c r="B345" s="85"/>
      <c r="C345" s="467"/>
      <c r="D345" s="467"/>
      <c r="E345" s="467"/>
      <c r="F345" s="467"/>
      <c r="G345" s="467"/>
      <c r="H345" s="467"/>
      <c r="I345" s="467"/>
      <c r="J345" s="467"/>
      <c r="K345" s="467"/>
      <c r="L345" s="467"/>
      <c r="M345" s="467"/>
      <c r="N345" s="467"/>
      <c r="O345" s="467"/>
    </row>
    <row r="346" spans="1:29" hidden="1">
      <c r="A346" s="53"/>
      <c r="B346" s="86" t="s">
        <v>127</v>
      </c>
      <c r="C346" s="463">
        <v>0</v>
      </c>
      <c r="D346" s="463"/>
      <c r="E346" s="463"/>
      <c r="F346" s="463"/>
      <c r="G346" s="463"/>
      <c r="H346" s="463"/>
      <c r="I346" s="463"/>
      <c r="J346" s="463"/>
      <c r="K346" s="463"/>
      <c r="L346" s="463"/>
      <c r="M346" s="463"/>
      <c r="N346" s="463"/>
      <c r="O346" s="463">
        <v>0</v>
      </c>
    </row>
    <row r="347" spans="1:29" hidden="1">
      <c r="A347" s="53"/>
      <c r="B347" s="87" t="s">
        <v>159</v>
      </c>
      <c r="C347" s="465">
        <v>0</v>
      </c>
      <c r="D347" s="465"/>
      <c r="E347" s="465"/>
      <c r="F347" s="465"/>
      <c r="G347" s="465"/>
      <c r="H347" s="465"/>
      <c r="I347" s="465"/>
      <c r="J347" s="465"/>
      <c r="K347" s="465"/>
      <c r="L347" s="465"/>
      <c r="M347" s="465"/>
      <c r="N347" s="465"/>
      <c r="O347" s="465">
        <v>0</v>
      </c>
    </row>
    <row r="348" spans="1:29" hidden="1">
      <c r="A348" s="53"/>
      <c r="B348" s="88"/>
      <c r="C348" s="468"/>
      <c r="D348" s="468"/>
      <c r="E348" s="468"/>
      <c r="F348" s="468"/>
      <c r="G348" s="468"/>
      <c r="H348" s="468"/>
      <c r="I348" s="468"/>
      <c r="J348" s="468"/>
      <c r="K348" s="468"/>
      <c r="L348" s="468"/>
      <c r="M348" s="468"/>
      <c r="N348" s="468"/>
      <c r="O348" s="468"/>
    </row>
    <row r="349" spans="1:29" hidden="1">
      <c r="A349" s="53"/>
      <c r="B349" s="89" t="s">
        <v>160</v>
      </c>
      <c r="C349" s="466">
        <v>0</v>
      </c>
      <c r="D349" s="466"/>
      <c r="E349" s="466"/>
      <c r="F349" s="466"/>
      <c r="G349" s="466"/>
      <c r="H349" s="466"/>
      <c r="I349" s="466"/>
      <c r="J349" s="466"/>
      <c r="K349" s="466"/>
      <c r="L349" s="466"/>
      <c r="M349" s="466"/>
      <c r="N349" s="466"/>
      <c r="O349" s="466">
        <v>0</v>
      </c>
    </row>
    <row r="350" spans="1:29" hidden="1">
      <c r="A350" s="53"/>
      <c r="B350" s="90"/>
      <c r="C350" s="469"/>
      <c r="D350" s="469"/>
      <c r="E350" s="469"/>
      <c r="F350" s="469"/>
      <c r="G350" s="469"/>
      <c r="H350" s="469"/>
      <c r="I350" s="469"/>
      <c r="J350" s="469"/>
      <c r="K350" s="469"/>
      <c r="L350" s="469"/>
      <c r="M350" s="469"/>
      <c r="N350" s="469"/>
      <c r="O350" s="469"/>
    </row>
    <row r="351" spans="1:29" hidden="1">
      <c r="A351" s="53"/>
      <c r="B351" s="71" t="s">
        <v>161</v>
      </c>
      <c r="C351" s="449">
        <v>0</v>
      </c>
      <c r="D351" s="449"/>
      <c r="E351" s="449"/>
      <c r="F351" s="449"/>
      <c r="G351" s="449"/>
      <c r="H351" s="449"/>
      <c r="I351" s="449"/>
      <c r="J351" s="449"/>
      <c r="K351" s="449"/>
      <c r="L351" s="449"/>
      <c r="M351" s="449"/>
      <c r="N351" s="449"/>
      <c r="O351" s="449">
        <v>0</v>
      </c>
    </row>
    <row r="352" spans="1:29" hidden="1">
      <c r="A352" s="53"/>
      <c r="B352" s="75" t="s">
        <v>162</v>
      </c>
      <c r="C352" s="465">
        <v>0</v>
      </c>
      <c r="D352" s="465"/>
      <c r="E352" s="465"/>
      <c r="F352" s="465"/>
      <c r="G352" s="465"/>
      <c r="H352" s="465"/>
      <c r="I352" s="465"/>
      <c r="J352" s="465"/>
      <c r="K352" s="465"/>
      <c r="L352" s="465"/>
      <c r="M352" s="465"/>
      <c r="N352" s="465"/>
      <c r="O352" s="465">
        <v>0</v>
      </c>
    </row>
    <row r="353" spans="2:29" s="53" customFormat="1" hidden="1">
      <c r="B353" s="75" t="s">
        <v>243</v>
      </c>
      <c r="C353" s="465">
        <v>0</v>
      </c>
      <c r="D353" s="465"/>
      <c r="E353" s="465"/>
      <c r="F353" s="465"/>
      <c r="G353" s="465"/>
      <c r="H353" s="465"/>
      <c r="I353" s="465"/>
      <c r="J353" s="465"/>
      <c r="K353" s="465"/>
      <c r="L353" s="465"/>
      <c r="M353" s="465"/>
      <c r="N353" s="465"/>
      <c r="O353" s="465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65">
        <v>0</v>
      </c>
      <c r="D354" s="465"/>
      <c r="E354" s="465"/>
      <c r="F354" s="465"/>
      <c r="G354" s="465"/>
      <c r="H354" s="465"/>
      <c r="I354" s="465"/>
      <c r="J354" s="465"/>
      <c r="K354" s="465"/>
      <c r="L354" s="465"/>
      <c r="M354" s="465"/>
      <c r="N354" s="465"/>
      <c r="O354" s="465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65">
        <v>0</v>
      </c>
      <c r="D355" s="465"/>
      <c r="E355" s="465"/>
      <c r="F355" s="465"/>
      <c r="G355" s="465"/>
      <c r="H355" s="465"/>
      <c r="I355" s="465"/>
      <c r="J355" s="465"/>
      <c r="K355" s="465"/>
      <c r="L355" s="465"/>
      <c r="M355" s="465"/>
      <c r="N355" s="465"/>
      <c r="O355" s="465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65">
        <v>0</v>
      </c>
      <c r="D356" s="465"/>
      <c r="E356" s="465"/>
      <c r="F356" s="465"/>
      <c r="G356" s="465"/>
      <c r="H356" s="465"/>
      <c r="I356" s="465"/>
      <c r="J356" s="465"/>
      <c r="K356" s="465"/>
      <c r="L356" s="465"/>
      <c r="M356" s="465"/>
      <c r="N356" s="465"/>
      <c r="O356" s="465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65">
        <v>0</v>
      </c>
      <c r="D357" s="465"/>
      <c r="E357" s="465"/>
      <c r="F357" s="465"/>
      <c r="G357" s="465"/>
      <c r="H357" s="465"/>
      <c r="I357" s="465"/>
      <c r="J357" s="465"/>
      <c r="K357" s="465"/>
      <c r="L357" s="465"/>
      <c r="M357" s="465"/>
      <c r="N357" s="465"/>
      <c r="O357" s="465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65">
        <v>0</v>
      </c>
      <c r="D358" s="465"/>
      <c r="E358" s="465"/>
      <c r="F358" s="465"/>
      <c r="G358" s="465"/>
      <c r="H358" s="465"/>
      <c r="I358" s="465"/>
      <c r="J358" s="465"/>
      <c r="K358" s="465"/>
      <c r="L358" s="465"/>
      <c r="M358" s="465"/>
      <c r="N358" s="465"/>
      <c r="O358" s="465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65">
        <v>0</v>
      </c>
      <c r="D359" s="465"/>
      <c r="E359" s="465"/>
      <c r="F359" s="465"/>
      <c r="G359" s="465"/>
      <c r="H359" s="465"/>
      <c r="I359" s="465"/>
      <c r="J359" s="465"/>
      <c r="K359" s="465"/>
      <c r="L359" s="465"/>
      <c r="M359" s="465"/>
      <c r="N359" s="465"/>
      <c r="O359" s="465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65">
        <v>0</v>
      </c>
      <c r="D360" s="465"/>
      <c r="E360" s="465"/>
      <c r="F360" s="465"/>
      <c r="G360" s="465"/>
      <c r="H360" s="465"/>
      <c r="I360" s="465"/>
      <c r="J360" s="465"/>
      <c r="K360" s="465"/>
      <c r="L360" s="465"/>
      <c r="M360" s="465"/>
      <c r="N360" s="465"/>
      <c r="O360" s="465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65">
        <v>0</v>
      </c>
      <c r="D361" s="465"/>
      <c r="E361" s="465"/>
      <c r="F361" s="465"/>
      <c r="G361" s="465"/>
      <c r="H361" s="465"/>
      <c r="I361" s="465"/>
      <c r="J361" s="465"/>
      <c r="K361" s="465"/>
      <c r="L361" s="465"/>
      <c r="M361" s="465"/>
      <c r="N361" s="465"/>
      <c r="O361" s="465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65">
        <v>0</v>
      </c>
      <c r="D362" s="465"/>
      <c r="E362" s="465"/>
      <c r="F362" s="465"/>
      <c r="G362" s="465"/>
      <c r="H362" s="465"/>
      <c r="I362" s="465"/>
      <c r="J362" s="465"/>
      <c r="K362" s="465"/>
      <c r="L362" s="465"/>
      <c r="M362" s="465"/>
      <c r="N362" s="465"/>
      <c r="O362" s="465">
        <v>0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65">
        <v>0</v>
      </c>
      <c r="D363" s="465"/>
      <c r="E363" s="465"/>
      <c r="F363" s="465"/>
      <c r="G363" s="465"/>
      <c r="H363" s="465"/>
      <c r="I363" s="465"/>
      <c r="J363" s="465"/>
      <c r="K363" s="465"/>
      <c r="L363" s="465"/>
      <c r="M363" s="465"/>
      <c r="N363" s="465"/>
      <c r="O363" s="465">
        <v>0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244</v>
      </c>
      <c r="C364" s="465">
        <v>0</v>
      </c>
      <c r="D364" s="465"/>
      <c r="E364" s="465"/>
      <c r="F364" s="465"/>
      <c r="G364" s="465"/>
      <c r="H364" s="465"/>
      <c r="I364" s="465"/>
      <c r="J364" s="465"/>
      <c r="K364" s="465"/>
      <c r="L364" s="465"/>
      <c r="M364" s="465"/>
      <c r="N364" s="465"/>
      <c r="O364" s="465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240</v>
      </c>
      <c r="C365" s="465">
        <v>0</v>
      </c>
      <c r="D365" s="465"/>
      <c r="E365" s="465"/>
      <c r="F365" s="465"/>
      <c r="G365" s="465"/>
      <c r="H365" s="465"/>
      <c r="I365" s="465"/>
      <c r="J365" s="465"/>
      <c r="K365" s="465"/>
      <c r="L365" s="465"/>
      <c r="M365" s="465"/>
      <c r="N365" s="465"/>
      <c r="O365" s="465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65">
        <v>0</v>
      </c>
      <c r="D366" s="465"/>
      <c r="E366" s="465"/>
      <c r="F366" s="465"/>
      <c r="G366" s="465"/>
      <c r="H366" s="465"/>
      <c r="I366" s="465"/>
      <c r="J366" s="465"/>
      <c r="K366" s="465"/>
      <c r="L366" s="465"/>
      <c r="M366" s="465"/>
      <c r="N366" s="465"/>
      <c r="O366" s="465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65">
        <v>0</v>
      </c>
      <c r="D367" s="465"/>
      <c r="E367" s="465"/>
      <c r="F367" s="465"/>
      <c r="G367" s="465"/>
      <c r="H367" s="465"/>
      <c r="I367" s="465"/>
      <c r="J367" s="465"/>
      <c r="K367" s="465"/>
      <c r="L367" s="465"/>
      <c r="M367" s="465"/>
      <c r="N367" s="465"/>
      <c r="O367" s="465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65">
        <v>0</v>
      </c>
      <c r="D368" s="465"/>
      <c r="E368" s="465"/>
      <c r="F368" s="465"/>
      <c r="G368" s="465"/>
      <c r="H368" s="465"/>
      <c r="I368" s="465"/>
      <c r="J368" s="465"/>
      <c r="K368" s="465"/>
      <c r="L368" s="465"/>
      <c r="M368" s="465"/>
      <c r="N368" s="465"/>
      <c r="O368" s="465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65">
        <v>0</v>
      </c>
      <c r="D369" s="465"/>
      <c r="E369" s="465"/>
      <c r="F369" s="465"/>
      <c r="G369" s="465"/>
      <c r="H369" s="465"/>
      <c r="I369" s="465"/>
      <c r="J369" s="465"/>
      <c r="K369" s="465"/>
      <c r="L369" s="465"/>
      <c r="M369" s="465"/>
      <c r="N369" s="465"/>
      <c r="O369" s="465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65">
        <v>0</v>
      </c>
      <c r="D370" s="465"/>
      <c r="E370" s="465"/>
      <c r="F370" s="465"/>
      <c r="G370" s="465"/>
      <c r="H370" s="465"/>
      <c r="I370" s="465"/>
      <c r="J370" s="465"/>
      <c r="K370" s="465"/>
      <c r="L370" s="465"/>
      <c r="M370" s="465"/>
      <c r="N370" s="465"/>
      <c r="O370" s="465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65"/>
      <c r="D371" s="465"/>
      <c r="E371" s="465"/>
      <c r="F371" s="465"/>
      <c r="G371" s="465"/>
      <c r="H371" s="465"/>
      <c r="I371" s="465"/>
      <c r="J371" s="465"/>
      <c r="K371" s="465"/>
      <c r="L371" s="465"/>
      <c r="M371" s="465"/>
      <c r="N371" s="465"/>
      <c r="O371" s="465"/>
    </row>
    <row r="372" spans="1:29" ht="15" hidden="1" thickBot="1">
      <c r="A372" s="53"/>
      <c r="B372" s="92" t="s">
        <v>168</v>
      </c>
      <c r="C372" s="470">
        <v>0</v>
      </c>
      <c r="D372" s="470"/>
      <c r="E372" s="470"/>
      <c r="F372" s="470"/>
      <c r="G372" s="470"/>
      <c r="H372" s="470"/>
      <c r="I372" s="470"/>
      <c r="J372" s="470"/>
      <c r="K372" s="470"/>
      <c r="L372" s="470"/>
      <c r="M372" s="470"/>
      <c r="N372" s="470"/>
      <c r="O372" s="470">
        <v>0</v>
      </c>
    </row>
    <row r="373" spans="1:29">
      <c r="A373" s="53"/>
      <c r="C373" s="454"/>
      <c r="D373" s="454"/>
      <c r="E373" s="454"/>
      <c r="F373" s="454"/>
      <c r="G373" s="454"/>
      <c r="H373" s="454"/>
      <c r="I373" s="454"/>
      <c r="J373" s="454"/>
      <c r="K373" s="454"/>
      <c r="L373" s="454"/>
      <c r="M373" s="454"/>
      <c r="N373" s="454"/>
      <c r="O373" s="455"/>
    </row>
    <row r="374" spans="1:29">
      <c r="A374" s="53"/>
      <c r="B374" s="529" t="s">
        <v>436</v>
      </c>
      <c r="C374" s="529"/>
      <c r="D374" s="529"/>
      <c r="E374" s="529"/>
      <c r="F374" s="529"/>
      <c r="G374" s="529"/>
      <c r="H374" s="529"/>
      <c r="I374" s="529"/>
      <c r="J374" s="529"/>
      <c r="K374" s="529"/>
      <c r="L374" s="529"/>
      <c r="M374" s="529"/>
      <c r="N374" s="529"/>
      <c r="O374" s="529"/>
    </row>
    <row r="375" spans="1:29">
      <c r="A375" s="53"/>
      <c r="B375" s="530" t="s">
        <v>429</v>
      </c>
      <c r="C375" s="530"/>
      <c r="D375" s="530"/>
      <c r="E375" s="530"/>
      <c r="F375" s="530"/>
      <c r="G375" s="530"/>
      <c r="H375" s="530"/>
      <c r="I375" s="530"/>
      <c r="J375" s="530"/>
      <c r="K375" s="530"/>
      <c r="L375" s="530"/>
      <c r="M375" s="530"/>
      <c r="N375" s="530"/>
      <c r="O375" s="530"/>
    </row>
    <row r="376" spans="1:29">
      <c r="A376" s="53"/>
      <c r="B376" s="531" t="s">
        <v>95</v>
      </c>
      <c r="C376" s="531"/>
      <c r="D376" s="531"/>
      <c r="E376" s="531"/>
      <c r="F376" s="531"/>
      <c r="G376" s="531"/>
      <c r="H376" s="531"/>
      <c r="I376" s="531"/>
      <c r="J376" s="531"/>
      <c r="K376" s="531"/>
      <c r="L376" s="531"/>
      <c r="M376" s="531"/>
      <c r="N376" s="531"/>
      <c r="O376" s="531"/>
    </row>
    <row r="377" spans="1:29">
      <c r="A377" s="53"/>
      <c r="B377" s="57"/>
      <c r="C377" s="428"/>
      <c r="D377" s="428"/>
      <c r="E377" s="428"/>
      <c r="F377" s="428"/>
      <c r="G377" s="428"/>
      <c r="H377" s="428"/>
      <c r="I377" s="428"/>
      <c r="J377" s="428"/>
      <c r="K377" s="428"/>
      <c r="L377" s="428"/>
      <c r="M377" s="428"/>
      <c r="N377" s="428"/>
      <c r="O377" s="429"/>
    </row>
    <row r="378" spans="1:29" ht="27" customHeight="1">
      <c r="A378" s="53"/>
      <c r="B378" s="539" t="s">
        <v>96</v>
      </c>
      <c r="C378" s="541" t="s">
        <v>430</v>
      </c>
      <c r="D378" s="542"/>
      <c r="E378" s="542"/>
      <c r="F378" s="542"/>
      <c r="G378" s="542"/>
      <c r="H378" s="542"/>
      <c r="I378" s="542"/>
      <c r="J378" s="542"/>
      <c r="K378" s="542"/>
      <c r="L378" s="542"/>
      <c r="M378" s="542"/>
      <c r="N378" s="543"/>
      <c r="O378" s="544" t="s">
        <v>431</v>
      </c>
    </row>
    <row r="379" spans="1:29" ht="52.2" customHeight="1">
      <c r="A379" s="53"/>
      <c r="B379" s="540"/>
      <c r="C379" s="430" t="s">
        <v>5</v>
      </c>
      <c r="D379" s="430" t="s">
        <v>6</v>
      </c>
      <c r="E379" s="430" t="s">
        <v>7</v>
      </c>
      <c r="F379" s="430" t="s">
        <v>8</v>
      </c>
      <c r="G379" s="430" t="s">
        <v>9</v>
      </c>
      <c r="H379" s="430" t="s">
        <v>10</v>
      </c>
      <c r="I379" s="430" t="s">
        <v>11</v>
      </c>
      <c r="J379" s="430" t="s">
        <v>12</v>
      </c>
      <c r="K379" s="430" t="s">
        <v>13</v>
      </c>
      <c r="L379" s="430" t="s">
        <v>14</v>
      </c>
      <c r="M379" s="430" t="s">
        <v>15</v>
      </c>
      <c r="N379" s="430" t="s">
        <v>16</v>
      </c>
      <c r="O379" s="545"/>
    </row>
    <row r="380" spans="1:29">
      <c r="A380" s="53"/>
      <c r="B380" s="59" t="s">
        <v>146</v>
      </c>
      <c r="C380" s="431">
        <v>16.202250754369409</v>
      </c>
      <c r="D380" s="431">
        <v>9.1722153283804442</v>
      </c>
      <c r="E380" s="431">
        <v>22.23767170116378</v>
      </c>
      <c r="F380" s="431">
        <v>27.413058044117964</v>
      </c>
      <c r="G380" s="431">
        <v>21.238267566100891</v>
      </c>
      <c r="H380" s="431">
        <v>16.131537456624692</v>
      </c>
      <c r="I380" s="431">
        <v>21.247415238752936</v>
      </c>
      <c r="J380" s="431">
        <v>0</v>
      </c>
      <c r="K380" s="431">
        <v>0</v>
      </c>
      <c r="L380" s="431">
        <v>0</v>
      </c>
      <c r="M380" s="431">
        <v>0</v>
      </c>
      <c r="N380" s="431">
        <v>0</v>
      </c>
      <c r="O380" s="431">
        <v>133.64241608951011</v>
      </c>
    </row>
    <row r="381" spans="1:29" ht="12" customHeight="1">
      <c r="A381" s="53"/>
      <c r="B381" s="60"/>
      <c r="C381" s="432"/>
      <c r="D381" s="432"/>
      <c r="E381" s="432"/>
      <c r="F381" s="432"/>
      <c r="G381" s="432"/>
      <c r="H381" s="432"/>
      <c r="I381" s="432"/>
      <c r="J381" s="432"/>
      <c r="K381" s="432"/>
      <c r="L381" s="432"/>
      <c r="M381" s="432"/>
      <c r="N381" s="432"/>
      <c r="O381" s="432"/>
    </row>
    <row r="382" spans="1:29">
      <c r="A382" s="53"/>
      <c r="B382" s="61" t="s">
        <v>147</v>
      </c>
      <c r="C382" s="433">
        <v>16.202250754369409</v>
      </c>
      <c r="D382" s="433">
        <v>9.1722153283804442</v>
      </c>
      <c r="E382" s="433">
        <v>22.23767170116378</v>
      </c>
      <c r="F382" s="433">
        <v>27.413058044117964</v>
      </c>
      <c r="G382" s="433">
        <v>21.238267566100891</v>
      </c>
      <c r="H382" s="433">
        <v>16.131537456624692</v>
      </c>
      <c r="I382" s="433">
        <v>21.247415238752936</v>
      </c>
      <c r="J382" s="433">
        <v>0</v>
      </c>
      <c r="K382" s="433">
        <v>0</v>
      </c>
      <c r="L382" s="433">
        <v>0</v>
      </c>
      <c r="M382" s="433">
        <v>0</v>
      </c>
      <c r="N382" s="433">
        <v>0</v>
      </c>
      <c r="O382" s="433">
        <v>133.64241608951011</v>
      </c>
    </row>
    <row r="383" spans="1:29">
      <c r="A383" s="53"/>
      <c r="B383" s="73" t="s">
        <v>169</v>
      </c>
      <c r="C383" s="471">
        <v>11.941084631426005</v>
      </c>
      <c r="D383" s="471">
        <v>5.7222913989559121</v>
      </c>
      <c r="E383" s="471">
        <v>18.091997336076616</v>
      </c>
      <c r="F383" s="471">
        <v>22.523501326578426</v>
      </c>
      <c r="G383" s="471">
        <v>16.399543224743034</v>
      </c>
      <c r="H383" s="471">
        <v>12.703040211995507</v>
      </c>
      <c r="I383" s="471">
        <v>15.495167540248147</v>
      </c>
      <c r="J383" s="471">
        <v>0</v>
      </c>
      <c r="K383" s="471">
        <v>0</v>
      </c>
      <c r="L383" s="471">
        <v>0</v>
      </c>
      <c r="M383" s="471">
        <v>0</v>
      </c>
      <c r="N383" s="471">
        <v>0</v>
      </c>
      <c r="O383" s="471">
        <v>102.87662567002364</v>
      </c>
    </row>
    <row r="384" spans="1:29">
      <c r="A384" s="53"/>
      <c r="B384" s="73" t="s">
        <v>111</v>
      </c>
      <c r="C384" s="471">
        <v>0.34292259962313959</v>
      </c>
      <c r="D384" s="471">
        <v>0.67477831783682429</v>
      </c>
      <c r="E384" s="471">
        <v>1.7195454681917468</v>
      </c>
      <c r="F384" s="471">
        <v>2.606126933596407</v>
      </c>
      <c r="G384" s="471">
        <v>1.4995050436164459</v>
      </c>
      <c r="H384" s="471">
        <v>2.119329581330696</v>
      </c>
      <c r="I384" s="471">
        <v>2.3094716428562014</v>
      </c>
      <c r="J384" s="471">
        <v>0</v>
      </c>
      <c r="K384" s="471">
        <v>0</v>
      </c>
      <c r="L384" s="471">
        <v>0</v>
      </c>
      <c r="M384" s="471">
        <v>0</v>
      </c>
      <c r="N384" s="471">
        <v>0</v>
      </c>
      <c r="O384" s="471">
        <v>11.271679587051462</v>
      </c>
    </row>
    <row r="385" spans="1:29">
      <c r="A385" s="53"/>
      <c r="B385" s="73" t="s">
        <v>110</v>
      </c>
      <c r="C385" s="471">
        <v>0.13804165572085092</v>
      </c>
      <c r="D385" s="471">
        <v>0.13060515044884224</v>
      </c>
      <c r="E385" s="471">
        <v>0.17456225807371994</v>
      </c>
      <c r="F385" s="471">
        <v>4.4242817389090361E-2</v>
      </c>
      <c r="G385" s="471">
        <v>0.10790089937787395</v>
      </c>
      <c r="H385" s="471">
        <v>0.18506808265608818</v>
      </c>
      <c r="I385" s="471">
        <v>0.13790894227472902</v>
      </c>
      <c r="J385" s="471">
        <v>0</v>
      </c>
      <c r="K385" s="471">
        <v>0</v>
      </c>
      <c r="L385" s="471">
        <v>0</v>
      </c>
      <c r="M385" s="471">
        <v>0</v>
      </c>
      <c r="N385" s="471">
        <v>0</v>
      </c>
      <c r="O385" s="471">
        <v>0.91832980594119462</v>
      </c>
    </row>
    <row r="386" spans="1:29" s="53" customFormat="1">
      <c r="B386" s="73" t="s">
        <v>170</v>
      </c>
      <c r="C386" s="471">
        <v>3.7802018675994127</v>
      </c>
      <c r="D386" s="471">
        <v>2.6445404611388654</v>
      </c>
      <c r="E386" s="471">
        <v>2.2515666388216977</v>
      </c>
      <c r="F386" s="471">
        <v>2.2391869665540391</v>
      </c>
      <c r="G386" s="471">
        <v>3.2313183983635372</v>
      </c>
      <c r="H386" s="471">
        <v>1.1240995806423995</v>
      </c>
      <c r="I386" s="471">
        <v>3.3048671133738559</v>
      </c>
      <c r="J386" s="471">
        <v>0</v>
      </c>
      <c r="K386" s="471">
        <v>0</v>
      </c>
      <c r="L386" s="471">
        <v>0</v>
      </c>
      <c r="M386" s="471">
        <v>0</v>
      </c>
      <c r="N386" s="471">
        <v>0</v>
      </c>
      <c r="O386" s="471">
        <v>18.575781026493807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72"/>
      <c r="D387" s="472"/>
      <c r="E387" s="472"/>
      <c r="F387" s="472"/>
      <c r="G387" s="472"/>
      <c r="H387" s="472"/>
      <c r="I387" s="472"/>
      <c r="J387" s="472"/>
      <c r="K387" s="472"/>
      <c r="L387" s="472"/>
      <c r="M387" s="472"/>
      <c r="N387" s="472"/>
      <c r="O387" s="472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433">
        <v>0</v>
      </c>
      <c r="D388" s="433">
        <v>0</v>
      </c>
      <c r="E388" s="433">
        <v>0</v>
      </c>
      <c r="F388" s="433">
        <v>0</v>
      </c>
      <c r="G388" s="433">
        <v>0</v>
      </c>
      <c r="H388" s="433">
        <v>0</v>
      </c>
      <c r="I388" s="433">
        <v>0</v>
      </c>
      <c r="J388" s="433">
        <v>0</v>
      </c>
      <c r="K388" s="433">
        <v>0</v>
      </c>
      <c r="L388" s="433">
        <v>0</v>
      </c>
      <c r="M388" s="433">
        <v>0</v>
      </c>
      <c r="N388" s="433">
        <v>0</v>
      </c>
      <c r="O388" s="433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71">
        <v>0</v>
      </c>
      <c r="D389" s="471">
        <v>0</v>
      </c>
      <c r="E389" s="471">
        <v>0</v>
      </c>
      <c r="F389" s="471">
        <v>0</v>
      </c>
      <c r="G389" s="471">
        <v>0</v>
      </c>
      <c r="H389" s="471">
        <v>0</v>
      </c>
      <c r="I389" s="471">
        <v>0</v>
      </c>
      <c r="J389" s="471">
        <v>0</v>
      </c>
      <c r="K389" s="471">
        <v>0</v>
      </c>
      <c r="L389" s="471">
        <v>0</v>
      </c>
      <c r="M389" s="471">
        <v>0</v>
      </c>
      <c r="N389" s="471">
        <v>0</v>
      </c>
      <c r="O389" s="471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72"/>
      <c r="D390" s="472"/>
      <c r="E390" s="472"/>
      <c r="F390" s="472"/>
      <c r="G390" s="472"/>
      <c r="H390" s="472"/>
      <c r="I390" s="472"/>
      <c r="J390" s="472"/>
      <c r="K390" s="472"/>
      <c r="L390" s="472"/>
      <c r="M390" s="472"/>
      <c r="N390" s="472"/>
      <c r="O390" s="472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73">
        <v>6.6183138149167959</v>
      </c>
      <c r="D391" s="473">
        <v>5.5597012593589064</v>
      </c>
      <c r="E391" s="473">
        <v>6.6249768207280688</v>
      </c>
      <c r="F391" s="473">
        <v>4.3823357555115381</v>
      </c>
      <c r="G391" s="473">
        <v>7.2682624180078452</v>
      </c>
      <c r="H391" s="473">
        <v>5.2336652898486244</v>
      </c>
      <c r="I391" s="473">
        <v>5.8996253657274336</v>
      </c>
      <c r="J391" s="473">
        <v>0</v>
      </c>
      <c r="K391" s="473">
        <v>0</v>
      </c>
      <c r="L391" s="473">
        <v>0</v>
      </c>
      <c r="M391" s="473">
        <v>0</v>
      </c>
      <c r="N391" s="473">
        <v>0</v>
      </c>
      <c r="O391" s="473">
        <v>41.58688072409921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74">
        <v>0</v>
      </c>
      <c r="D392" s="474">
        <v>0</v>
      </c>
      <c r="E392" s="474">
        <v>0</v>
      </c>
      <c r="F392" s="474">
        <v>0</v>
      </c>
      <c r="G392" s="474">
        <v>0</v>
      </c>
      <c r="H392" s="474">
        <v>0</v>
      </c>
      <c r="I392" s="474">
        <v>0</v>
      </c>
      <c r="J392" s="474">
        <v>0</v>
      </c>
      <c r="K392" s="474">
        <v>0</v>
      </c>
      <c r="L392" s="474">
        <v>0</v>
      </c>
      <c r="M392" s="474">
        <v>0</v>
      </c>
      <c r="N392" s="474">
        <v>0</v>
      </c>
      <c r="O392" s="474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71">
        <v>0</v>
      </c>
      <c r="D393" s="471">
        <v>0</v>
      </c>
      <c r="E393" s="471">
        <v>0</v>
      </c>
      <c r="F393" s="471">
        <v>0</v>
      </c>
      <c r="G393" s="471">
        <v>0</v>
      </c>
      <c r="H393" s="471">
        <v>0</v>
      </c>
      <c r="I393" s="471">
        <v>0</v>
      </c>
      <c r="J393" s="471">
        <v>0</v>
      </c>
      <c r="K393" s="471">
        <v>0</v>
      </c>
      <c r="L393" s="471">
        <v>0</v>
      </c>
      <c r="M393" s="471">
        <v>0</v>
      </c>
      <c r="N393" s="471">
        <v>0</v>
      </c>
      <c r="O393" s="471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3"/>
      <c r="C394" s="475"/>
      <c r="D394" s="475"/>
      <c r="E394" s="475"/>
      <c r="F394" s="475"/>
      <c r="G394" s="475"/>
      <c r="H394" s="475"/>
      <c r="I394" s="475"/>
      <c r="J394" s="475"/>
      <c r="K394" s="475"/>
      <c r="L394" s="475"/>
      <c r="M394" s="475"/>
      <c r="N394" s="475"/>
      <c r="O394" s="475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74">
        <v>6.6183138149167959</v>
      </c>
      <c r="D395" s="474">
        <v>5.5597012593589064</v>
      </c>
      <c r="E395" s="474">
        <v>6.6249768207280688</v>
      </c>
      <c r="F395" s="474">
        <v>4.3823357555115381</v>
      </c>
      <c r="G395" s="474">
        <v>7.2682624180078452</v>
      </c>
      <c r="H395" s="474">
        <v>5.2336652898486244</v>
      </c>
      <c r="I395" s="474">
        <v>5.8996253657274336</v>
      </c>
      <c r="J395" s="474">
        <v>0</v>
      </c>
      <c r="K395" s="474">
        <v>0</v>
      </c>
      <c r="L395" s="474">
        <v>0</v>
      </c>
      <c r="M395" s="474">
        <v>0</v>
      </c>
      <c r="N395" s="474">
        <v>0</v>
      </c>
      <c r="O395" s="474">
        <v>41.58688072409921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71">
        <v>3.4971771791903019</v>
      </c>
      <c r="D396" s="471">
        <v>3.4240695339489116</v>
      </c>
      <c r="E396" s="471">
        <v>3.1204406566128893</v>
      </c>
      <c r="F396" s="471">
        <v>3.1020780626148965</v>
      </c>
      <c r="G396" s="471">
        <v>3.4491781339599679</v>
      </c>
      <c r="H396" s="471">
        <v>3.0284960701592984</v>
      </c>
      <c r="I396" s="471">
        <v>3.2182196372062974</v>
      </c>
      <c r="J396" s="471">
        <v>0</v>
      </c>
      <c r="K396" s="471">
        <v>0</v>
      </c>
      <c r="L396" s="471">
        <v>0</v>
      </c>
      <c r="M396" s="471">
        <v>0</v>
      </c>
      <c r="N396" s="471">
        <v>0</v>
      </c>
      <c r="O396" s="471">
        <v>22.839659273692561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71">
        <v>2.8068082951445983</v>
      </c>
      <c r="D397" s="471">
        <v>1.5375293097525273</v>
      </c>
      <c r="E397" s="471">
        <v>3.342905326895703</v>
      </c>
      <c r="F397" s="471">
        <v>0.95544100809105104</v>
      </c>
      <c r="G397" s="471">
        <v>3.1005623402420883</v>
      </c>
      <c r="H397" s="471">
        <v>1.8987926892775062</v>
      </c>
      <c r="I397" s="471">
        <v>2.0614905258629785</v>
      </c>
      <c r="J397" s="471">
        <v>0</v>
      </c>
      <c r="K397" s="471">
        <v>0</v>
      </c>
      <c r="L397" s="471">
        <v>0</v>
      </c>
      <c r="M397" s="471">
        <v>0</v>
      </c>
      <c r="N397" s="471">
        <v>0</v>
      </c>
      <c r="O397" s="471">
        <v>15.703529495266455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71">
        <v>0.19281964814472477</v>
      </c>
      <c r="D398" s="471">
        <v>0.39725789551414586</v>
      </c>
      <c r="E398" s="471">
        <v>7.4606561849117264E-2</v>
      </c>
      <c r="F398" s="471">
        <v>0.19760877244085334</v>
      </c>
      <c r="G398" s="471">
        <v>0.4863434784960779</v>
      </c>
      <c r="H398" s="471">
        <v>0.20601681963090482</v>
      </c>
      <c r="I398" s="471">
        <v>0.32844617757970512</v>
      </c>
      <c r="J398" s="471">
        <v>0</v>
      </c>
      <c r="K398" s="471">
        <v>0</v>
      </c>
      <c r="L398" s="471">
        <v>0</v>
      </c>
      <c r="M398" s="471">
        <v>0</v>
      </c>
      <c r="N398" s="471">
        <v>0</v>
      </c>
      <c r="O398" s="471">
        <v>1.8830993536555292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71">
        <v>0.12150869243717102</v>
      </c>
      <c r="D399" s="471">
        <v>0.20084452014332133</v>
      </c>
      <c r="E399" s="471">
        <v>8.7024275370359228E-2</v>
      </c>
      <c r="F399" s="471">
        <v>0.12720791236473727</v>
      </c>
      <c r="G399" s="471">
        <v>0.23217846530971059</v>
      </c>
      <c r="H399" s="471">
        <v>0.10035971078091502</v>
      </c>
      <c r="I399" s="471">
        <v>0.29146902507845257</v>
      </c>
      <c r="J399" s="471">
        <v>0</v>
      </c>
      <c r="K399" s="471">
        <v>0</v>
      </c>
      <c r="L399" s="471">
        <v>0</v>
      </c>
      <c r="M399" s="471">
        <v>0</v>
      </c>
      <c r="N399" s="471">
        <v>0</v>
      </c>
      <c r="O399" s="471">
        <v>1.1605926014846668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453">
        <v>0</v>
      </c>
      <c r="D401" s="453">
        <v>0</v>
      </c>
      <c r="E401" s="453">
        <v>0</v>
      </c>
      <c r="F401" s="453">
        <v>0</v>
      </c>
      <c r="G401" s="453">
        <v>0</v>
      </c>
      <c r="H401" s="453">
        <v>0</v>
      </c>
      <c r="I401" s="453">
        <v>0</v>
      </c>
      <c r="J401" s="453">
        <v>0</v>
      </c>
      <c r="K401" s="453">
        <v>0</v>
      </c>
      <c r="L401" s="453">
        <v>0</v>
      </c>
      <c r="M401" s="453">
        <v>0</v>
      </c>
      <c r="N401" s="453">
        <v>0</v>
      </c>
      <c r="O401" s="453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71">
        <v>0</v>
      </c>
      <c r="D402" s="471">
        <v>0</v>
      </c>
      <c r="E402" s="471">
        <v>0</v>
      </c>
      <c r="F402" s="471">
        <v>0</v>
      </c>
      <c r="G402" s="471">
        <v>0</v>
      </c>
      <c r="H402" s="471">
        <v>0</v>
      </c>
      <c r="I402" s="471">
        <v>0</v>
      </c>
      <c r="J402" s="471">
        <v>0</v>
      </c>
      <c r="K402" s="471">
        <v>0</v>
      </c>
      <c r="L402" s="471">
        <v>0</v>
      </c>
      <c r="M402" s="471">
        <v>0</v>
      </c>
      <c r="N402" s="471">
        <v>0</v>
      </c>
      <c r="O402" s="471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72"/>
      <c r="D403" s="472"/>
      <c r="E403" s="472"/>
      <c r="F403" s="472"/>
      <c r="G403" s="472"/>
      <c r="H403" s="472"/>
      <c r="I403" s="472"/>
      <c r="J403" s="472"/>
      <c r="K403" s="472"/>
      <c r="L403" s="472"/>
      <c r="M403" s="472"/>
      <c r="N403" s="472"/>
      <c r="O403" s="472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76">
        <v>9.583936939452613</v>
      </c>
      <c r="D404" s="476">
        <v>3.6125140690215378</v>
      </c>
      <c r="E404" s="476">
        <v>15.612694880435711</v>
      </c>
      <c r="F404" s="476">
        <v>23.030722288606427</v>
      </c>
      <c r="G404" s="476">
        <v>13.970005148093046</v>
      </c>
      <c r="H404" s="476">
        <v>10.897872166776068</v>
      </c>
      <c r="I404" s="476">
        <v>15.347789873025501</v>
      </c>
      <c r="J404" s="476">
        <v>0</v>
      </c>
      <c r="K404" s="476">
        <v>0</v>
      </c>
      <c r="L404" s="476">
        <v>0</v>
      </c>
      <c r="M404" s="476">
        <v>0</v>
      </c>
      <c r="N404" s="476">
        <v>0</v>
      </c>
      <c r="O404" s="476">
        <v>92.05553536541089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77"/>
      <c r="D405" s="477"/>
      <c r="E405" s="477"/>
      <c r="F405" s="477"/>
      <c r="G405" s="477"/>
      <c r="H405" s="477"/>
      <c r="I405" s="477"/>
      <c r="J405" s="477"/>
      <c r="K405" s="477"/>
      <c r="L405" s="477"/>
      <c r="M405" s="477"/>
      <c r="N405" s="477"/>
      <c r="O405" s="477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73">
        <v>8.8874282270697318</v>
      </c>
      <c r="D406" s="473">
        <v>7.638297761407272</v>
      </c>
      <c r="E406" s="473">
        <v>12.560357115366935</v>
      </c>
      <c r="F406" s="473">
        <v>13.615394426610713</v>
      </c>
      <c r="G406" s="473">
        <v>4.7395134659859339</v>
      </c>
      <c r="H406" s="473">
        <v>18.016370313074454</v>
      </c>
      <c r="I406" s="473">
        <v>16.64585552283036</v>
      </c>
      <c r="J406" s="473">
        <v>0</v>
      </c>
      <c r="K406" s="473">
        <v>0</v>
      </c>
      <c r="L406" s="473">
        <v>0</v>
      </c>
      <c r="M406" s="473">
        <v>0</v>
      </c>
      <c r="N406" s="473">
        <v>0</v>
      </c>
      <c r="O406" s="473">
        <v>82.10321683234541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71">
        <v>8.8874282270697318</v>
      </c>
      <c r="D407" s="471">
        <v>7.638297761407272</v>
      </c>
      <c r="E407" s="471">
        <v>12.560357115366935</v>
      </c>
      <c r="F407" s="471">
        <v>13.615394426610713</v>
      </c>
      <c r="G407" s="471">
        <v>4.7395134659859339</v>
      </c>
      <c r="H407" s="471">
        <v>18.016370313074454</v>
      </c>
      <c r="I407" s="471">
        <v>16.64585552283036</v>
      </c>
      <c r="J407" s="471">
        <v>0</v>
      </c>
      <c r="K407" s="471">
        <v>0</v>
      </c>
      <c r="L407" s="471">
        <v>0</v>
      </c>
      <c r="M407" s="471">
        <v>0</v>
      </c>
      <c r="N407" s="471">
        <v>0</v>
      </c>
      <c r="O407" s="471">
        <v>82.10321683234541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72"/>
      <c r="D408" s="472"/>
      <c r="E408" s="472"/>
      <c r="F408" s="472"/>
      <c r="G408" s="472"/>
      <c r="H408" s="472"/>
      <c r="I408" s="472"/>
      <c r="J408" s="472"/>
      <c r="K408" s="472"/>
      <c r="L408" s="472"/>
      <c r="M408" s="472"/>
      <c r="N408" s="472"/>
      <c r="O408" s="472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246</v>
      </c>
      <c r="C409" s="478">
        <v>0.69650871238288126</v>
      </c>
      <c r="D409" s="478">
        <v>-4.0257836923857342</v>
      </c>
      <c r="E409" s="478">
        <v>3.052337765068776</v>
      </c>
      <c r="F409" s="478">
        <v>9.4153278619957135</v>
      </c>
      <c r="G409" s="478">
        <v>9.230491682107111</v>
      </c>
      <c r="H409" s="478">
        <v>-7.1184981462983856</v>
      </c>
      <c r="I409" s="478">
        <v>-1.2980656498048582</v>
      </c>
      <c r="J409" s="478">
        <v>0</v>
      </c>
      <c r="K409" s="478">
        <v>0</v>
      </c>
      <c r="L409" s="478">
        <v>0</v>
      </c>
      <c r="M409" s="478">
        <v>0</v>
      </c>
      <c r="N409" s="478">
        <v>0</v>
      </c>
      <c r="O409" s="478">
        <v>9.9523185330654798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72"/>
      <c r="D410" s="472"/>
      <c r="E410" s="472"/>
      <c r="F410" s="472"/>
      <c r="G410" s="472"/>
      <c r="H410" s="472"/>
      <c r="I410" s="472"/>
      <c r="J410" s="472"/>
      <c r="K410" s="472"/>
      <c r="L410" s="472"/>
      <c r="M410" s="472"/>
      <c r="N410" s="472"/>
      <c r="O410" s="472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449">
        <v>-0.69650871238287781</v>
      </c>
      <c r="D411" s="449">
        <v>4.0257836923857306</v>
      </c>
      <c r="E411" s="449">
        <v>-3.0523377650687684</v>
      </c>
      <c r="F411" s="449">
        <v>-9.4153278619957153</v>
      </c>
      <c r="G411" s="449">
        <v>-9.2304916821071092</v>
      </c>
      <c r="H411" s="449">
        <v>7.1184981462983901</v>
      </c>
      <c r="I411" s="449">
        <v>1.2980656498048693</v>
      </c>
      <c r="J411" s="449">
        <v>0</v>
      </c>
      <c r="K411" s="449">
        <v>0</v>
      </c>
      <c r="L411" s="449">
        <v>0</v>
      </c>
      <c r="M411" s="449">
        <v>0</v>
      </c>
      <c r="N411" s="449">
        <v>0</v>
      </c>
      <c r="O411" s="449">
        <v>-9.9523185330654833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72">
        <v>0.34251493690345514</v>
      </c>
      <c r="D412" s="472">
        <v>4.0257836923857306</v>
      </c>
      <c r="E412" s="472">
        <v>-0.85344156535218474</v>
      </c>
      <c r="F412" s="472">
        <v>-9.4153278619957153</v>
      </c>
      <c r="G412" s="472">
        <v>-7.022763644678113</v>
      </c>
      <c r="H412" s="472">
        <v>8.2267759310897102</v>
      </c>
      <c r="I412" s="472">
        <v>2.3285998501819689</v>
      </c>
      <c r="J412" s="472">
        <v>0</v>
      </c>
      <c r="K412" s="472">
        <v>0</v>
      </c>
      <c r="L412" s="472">
        <v>0</v>
      </c>
      <c r="M412" s="472">
        <v>0</v>
      </c>
      <c r="N412" s="472">
        <v>0</v>
      </c>
      <c r="O412" s="472">
        <v>-2.3678586614651485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72">
        <v>0</v>
      </c>
      <c r="D413" s="472">
        <v>0</v>
      </c>
      <c r="E413" s="472">
        <v>0</v>
      </c>
      <c r="F413" s="472">
        <v>0</v>
      </c>
      <c r="G413" s="472">
        <v>0</v>
      </c>
      <c r="H413" s="472">
        <v>0</v>
      </c>
      <c r="I413" s="472">
        <v>0</v>
      </c>
      <c r="J413" s="472">
        <v>0</v>
      </c>
      <c r="K413" s="472">
        <v>0</v>
      </c>
      <c r="L413" s="472">
        <v>0</v>
      </c>
      <c r="M413" s="472">
        <v>0</v>
      </c>
      <c r="N413" s="472">
        <v>0</v>
      </c>
      <c r="O413" s="472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72">
        <v>0.34251493690345514</v>
      </c>
      <c r="D414" s="472">
        <v>4.0257836923857306</v>
      </c>
      <c r="E414" s="472">
        <v>-0.85344156535218474</v>
      </c>
      <c r="F414" s="472">
        <v>-9.4153278619957153</v>
      </c>
      <c r="G414" s="472">
        <v>-7.022763644678113</v>
      </c>
      <c r="H414" s="472">
        <v>8.2267759310897102</v>
      </c>
      <c r="I414" s="472">
        <v>2.3285998501819689</v>
      </c>
      <c r="J414" s="472">
        <v>0</v>
      </c>
      <c r="K414" s="472">
        <v>0</v>
      </c>
      <c r="L414" s="472">
        <v>0</v>
      </c>
      <c r="M414" s="472">
        <v>0</v>
      </c>
      <c r="N414" s="472">
        <v>0</v>
      </c>
      <c r="O414" s="472">
        <v>-2.3678586614651485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72">
        <v>-1.039023649286333</v>
      </c>
      <c r="D415" s="472">
        <v>0</v>
      </c>
      <c r="E415" s="472">
        <v>-2.1988961997165837</v>
      </c>
      <c r="F415" s="472">
        <v>0</v>
      </c>
      <c r="G415" s="472">
        <v>-2.2077280374289967</v>
      </c>
      <c r="H415" s="472">
        <v>-1.1082777847913199</v>
      </c>
      <c r="I415" s="472">
        <v>-1.0305342003770996</v>
      </c>
      <c r="J415" s="472">
        <v>0</v>
      </c>
      <c r="K415" s="472">
        <v>0</v>
      </c>
      <c r="L415" s="472">
        <v>0</v>
      </c>
      <c r="M415" s="472">
        <v>0</v>
      </c>
      <c r="N415" s="472">
        <v>0</v>
      </c>
      <c r="O415" s="472">
        <v>-7.584459871600334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72">
        <v>0</v>
      </c>
      <c r="D416" s="472">
        <v>0</v>
      </c>
      <c r="E416" s="472">
        <v>0</v>
      </c>
      <c r="F416" s="472">
        <v>0</v>
      </c>
      <c r="G416" s="472">
        <v>0</v>
      </c>
      <c r="H416" s="472">
        <v>0</v>
      </c>
      <c r="I416" s="472">
        <v>0</v>
      </c>
      <c r="J416" s="472">
        <v>0</v>
      </c>
      <c r="K416" s="472">
        <v>0</v>
      </c>
      <c r="L416" s="472">
        <v>0</v>
      </c>
      <c r="M416" s="472">
        <v>0</v>
      </c>
      <c r="N416" s="472">
        <v>0</v>
      </c>
      <c r="O416" s="472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72">
        <v>0</v>
      </c>
      <c r="D417" s="472">
        <v>0</v>
      </c>
      <c r="E417" s="472">
        <v>0</v>
      </c>
      <c r="F417" s="472">
        <v>0</v>
      </c>
      <c r="G417" s="472">
        <v>0</v>
      </c>
      <c r="H417" s="472">
        <v>0</v>
      </c>
      <c r="I417" s="472">
        <v>0</v>
      </c>
      <c r="J417" s="472">
        <v>0</v>
      </c>
      <c r="K417" s="472">
        <v>0</v>
      </c>
      <c r="L417" s="472">
        <v>0</v>
      </c>
      <c r="M417" s="472">
        <v>0</v>
      </c>
      <c r="N417" s="472">
        <v>0</v>
      </c>
      <c r="O417" s="472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72">
        <v>-1.039023649286333</v>
      </c>
      <c r="D418" s="472">
        <v>0</v>
      </c>
      <c r="E418" s="472">
        <v>-2.1988961997165837</v>
      </c>
      <c r="F418" s="472">
        <v>0</v>
      </c>
      <c r="G418" s="472">
        <v>-2.2077280374289967</v>
      </c>
      <c r="H418" s="472">
        <v>-1.1082777847913199</v>
      </c>
      <c r="I418" s="472">
        <v>-1.0305342003770996</v>
      </c>
      <c r="J418" s="472">
        <v>0</v>
      </c>
      <c r="K418" s="472">
        <v>0</v>
      </c>
      <c r="L418" s="472">
        <v>0</v>
      </c>
      <c r="M418" s="472">
        <v>0</v>
      </c>
      <c r="N418" s="472">
        <v>0</v>
      </c>
      <c r="O418" s="472">
        <v>-7.584459871600334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72">
        <v>0</v>
      </c>
      <c r="D419" s="472">
        <v>0</v>
      </c>
      <c r="E419" s="472">
        <v>0</v>
      </c>
      <c r="F419" s="472">
        <v>0</v>
      </c>
      <c r="G419" s="472">
        <v>0</v>
      </c>
      <c r="H419" s="472">
        <v>0</v>
      </c>
      <c r="I419" s="472">
        <v>0</v>
      </c>
      <c r="J419" s="472">
        <v>0</v>
      </c>
      <c r="K419" s="472">
        <v>0</v>
      </c>
      <c r="L419" s="472">
        <v>0</v>
      </c>
      <c r="M419" s="472">
        <v>0</v>
      </c>
      <c r="N419" s="472">
        <v>0</v>
      </c>
      <c r="O419" s="472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72">
        <v>0</v>
      </c>
      <c r="D420" s="472">
        <v>0</v>
      </c>
      <c r="E420" s="472">
        <v>0</v>
      </c>
      <c r="F420" s="472">
        <v>0</v>
      </c>
      <c r="G420" s="472">
        <v>0</v>
      </c>
      <c r="H420" s="472">
        <v>0</v>
      </c>
      <c r="I420" s="472">
        <v>0</v>
      </c>
      <c r="J420" s="472">
        <v>0</v>
      </c>
      <c r="K420" s="472">
        <v>0</v>
      </c>
      <c r="L420" s="472">
        <v>0</v>
      </c>
      <c r="M420" s="472">
        <v>0</v>
      </c>
      <c r="N420" s="472">
        <v>0</v>
      </c>
      <c r="O420" s="472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72"/>
      <c r="D421" s="472"/>
      <c r="E421" s="472"/>
      <c r="F421" s="472"/>
      <c r="G421" s="472"/>
      <c r="H421" s="472"/>
      <c r="I421" s="472"/>
      <c r="J421" s="472"/>
      <c r="K421" s="472"/>
      <c r="L421" s="472"/>
      <c r="M421" s="472"/>
      <c r="N421" s="472"/>
      <c r="O421" s="472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329</v>
      </c>
      <c r="C422" s="479">
        <v>3.4416913763379853E-15</v>
      </c>
      <c r="D422" s="479">
        <v>0</v>
      </c>
      <c r="E422" s="479">
        <v>7.5495165674510645E-15</v>
      </c>
      <c r="F422" s="479">
        <v>0</v>
      </c>
      <c r="G422" s="479">
        <v>0</v>
      </c>
      <c r="H422" s="479">
        <v>0</v>
      </c>
      <c r="I422" s="479">
        <v>1.1102230246251565E-14</v>
      </c>
      <c r="J422" s="479">
        <v>0</v>
      </c>
      <c r="K422" s="479">
        <v>0</v>
      </c>
      <c r="L422" s="479">
        <v>0</v>
      </c>
      <c r="M422" s="479">
        <v>0</v>
      </c>
      <c r="N422" s="479">
        <v>0</v>
      </c>
      <c r="O422" s="479">
        <v>0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80"/>
      <c r="D423" s="480"/>
      <c r="E423" s="480"/>
      <c r="F423" s="480"/>
      <c r="G423" s="480"/>
      <c r="H423" s="480"/>
      <c r="I423" s="480"/>
      <c r="J423" s="480"/>
      <c r="K423" s="480"/>
      <c r="L423" s="480"/>
      <c r="M423" s="480"/>
      <c r="N423" s="480"/>
      <c r="O423" s="427"/>
      <c r="P423" s="58"/>
      <c r="Q423" s="58"/>
      <c r="R423" s="58"/>
      <c r="S423" s="58"/>
    </row>
    <row r="424" spans="1:29" s="53" customFormat="1">
      <c r="B424" s="529" t="s">
        <v>437</v>
      </c>
      <c r="C424" s="529"/>
      <c r="D424" s="529"/>
      <c r="E424" s="529"/>
      <c r="F424" s="529"/>
      <c r="G424" s="529"/>
      <c r="H424" s="529"/>
      <c r="I424" s="529"/>
      <c r="J424" s="529"/>
      <c r="K424" s="529"/>
      <c r="L424" s="529"/>
      <c r="M424" s="529"/>
      <c r="N424" s="529"/>
      <c r="O424" s="529"/>
      <c r="P424" s="58"/>
      <c r="Q424" s="58"/>
      <c r="R424" s="58"/>
      <c r="S424" s="58"/>
    </row>
    <row r="425" spans="1:29" s="53" customFormat="1">
      <c r="B425" s="530" t="s">
        <v>429</v>
      </c>
      <c r="C425" s="530"/>
      <c r="D425" s="530"/>
      <c r="E425" s="530"/>
      <c r="F425" s="530"/>
      <c r="G425" s="530"/>
      <c r="H425" s="530"/>
      <c r="I425" s="530"/>
      <c r="J425" s="530"/>
      <c r="K425" s="530"/>
      <c r="L425" s="530"/>
      <c r="M425" s="530"/>
      <c r="N425" s="530"/>
      <c r="O425" s="530"/>
      <c r="P425" s="58"/>
      <c r="Q425" s="58"/>
      <c r="R425" s="58"/>
      <c r="S425" s="58"/>
    </row>
    <row r="426" spans="1:29" s="53" customFormat="1">
      <c r="B426" s="531" t="s">
        <v>95</v>
      </c>
      <c r="C426" s="531"/>
      <c r="D426" s="531"/>
      <c r="E426" s="531"/>
      <c r="F426" s="531"/>
      <c r="G426" s="531"/>
      <c r="H426" s="531"/>
      <c r="I426" s="531"/>
      <c r="J426" s="531"/>
      <c r="K426" s="531"/>
      <c r="L426" s="531"/>
      <c r="M426" s="531"/>
      <c r="N426" s="531"/>
      <c r="O426" s="531"/>
      <c r="P426" s="58"/>
      <c r="Q426" s="58"/>
      <c r="R426" s="58"/>
      <c r="S426" s="58"/>
    </row>
    <row r="427" spans="1:29" s="53" customFormat="1">
      <c r="B427" s="57"/>
      <c r="C427" s="428"/>
      <c r="D427" s="428"/>
      <c r="E427" s="428"/>
      <c r="F427" s="428"/>
      <c r="G427" s="428"/>
      <c r="H427" s="428"/>
      <c r="I427" s="428"/>
      <c r="J427" s="428"/>
      <c r="K427" s="428"/>
      <c r="L427" s="428"/>
      <c r="M427" s="428"/>
      <c r="N427" s="428"/>
      <c r="O427" s="429"/>
      <c r="P427" s="58"/>
      <c r="Q427" s="58"/>
      <c r="R427" s="58"/>
      <c r="S427" s="58"/>
    </row>
    <row r="428" spans="1:29" s="53" customFormat="1" ht="27" customHeight="1">
      <c r="B428" s="539" t="s">
        <v>96</v>
      </c>
      <c r="C428" s="541" t="s">
        <v>430</v>
      </c>
      <c r="D428" s="542"/>
      <c r="E428" s="542"/>
      <c r="F428" s="542"/>
      <c r="G428" s="542"/>
      <c r="H428" s="542"/>
      <c r="I428" s="542"/>
      <c r="J428" s="542"/>
      <c r="K428" s="542"/>
      <c r="L428" s="542"/>
      <c r="M428" s="542"/>
      <c r="N428" s="543"/>
      <c r="O428" s="544" t="s">
        <v>431</v>
      </c>
      <c r="P428" s="58"/>
      <c r="Q428" s="58"/>
      <c r="R428" s="58"/>
      <c r="S428" s="58"/>
    </row>
    <row r="429" spans="1:29" s="53" customFormat="1" ht="48" customHeight="1">
      <c r="B429" s="540"/>
      <c r="C429" s="430" t="s">
        <v>5</v>
      </c>
      <c r="D429" s="430" t="s">
        <v>6</v>
      </c>
      <c r="E429" s="430" t="s">
        <v>7</v>
      </c>
      <c r="F429" s="430" t="s">
        <v>8</v>
      </c>
      <c r="G429" s="430" t="s">
        <v>9</v>
      </c>
      <c r="H429" s="430" t="s">
        <v>10</v>
      </c>
      <c r="I429" s="430" t="s">
        <v>11</v>
      </c>
      <c r="J429" s="430" t="s">
        <v>12</v>
      </c>
      <c r="K429" s="430" t="s">
        <v>13</v>
      </c>
      <c r="L429" s="430" t="s">
        <v>14</v>
      </c>
      <c r="M429" s="430" t="s">
        <v>15</v>
      </c>
      <c r="N429" s="430" t="s">
        <v>16</v>
      </c>
      <c r="O429" s="545"/>
      <c r="P429" s="58"/>
      <c r="Q429" s="58"/>
      <c r="R429" s="58"/>
      <c r="S429" s="58"/>
    </row>
    <row r="430" spans="1:29" s="53" customFormat="1">
      <c r="B430" s="59" t="s">
        <v>146</v>
      </c>
      <c r="C430" s="431">
        <v>11.125753006450735</v>
      </c>
      <c r="D430" s="431">
        <v>33.946009830062799</v>
      </c>
      <c r="E430" s="431">
        <v>10.464166688435407</v>
      </c>
      <c r="F430" s="431">
        <v>11.960378564413686</v>
      </c>
      <c r="G430" s="431">
        <v>10.698698168954557</v>
      </c>
      <c r="H430" s="431">
        <v>10.32550960080447</v>
      </c>
      <c r="I430" s="431">
        <v>10.609478414829516</v>
      </c>
      <c r="J430" s="431">
        <v>0</v>
      </c>
      <c r="K430" s="431">
        <v>0</v>
      </c>
      <c r="L430" s="431">
        <v>0</v>
      </c>
      <c r="M430" s="431">
        <v>0</v>
      </c>
      <c r="N430" s="431">
        <v>0</v>
      </c>
      <c r="O430" s="431">
        <v>99.129994273951169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432"/>
      <c r="D431" s="432"/>
      <c r="E431" s="432"/>
      <c r="F431" s="432"/>
      <c r="G431" s="432"/>
      <c r="H431" s="432"/>
      <c r="I431" s="432"/>
      <c r="J431" s="432"/>
      <c r="K431" s="432"/>
      <c r="L431" s="432"/>
      <c r="M431" s="432"/>
      <c r="N431" s="432"/>
      <c r="O431" s="432"/>
    </row>
    <row r="432" spans="1:29">
      <c r="A432" s="53"/>
      <c r="B432" s="61" t="s">
        <v>177</v>
      </c>
      <c r="C432" s="433">
        <v>10.739248951796249</v>
      </c>
      <c r="D432" s="433">
        <v>9.830407920556846</v>
      </c>
      <c r="E432" s="433">
        <v>10.454297950145353</v>
      </c>
      <c r="F432" s="433">
        <v>11.923228350439077</v>
      </c>
      <c r="G432" s="433">
        <v>10.653116853360833</v>
      </c>
      <c r="H432" s="433">
        <v>10.284510867875497</v>
      </c>
      <c r="I432" s="433">
        <v>10.561410643508875</v>
      </c>
      <c r="J432" s="433">
        <v>0</v>
      </c>
      <c r="K432" s="433">
        <v>0</v>
      </c>
      <c r="L432" s="433">
        <v>0</v>
      </c>
      <c r="M432" s="433">
        <v>0</v>
      </c>
      <c r="N432" s="433">
        <v>0</v>
      </c>
      <c r="O432" s="433">
        <v>74.446221537682732</v>
      </c>
    </row>
    <row r="433" spans="1:29">
      <c r="A433" s="53"/>
      <c r="B433" s="75" t="s">
        <v>148</v>
      </c>
      <c r="C433" s="471">
        <v>0</v>
      </c>
      <c r="D433" s="471">
        <v>0</v>
      </c>
      <c r="E433" s="471">
        <v>0</v>
      </c>
      <c r="F433" s="471">
        <v>0</v>
      </c>
      <c r="G433" s="471">
        <v>0</v>
      </c>
      <c r="H433" s="471">
        <v>0</v>
      </c>
      <c r="I433" s="471">
        <v>0</v>
      </c>
      <c r="J433" s="471">
        <v>0</v>
      </c>
      <c r="K433" s="471">
        <v>0</v>
      </c>
      <c r="L433" s="471">
        <v>0</v>
      </c>
      <c r="M433" s="471">
        <v>0</v>
      </c>
      <c r="N433" s="471">
        <v>0</v>
      </c>
      <c r="O433" s="471">
        <v>0</v>
      </c>
    </row>
    <row r="434" spans="1:29">
      <c r="A434" s="53"/>
      <c r="B434" s="75" t="s">
        <v>111</v>
      </c>
      <c r="C434" s="471">
        <v>0</v>
      </c>
      <c r="D434" s="471">
        <v>0</v>
      </c>
      <c r="E434" s="471">
        <v>0</v>
      </c>
      <c r="F434" s="471">
        <v>0</v>
      </c>
      <c r="G434" s="471">
        <v>0</v>
      </c>
      <c r="H434" s="471">
        <v>0</v>
      </c>
      <c r="I434" s="471">
        <v>0</v>
      </c>
      <c r="J434" s="471">
        <v>0</v>
      </c>
      <c r="K434" s="471">
        <v>0</v>
      </c>
      <c r="L434" s="471">
        <v>0</v>
      </c>
      <c r="M434" s="471">
        <v>0</v>
      </c>
      <c r="N434" s="471">
        <v>0</v>
      </c>
      <c r="O434" s="471">
        <v>0</v>
      </c>
    </row>
    <row r="435" spans="1:29">
      <c r="A435" s="53"/>
      <c r="B435" s="75" t="s">
        <v>112</v>
      </c>
      <c r="C435" s="471">
        <v>0</v>
      </c>
      <c r="D435" s="471">
        <v>0</v>
      </c>
      <c r="E435" s="471">
        <v>0</v>
      </c>
      <c r="F435" s="471">
        <v>0</v>
      </c>
      <c r="G435" s="471">
        <v>0</v>
      </c>
      <c r="H435" s="471">
        <v>0</v>
      </c>
      <c r="I435" s="471">
        <v>0</v>
      </c>
      <c r="J435" s="471">
        <v>0</v>
      </c>
      <c r="K435" s="471">
        <v>0</v>
      </c>
      <c r="L435" s="471">
        <v>0</v>
      </c>
      <c r="M435" s="471">
        <v>0</v>
      </c>
      <c r="N435" s="471">
        <v>0</v>
      </c>
      <c r="O435" s="471">
        <v>0</v>
      </c>
    </row>
    <row r="436" spans="1:29">
      <c r="A436" s="53"/>
      <c r="B436" s="75" t="s">
        <v>110</v>
      </c>
      <c r="C436" s="471">
        <v>10.739248951796249</v>
      </c>
      <c r="D436" s="471">
        <v>9.830407920556846</v>
      </c>
      <c r="E436" s="471">
        <v>10.454297950145353</v>
      </c>
      <c r="F436" s="471">
        <v>11.923228350439077</v>
      </c>
      <c r="G436" s="471">
        <v>10.653116853360833</v>
      </c>
      <c r="H436" s="471">
        <v>10.284510867875497</v>
      </c>
      <c r="I436" s="471">
        <v>10.561410643508875</v>
      </c>
      <c r="J436" s="471">
        <v>0</v>
      </c>
      <c r="K436" s="471">
        <v>0</v>
      </c>
      <c r="L436" s="471">
        <v>0</v>
      </c>
      <c r="M436" s="471">
        <v>0</v>
      </c>
      <c r="N436" s="471">
        <v>0</v>
      </c>
      <c r="O436" s="471">
        <v>74.446221537682732</v>
      </c>
    </row>
    <row r="437" spans="1:29">
      <c r="A437" s="53"/>
      <c r="B437" s="75" t="s">
        <v>170</v>
      </c>
      <c r="C437" s="471">
        <v>0</v>
      </c>
      <c r="D437" s="471">
        <v>0</v>
      </c>
      <c r="E437" s="471">
        <v>0</v>
      </c>
      <c r="F437" s="471">
        <v>0</v>
      </c>
      <c r="G437" s="471">
        <v>0</v>
      </c>
      <c r="H437" s="471">
        <v>0</v>
      </c>
      <c r="I437" s="471">
        <v>0</v>
      </c>
      <c r="J437" s="471">
        <v>0</v>
      </c>
      <c r="K437" s="471">
        <v>0</v>
      </c>
      <c r="L437" s="471">
        <v>0</v>
      </c>
      <c r="M437" s="471">
        <v>0</v>
      </c>
      <c r="N437" s="471">
        <v>0</v>
      </c>
      <c r="O437" s="471">
        <v>0</v>
      </c>
    </row>
    <row r="438" spans="1:29">
      <c r="A438" s="53"/>
      <c r="B438" s="124" t="s">
        <v>239</v>
      </c>
      <c r="C438" s="471">
        <v>0</v>
      </c>
      <c r="D438" s="471">
        <v>0</v>
      </c>
      <c r="E438" s="471">
        <v>0</v>
      </c>
      <c r="F438" s="471">
        <v>0</v>
      </c>
      <c r="G438" s="471">
        <v>0</v>
      </c>
      <c r="H438" s="471">
        <v>0</v>
      </c>
      <c r="I438" s="471">
        <v>0</v>
      </c>
      <c r="J438" s="471">
        <v>0</v>
      </c>
      <c r="K438" s="471">
        <v>0</v>
      </c>
      <c r="L438" s="471">
        <v>0</v>
      </c>
      <c r="M438" s="471">
        <v>0</v>
      </c>
      <c r="N438" s="471">
        <v>0</v>
      </c>
      <c r="O438" s="471">
        <v>0</v>
      </c>
    </row>
    <row r="439" spans="1:29" ht="4.5" customHeight="1">
      <c r="A439" s="53"/>
      <c r="B439" s="100"/>
      <c r="C439" s="481"/>
      <c r="D439" s="481"/>
      <c r="E439" s="481"/>
      <c r="F439" s="481"/>
      <c r="G439" s="481"/>
      <c r="H439" s="481"/>
      <c r="I439" s="481"/>
      <c r="J439" s="481"/>
      <c r="K439" s="481"/>
      <c r="L439" s="481"/>
      <c r="M439" s="481"/>
      <c r="N439" s="481"/>
      <c r="O439" s="481"/>
    </row>
    <row r="440" spans="1:29">
      <c r="A440" s="53"/>
      <c r="B440" s="61" t="s">
        <v>150</v>
      </c>
      <c r="C440" s="433">
        <v>0.38650405465448512</v>
      </c>
      <c r="D440" s="433">
        <v>24.115601909505955</v>
      </c>
      <c r="E440" s="433">
        <v>9.8687382900547495E-3</v>
      </c>
      <c r="F440" s="433">
        <v>3.7150213974608569E-2</v>
      </c>
      <c r="G440" s="433">
        <v>4.5581315593724643E-2</v>
      </c>
      <c r="H440" s="433">
        <v>4.099873292897277E-2</v>
      </c>
      <c r="I440" s="433">
        <v>4.8067771320640273E-2</v>
      </c>
      <c r="J440" s="433">
        <v>0</v>
      </c>
      <c r="K440" s="433">
        <v>0</v>
      </c>
      <c r="L440" s="433">
        <v>0</v>
      </c>
      <c r="M440" s="433">
        <v>0</v>
      </c>
      <c r="N440" s="433">
        <v>0</v>
      </c>
      <c r="O440" s="433">
        <v>24.683772736268441</v>
      </c>
    </row>
    <row r="441" spans="1:29">
      <c r="A441" s="53"/>
      <c r="B441" s="78" t="s">
        <v>107</v>
      </c>
      <c r="C441" s="471">
        <v>0.38650405465448512</v>
      </c>
      <c r="D441" s="471">
        <v>24.115601909505955</v>
      </c>
      <c r="E441" s="471">
        <v>9.8687382900547495E-3</v>
      </c>
      <c r="F441" s="471">
        <v>3.7150213974608569E-2</v>
      </c>
      <c r="G441" s="471">
        <v>4.5581315593724643E-2</v>
      </c>
      <c r="H441" s="471">
        <v>4.099873292897277E-2</v>
      </c>
      <c r="I441" s="471">
        <v>4.8067771320640273E-2</v>
      </c>
      <c r="J441" s="471">
        <v>0</v>
      </c>
      <c r="K441" s="471">
        <v>0</v>
      </c>
      <c r="L441" s="471">
        <v>0</v>
      </c>
      <c r="M441" s="471">
        <v>0</v>
      </c>
      <c r="N441" s="471">
        <v>0</v>
      </c>
      <c r="O441" s="471">
        <v>24.683772736268441</v>
      </c>
    </row>
    <row r="442" spans="1:29" ht="4.5" customHeight="1">
      <c r="A442" s="53"/>
      <c r="B442" s="101"/>
      <c r="C442" s="482"/>
      <c r="D442" s="482"/>
      <c r="E442" s="482"/>
      <c r="F442" s="482"/>
      <c r="G442" s="482"/>
      <c r="H442" s="482"/>
      <c r="I442" s="482"/>
      <c r="J442" s="482"/>
      <c r="K442" s="482"/>
      <c r="L442" s="482"/>
      <c r="M442" s="482"/>
      <c r="N442" s="482"/>
      <c r="O442" s="482"/>
    </row>
    <row r="443" spans="1:29">
      <c r="A443" s="53"/>
      <c r="B443" s="94" t="s">
        <v>151</v>
      </c>
      <c r="C443" s="473">
        <v>4.1785775069161337</v>
      </c>
      <c r="D443" s="473">
        <v>3.2392001359690243</v>
      </c>
      <c r="E443" s="473">
        <v>4.3164042281378876</v>
      </c>
      <c r="F443" s="473">
        <v>3.6898756749315575</v>
      </c>
      <c r="G443" s="473">
        <v>5.8840743203725179</v>
      </c>
      <c r="H443" s="473">
        <v>3.938276608348021</v>
      </c>
      <c r="I443" s="473">
        <v>6.5749079303065967</v>
      </c>
      <c r="J443" s="473">
        <v>0</v>
      </c>
      <c r="K443" s="473">
        <v>0</v>
      </c>
      <c r="L443" s="473">
        <v>0</v>
      </c>
      <c r="M443" s="473">
        <v>0</v>
      </c>
      <c r="N443" s="473">
        <v>0</v>
      </c>
      <c r="O443" s="473">
        <v>31.821316404981744</v>
      </c>
    </row>
    <row r="444" spans="1:29">
      <c r="A444" s="53"/>
      <c r="B444" s="96" t="s">
        <v>178</v>
      </c>
      <c r="C444" s="474">
        <v>3.7741853133097876</v>
      </c>
      <c r="D444" s="474">
        <v>3.2392001359690243</v>
      </c>
      <c r="E444" s="474">
        <v>4.3164042281378876</v>
      </c>
      <c r="F444" s="474">
        <v>3.6898756749315575</v>
      </c>
      <c r="G444" s="474">
        <v>3.8525939842892072</v>
      </c>
      <c r="H444" s="474">
        <v>3.938276608348021</v>
      </c>
      <c r="I444" s="474">
        <v>6.1219394964973617</v>
      </c>
      <c r="J444" s="474">
        <v>0</v>
      </c>
      <c r="K444" s="474">
        <v>0</v>
      </c>
      <c r="L444" s="474">
        <v>0</v>
      </c>
      <c r="M444" s="474">
        <v>0</v>
      </c>
      <c r="N444" s="474">
        <v>0</v>
      </c>
      <c r="O444" s="474">
        <v>28.93247544148285</v>
      </c>
    </row>
    <row r="445" spans="1:29">
      <c r="A445" s="53"/>
      <c r="B445" s="75" t="s">
        <v>115</v>
      </c>
      <c r="C445" s="471">
        <v>1.7186543640562113</v>
      </c>
      <c r="D445" s="471">
        <v>1.7462912172357996</v>
      </c>
      <c r="E445" s="471">
        <v>1.7976611865244407</v>
      </c>
      <c r="F445" s="471">
        <v>1.7765015152320083</v>
      </c>
      <c r="G445" s="471">
        <v>1.8836809564327335</v>
      </c>
      <c r="H445" s="471">
        <v>1.7831813728134076</v>
      </c>
      <c r="I445" s="471">
        <v>3.2710175374946195</v>
      </c>
      <c r="J445" s="471">
        <v>0</v>
      </c>
      <c r="K445" s="471">
        <v>0</v>
      </c>
      <c r="L445" s="471">
        <v>0</v>
      </c>
      <c r="M445" s="471">
        <v>0</v>
      </c>
      <c r="N445" s="471">
        <v>0</v>
      </c>
      <c r="O445" s="471">
        <v>13.976988149789221</v>
      </c>
    </row>
    <row r="446" spans="1:29">
      <c r="A446" s="53"/>
      <c r="B446" s="75" t="s">
        <v>69</v>
      </c>
      <c r="C446" s="471">
        <v>1.5853366712395851</v>
      </c>
      <c r="D446" s="471">
        <v>1.0093772570536943</v>
      </c>
      <c r="E446" s="471">
        <v>1.3768781387959268</v>
      </c>
      <c r="F446" s="471">
        <v>0.99543213475918391</v>
      </c>
      <c r="G446" s="471">
        <v>0.9703034751786267</v>
      </c>
      <c r="H446" s="471">
        <v>1.340356272347716</v>
      </c>
      <c r="I446" s="471">
        <v>1.0689348683939299</v>
      </c>
      <c r="J446" s="471">
        <v>0</v>
      </c>
      <c r="K446" s="471">
        <v>0</v>
      </c>
      <c r="L446" s="471">
        <v>0</v>
      </c>
      <c r="M446" s="471">
        <v>0</v>
      </c>
      <c r="N446" s="471">
        <v>0</v>
      </c>
      <c r="O446" s="471">
        <v>8.3466188177686629</v>
      </c>
    </row>
    <row r="447" spans="1:29">
      <c r="A447" s="53"/>
      <c r="B447" s="75" t="s">
        <v>70</v>
      </c>
      <c r="C447" s="471">
        <v>0.29202797782945278</v>
      </c>
      <c r="D447" s="471">
        <v>0.2845690989122478</v>
      </c>
      <c r="E447" s="471">
        <v>0.90993304986415668</v>
      </c>
      <c r="F447" s="471">
        <v>0.35158227163576139</v>
      </c>
      <c r="G447" s="471">
        <v>0.68153474151338933</v>
      </c>
      <c r="H447" s="471">
        <v>0.54880483581802242</v>
      </c>
      <c r="I447" s="471">
        <v>1.2758014552185437</v>
      </c>
      <c r="J447" s="471">
        <v>0</v>
      </c>
      <c r="K447" s="471">
        <v>0</v>
      </c>
      <c r="L447" s="471">
        <v>0</v>
      </c>
      <c r="M447" s="471">
        <v>0</v>
      </c>
      <c r="N447" s="471">
        <v>0</v>
      </c>
      <c r="O447" s="471">
        <v>4.3442534307915741</v>
      </c>
    </row>
    <row r="448" spans="1:29" s="53" customFormat="1">
      <c r="B448" s="75" t="s">
        <v>88</v>
      </c>
      <c r="C448" s="471">
        <v>0.17816630018453836</v>
      </c>
      <c r="D448" s="471">
        <v>0.19896256276728272</v>
      </c>
      <c r="E448" s="471">
        <v>0.2319318529533631</v>
      </c>
      <c r="F448" s="471">
        <v>0.56635975330460386</v>
      </c>
      <c r="G448" s="471">
        <v>0.31707481116445763</v>
      </c>
      <c r="H448" s="471">
        <v>0.26593412736887517</v>
      </c>
      <c r="I448" s="471">
        <v>0.50618563539026862</v>
      </c>
      <c r="J448" s="471">
        <v>0</v>
      </c>
      <c r="K448" s="471">
        <v>0</v>
      </c>
      <c r="L448" s="471">
        <v>0</v>
      </c>
      <c r="M448" s="471">
        <v>0</v>
      </c>
      <c r="N448" s="471">
        <v>0</v>
      </c>
      <c r="O448" s="471">
        <v>2.2646150431333893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72"/>
      <c r="D449" s="472"/>
      <c r="E449" s="472"/>
      <c r="F449" s="472"/>
      <c r="G449" s="472"/>
      <c r="H449" s="472"/>
      <c r="I449" s="472"/>
      <c r="J449" s="472"/>
      <c r="K449" s="472"/>
      <c r="L449" s="472"/>
      <c r="M449" s="472"/>
      <c r="N449" s="472"/>
      <c r="O449" s="472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453">
        <v>0.40439219360634632</v>
      </c>
      <c r="D450" s="453">
        <v>0</v>
      </c>
      <c r="E450" s="453">
        <v>0</v>
      </c>
      <c r="F450" s="453">
        <v>0</v>
      </c>
      <c r="G450" s="453">
        <v>2.0314803360833107</v>
      </c>
      <c r="H450" s="453">
        <v>0</v>
      </c>
      <c r="I450" s="453">
        <v>0.45296843380923496</v>
      </c>
      <c r="J450" s="453">
        <v>0</v>
      </c>
      <c r="K450" s="453">
        <v>0</v>
      </c>
      <c r="L450" s="453">
        <v>0</v>
      </c>
      <c r="M450" s="453">
        <v>0</v>
      </c>
      <c r="N450" s="453">
        <v>0</v>
      </c>
      <c r="O450" s="453">
        <v>2.8888409634988919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71">
        <v>0.40439219360634632</v>
      </c>
      <c r="D451" s="471">
        <v>0</v>
      </c>
      <c r="E451" s="471">
        <v>0</v>
      </c>
      <c r="F451" s="471">
        <v>0</v>
      </c>
      <c r="G451" s="471">
        <v>2.0314803360833107</v>
      </c>
      <c r="H451" s="471">
        <v>0</v>
      </c>
      <c r="I451" s="471">
        <v>0.45296843380923496</v>
      </c>
      <c r="J451" s="471">
        <v>0</v>
      </c>
      <c r="K451" s="471">
        <v>0</v>
      </c>
      <c r="L451" s="471">
        <v>0</v>
      </c>
      <c r="M451" s="471">
        <v>0</v>
      </c>
      <c r="N451" s="471">
        <v>0</v>
      </c>
      <c r="O451" s="471">
        <v>2.8888409634988919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83"/>
      <c r="D452" s="483"/>
      <c r="E452" s="483"/>
      <c r="F452" s="483"/>
      <c r="G452" s="483"/>
      <c r="H452" s="483"/>
      <c r="I452" s="483"/>
      <c r="J452" s="483"/>
      <c r="K452" s="483"/>
      <c r="L452" s="483"/>
      <c r="M452" s="483"/>
      <c r="N452" s="483"/>
      <c r="O452" s="483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76">
        <v>6.9471754995346009</v>
      </c>
      <c r="D453" s="476">
        <v>30.706809694093774</v>
      </c>
      <c r="E453" s="476">
        <v>6.1477624602975194</v>
      </c>
      <c r="F453" s="476">
        <v>8.2705028894821275</v>
      </c>
      <c r="G453" s="476">
        <v>4.8146238485820394</v>
      </c>
      <c r="H453" s="476">
        <v>6.3872329924564486</v>
      </c>
      <c r="I453" s="476">
        <v>4.0345704845229191</v>
      </c>
      <c r="J453" s="476">
        <v>0</v>
      </c>
      <c r="K453" s="476">
        <v>0</v>
      </c>
      <c r="L453" s="476">
        <v>0</v>
      </c>
      <c r="M453" s="476">
        <v>0</v>
      </c>
      <c r="N453" s="476">
        <v>0</v>
      </c>
      <c r="O453" s="476">
        <v>67.308677868969426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77"/>
      <c r="D454" s="477"/>
      <c r="E454" s="477"/>
      <c r="F454" s="477"/>
      <c r="G454" s="477"/>
      <c r="H454" s="477"/>
      <c r="I454" s="477"/>
      <c r="J454" s="477"/>
      <c r="K454" s="477"/>
      <c r="L454" s="477"/>
      <c r="M454" s="477"/>
      <c r="N454" s="477"/>
      <c r="O454" s="477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73">
        <v>2.2797644630845904</v>
      </c>
      <c r="D455" s="473">
        <v>28.021315140078602</v>
      </c>
      <c r="E455" s="473">
        <v>7.4334344170151239</v>
      </c>
      <c r="F455" s="473">
        <v>5.9858689215363929</v>
      </c>
      <c r="G455" s="473">
        <v>11.242755521622012</v>
      </c>
      <c r="H455" s="473">
        <v>6.0412972261648568</v>
      </c>
      <c r="I455" s="473">
        <v>5.8526754038515456</v>
      </c>
      <c r="J455" s="473">
        <v>0</v>
      </c>
      <c r="K455" s="473">
        <v>0</v>
      </c>
      <c r="L455" s="473">
        <v>0</v>
      </c>
      <c r="M455" s="473">
        <v>0</v>
      </c>
      <c r="N455" s="473">
        <v>0</v>
      </c>
      <c r="O455" s="473">
        <v>66.857111093353126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71">
        <v>2.2797644630845904</v>
      </c>
      <c r="D456" s="471">
        <v>28.021315140078602</v>
      </c>
      <c r="E456" s="471">
        <v>7.4334344170151239</v>
      </c>
      <c r="F456" s="471">
        <v>5.9858689215363929</v>
      </c>
      <c r="G456" s="471">
        <v>11.242755521622012</v>
      </c>
      <c r="H456" s="471">
        <v>6.0412972261648568</v>
      </c>
      <c r="I456" s="471">
        <v>5.8526754038515456</v>
      </c>
      <c r="J456" s="471">
        <v>0</v>
      </c>
      <c r="K456" s="471">
        <v>0</v>
      </c>
      <c r="L456" s="471">
        <v>0</v>
      </c>
      <c r="M456" s="471">
        <v>0</v>
      </c>
      <c r="N456" s="471">
        <v>0</v>
      </c>
      <c r="O456" s="471">
        <v>66.857111093353126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72"/>
      <c r="D457" s="472"/>
      <c r="E457" s="472"/>
      <c r="F457" s="472"/>
      <c r="G457" s="472"/>
      <c r="H457" s="472"/>
      <c r="I457" s="472"/>
      <c r="J457" s="472"/>
      <c r="K457" s="472"/>
      <c r="L457" s="472"/>
      <c r="M457" s="472"/>
      <c r="N457" s="472"/>
      <c r="O457" s="472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78">
        <v>4.6674110364500105</v>
      </c>
      <c r="D458" s="478">
        <v>2.6854945540151718</v>
      </c>
      <c r="E458" s="478">
        <v>-1.2856719567176045</v>
      </c>
      <c r="F458" s="478">
        <v>2.2846339679457346</v>
      </c>
      <c r="G458" s="478">
        <v>-6.4281316730399727</v>
      </c>
      <c r="H458" s="478">
        <v>0.34593576629159184</v>
      </c>
      <c r="I458" s="478">
        <v>-1.8181049193286265</v>
      </c>
      <c r="J458" s="478">
        <v>0</v>
      </c>
      <c r="K458" s="478">
        <v>0</v>
      </c>
      <c r="L458" s="478">
        <v>0</v>
      </c>
      <c r="M458" s="478">
        <v>0</v>
      </c>
      <c r="N458" s="478">
        <v>0</v>
      </c>
      <c r="O458" s="478">
        <v>0.45156677561629976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72"/>
      <c r="D459" s="472"/>
      <c r="E459" s="472"/>
      <c r="F459" s="472"/>
      <c r="G459" s="472"/>
      <c r="H459" s="472"/>
      <c r="I459" s="472"/>
      <c r="J459" s="472"/>
      <c r="K459" s="472"/>
      <c r="L459" s="472"/>
      <c r="M459" s="472"/>
      <c r="N459" s="472"/>
      <c r="O459" s="472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449">
        <v>-4.6674110364500088</v>
      </c>
      <c r="D460" s="449">
        <v>-2.6854945540151718</v>
      </c>
      <c r="E460" s="449">
        <v>1.2856719567176036</v>
      </c>
      <c r="F460" s="449">
        <v>-2.2846339679457337</v>
      </c>
      <c r="G460" s="449">
        <v>6.4281316730399709</v>
      </c>
      <c r="H460" s="449">
        <v>-0.34593576629159184</v>
      </c>
      <c r="I460" s="449">
        <v>1.8181049193286267</v>
      </c>
      <c r="J460" s="449">
        <v>0</v>
      </c>
      <c r="K460" s="449">
        <v>0</v>
      </c>
      <c r="L460" s="449">
        <v>0</v>
      </c>
      <c r="M460" s="449">
        <v>0</v>
      </c>
      <c r="N460" s="449">
        <v>0</v>
      </c>
      <c r="O460" s="449">
        <v>-0.45156677561630509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72">
        <v>-5.7064346857363422</v>
      </c>
      <c r="D461" s="472">
        <v>-2.6854945540151718</v>
      </c>
      <c r="E461" s="472">
        <v>-0.9132242429989802</v>
      </c>
      <c r="F461" s="472">
        <v>-2.2846339679457337</v>
      </c>
      <c r="G461" s="472">
        <v>4.2204036356109746</v>
      </c>
      <c r="H461" s="472">
        <v>-1.4542135510829117</v>
      </c>
      <c r="I461" s="472">
        <v>0.78757071895152708</v>
      </c>
      <c r="J461" s="472">
        <v>0</v>
      </c>
      <c r="K461" s="472">
        <v>0</v>
      </c>
      <c r="L461" s="472">
        <v>0</v>
      </c>
      <c r="M461" s="472">
        <v>0</v>
      </c>
      <c r="N461" s="472">
        <v>0</v>
      </c>
      <c r="O461" s="472">
        <v>-8.0360266472166391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72">
        <v>0</v>
      </c>
      <c r="D462" s="472">
        <v>0</v>
      </c>
      <c r="E462" s="472">
        <v>0</v>
      </c>
      <c r="F462" s="472">
        <v>0</v>
      </c>
      <c r="G462" s="472">
        <v>0</v>
      </c>
      <c r="H462" s="472">
        <v>0</v>
      </c>
      <c r="I462" s="472">
        <v>0</v>
      </c>
      <c r="J462" s="472">
        <v>0</v>
      </c>
      <c r="K462" s="472">
        <v>0</v>
      </c>
      <c r="L462" s="472">
        <v>0</v>
      </c>
      <c r="M462" s="472">
        <v>0</v>
      </c>
      <c r="N462" s="472">
        <v>0</v>
      </c>
      <c r="O462" s="472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72">
        <v>-5.7064346857363422</v>
      </c>
      <c r="D463" s="472">
        <v>-2.6854945540151718</v>
      </c>
      <c r="E463" s="472">
        <v>-0.9132242429989802</v>
      </c>
      <c r="F463" s="472">
        <v>-2.2846339679457337</v>
      </c>
      <c r="G463" s="472">
        <v>4.2204036356109746</v>
      </c>
      <c r="H463" s="472">
        <v>-1.4542135510829117</v>
      </c>
      <c r="I463" s="472">
        <v>0.78757071895152708</v>
      </c>
      <c r="J463" s="472">
        <v>0</v>
      </c>
      <c r="K463" s="472">
        <v>0</v>
      </c>
      <c r="L463" s="472">
        <v>0</v>
      </c>
      <c r="M463" s="472">
        <v>0</v>
      </c>
      <c r="N463" s="472">
        <v>0</v>
      </c>
      <c r="O463" s="472">
        <v>-8.0360266472166391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72">
        <v>1.039023649286333</v>
      </c>
      <c r="D464" s="472">
        <v>0</v>
      </c>
      <c r="E464" s="472">
        <v>2.1988961997165837</v>
      </c>
      <c r="F464" s="472">
        <v>0</v>
      </c>
      <c r="G464" s="472">
        <v>2.2077280374289967</v>
      </c>
      <c r="H464" s="472">
        <v>1.1082777847913199</v>
      </c>
      <c r="I464" s="472">
        <v>1.0305342003770996</v>
      </c>
      <c r="J464" s="472">
        <v>0</v>
      </c>
      <c r="K464" s="472">
        <v>0</v>
      </c>
      <c r="L464" s="472">
        <v>0</v>
      </c>
      <c r="M464" s="472">
        <v>0</v>
      </c>
      <c r="N464" s="472">
        <v>0</v>
      </c>
      <c r="O464" s="472">
        <v>7.584459871600334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72">
        <v>0</v>
      </c>
      <c r="D465" s="472">
        <v>0</v>
      </c>
      <c r="E465" s="472">
        <v>0</v>
      </c>
      <c r="F465" s="472">
        <v>0</v>
      </c>
      <c r="G465" s="472">
        <v>0</v>
      </c>
      <c r="H465" s="472">
        <v>0</v>
      </c>
      <c r="I465" s="472">
        <v>0</v>
      </c>
      <c r="J465" s="472">
        <v>0</v>
      </c>
      <c r="K465" s="472">
        <v>0</v>
      </c>
      <c r="L465" s="472">
        <v>0</v>
      </c>
      <c r="M465" s="472">
        <v>0</v>
      </c>
      <c r="N465" s="472">
        <v>0</v>
      </c>
      <c r="O465" s="472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72">
        <v>0</v>
      </c>
      <c r="D466" s="472">
        <v>0</v>
      </c>
      <c r="E466" s="472">
        <v>0</v>
      </c>
      <c r="F466" s="472">
        <v>0</v>
      </c>
      <c r="G466" s="472">
        <v>0</v>
      </c>
      <c r="H466" s="472">
        <v>0</v>
      </c>
      <c r="I466" s="472">
        <v>0</v>
      </c>
      <c r="J466" s="472">
        <v>0</v>
      </c>
      <c r="K466" s="472">
        <v>0</v>
      </c>
      <c r="L466" s="472">
        <v>0</v>
      </c>
      <c r="M466" s="472">
        <v>0</v>
      </c>
      <c r="N466" s="472">
        <v>0</v>
      </c>
      <c r="O466" s="472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72">
        <v>1.039023649286333</v>
      </c>
      <c r="D467" s="472">
        <v>0</v>
      </c>
      <c r="E467" s="472">
        <v>2.1988961997165837</v>
      </c>
      <c r="F467" s="472">
        <v>0</v>
      </c>
      <c r="G467" s="472">
        <v>2.2077280374289967</v>
      </c>
      <c r="H467" s="472">
        <v>1.1082777847913199</v>
      </c>
      <c r="I467" s="472">
        <v>1.0305342003770996</v>
      </c>
      <c r="J467" s="472">
        <v>0</v>
      </c>
      <c r="K467" s="472">
        <v>0</v>
      </c>
      <c r="L467" s="472">
        <v>0</v>
      </c>
      <c r="M467" s="472">
        <v>0</v>
      </c>
      <c r="N467" s="472">
        <v>0</v>
      </c>
      <c r="O467" s="472">
        <v>7.584459871600334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72">
        <v>0</v>
      </c>
      <c r="D468" s="472">
        <v>0</v>
      </c>
      <c r="E468" s="472">
        <v>0</v>
      </c>
      <c r="F468" s="472">
        <v>0</v>
      </c>
      <c r="G468" s="472">
        <v>0</v>
      </c>
      <c r="H468" s="472">
        <v>0</v>
      </c>
      <c r="I468" s="472">
        <v>0</v>
      </c>
      <c r="J468" s="472">
        <v>0</v>
      </c>
      <c r="K468" s="472">
        <v>0</v>
      </c>
      <c r="L468" s="472">
        <v>0</v>
      </c>
      <c r="M468" s="472">
        <v>0</v>
      </c>
      <c r="N468" s="472">
        <v>0</v>
      </c>
      <c r="O468" s="472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83"/>
      <c r="D469" s="483"/>
      <c r="E469" s="483"/>
      <c r="F469" s="483"/>
      <c r="G469" s="483"/>
      <c r="H469" s="483"/>
      <c r="I469" s="483"/>
      <c r="J469" s="483"/>
      <c r="K469" s="483"/>
      <c r="L469" s="483"/>
      <c r="M469" s="483"/>
      <c r="N469" s="483"/>
      <c r="O469" s="483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329</v>
      </c>
      <c r="C470" s="479">
        <v>0</v>
      </c>
      <c r="D470" s="479">
        <v>0</v>
      </c>
      <c r="E470" s="479">
        <v>0</v>
      </c>
      <c r="F470" s="479">
        <v>0</v>
      </c>
      <c r="G470" s="479">
        <v>0</v>
      </c>
      <c r="H470" s="479">
        <v>0</v>
      </c>
      <c r="I470" s="479">
        <v>0</v>
      </c>
      <c r="J470" s="479">
        <v>0</v>
      </c>
      <c r="K470" s="479">
        <v>0</v>
      </c>
      <c r="L470" s="479">
        <v>0</v>
      </c>
      <c r="M470" s="479">
        <v>0</v>
      </c>
      <c r="N470" s="479">
        <v>0</v>
      </c>
      <c r="O470" s="479">
        <v>-5.3290705182007514E-15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80"/>
      <c r="D471" s="480"/>
      <c r="E471" s="480"/>
      <c r="F471" s="480"/>
      <c r="G471" s="480"/>
      <c r="H471" s="480"/>
      <c r="I471" s="480"/>
      <c r="J471" s="480"/>
      <c r="K471" s="480"/>
      <c r="L471" s="480"/>
      <c r="M471" s="480"/>
      <c r="N471" s="480"/>
      <c r="O471" s="427"/>
      <c r="Q471" s="58"/>
    </row>
    <row r="472" spans="1:29">
      <c r="A472" s="53"/>
      <c r="B472" s="529" t="s">
        <v>438</v>
      </c>
      <c r="C472" s="529"/>
      <c r="D472" s="529"/>
      <c r="E472" s="529"/>
      <c r="F472" s="529"/>
      <c r="G472" s="529"/>
      <c r="H472" s="529"/>
      <c r="I472" s="529"/>
      <c r="J472" s="529"/>
      <c r="K472" s="529"/>
      <c r="L472" s="529"/>
      <c r="M472" s="529"/>
      <c r="N472" s="529"/>
      <c r="O472" s="529"/>
    </row>
    <row r="473" spans="1:29">
      <c r="B473" s="530" t="s">
        <v>429</v>
      </c>
      <c r="C473" s="530"/>
      <c r="D473" s="530"/>
      <c r="E473" s="530"/>
      <c r="F473" s="530"/>
      <c r="G473" s="530"/>
      <c r="H473" s="530"/>
      <c r="I473" s="530"/>
      <c r="J473" s="530"/>
      <c r="K473" s="530"/>
      <c r="L473" s="530"/>
      <c r="M473" s="530"/>
      <c r="N473" s="530"/>
      <c r="O473" s="530"/>
    </row>
    <row r="474" spans="1:29">
      <c r="B474" s="531" t="s">
        <v>95</v>
      </c>
      <c r="C474" s="531"/>
      <c r="D474" s="531"/>
      <c r="E474" s="531"/>
      <c r="F474" s="531"/>
      <c r="G474" s="531"/>
      <c r="H474" s="531"/>
      <c r="I474" s="531"/>
      <c r="J474" s="531"/>
      <c r="K474" s="531"/>
      <c r="L474" s="531"/>
      <c r="M474" s="531"/>
      <c r="N474" s="531"/>
      <c r="O474" s="531"/>
    </row>
    <row r="476" spans="1:29" ht="15" thickBot="1"/>
    <row r="477" spans="1:29" ht="28.2" customHeight="1">
      <c r="B477" s="532" t="s">
        <v>96</v>
      </c>
      <c r="C477" s="534" t="s">
        <v>430</v>
      </c>
      <c r="D477" s="535">
        <v>0</v>
      </c>
      <c r="E477" s="535">
        <v>0</v>
      </c>
      <c r="F477" s="535">
        <v>0</v>
      </c>
      <c r="G477" s="535">
        <v>0</v>
      </c>
      <c r="H477" s="535">
        <v>0</v>
      </c>
      <c r="I477" s="535">
        <v>0</v>
      </c>
      <c r="J477" s="535">
        <v>0</v>
      </c>
      <c r="K477" s="535">
        <v>0</v>
      </c>
      <c r="L477" s="535">
        <v>0</v>
      </c>
      <c r="M477" s="535">
        <v>0</v>
      </c>
      <c r="N477" s="536">
        <v>0</v>
      </c>
      <c r="O477" s="537" t="s">
        <v>431</v>
      </c>
    </row>
    <row r="478" spans="1:29" ht="50.4" customHeight="1">
      <c r="B478" s="533"/>
      <c r="C478" s="430" t="s">
        <v>5</v>
      </c>
      <c r="D478" s="430" t="s">
        <v>6</v>
      </c>
      <c r="E478" s="430" t="s">
        <v>7</v>
      </c>
      <c r="F478" s="430" t="s">
        <v>8</v>
      </c>
      <c r="G478" s="430" t="s">
        <v>9</v>
      </c>
      <c r="H478" s="430" t="s">
        <v>10</v>
      </c>
      <c r="I478" s="430" t="s">
        <v>11</v>
      </c>
      <c r="J478" s="430" t="s">
        <v>12</v>
      </c>
      <c r="K478" s="430" t="s">
        <v>13</v>
      </c>
      <c r="L478" s="430" t="s">
        <v>14</v>
      </c>
      <c r="M478" s="430" t="s">
        <v>15</v>
      </c>
      <c r="N478" s="484" t="s">
        <v>16</v>
      </c>
      <c r="O478" s="538"/>
    </row>
    <row r="479" spans="1:29">
      <c r="B479" s="239" t="s">
        <v>350</v>
      </c>
      <c r="C479" s="485">
        <f t="shared" ref="C479:H479" si="0">+C481+C488</f>
        <v>62.17738295481319</v>
      </c>
      <c r="D479" s="485">
        <f t="shared" si="0"/>
        <v>59.255350322267979</v>
      </c>
      <c r="E479" s="485">
        <f t="shared" si="0"/>
        <v>47.208272663120425</v>
      </c>
      <c r="F479" s="485">
        <f t="shared" si="0"/>
        <v>43.985027121930536</v>
      </c>
      <c r="G479" s="485">
        <f t="shared" si="0"/>
        <v>43.839752656129662</v>
      </c>
      <c r="H479" s="485">
        <f t="shared" si="0"/>
        <v>56.246261906914036</v>
      </c>
      <c r="I479" s="485">
        <f t="shared" ref="I479" si="1">+I481+I488</f>
        <v>60.257923249372119</v>
      </c>
      <c r="J479" s="485"/>
      <c r="K479" s="485"/>
      <c r="L479" s="485"/>
      <c r="M479" s="485"/>
      <c r="N479" s="485"/>
      <c r="O479" s="486">
        <f>+O481+O488</f>
        <v>372.96997087454798</v>
      </c>
    </row>
    <row r="480" spans="1:29">
      <c r="B480" s="240"/>
      <c r="C480" s="487"/>
      <c r="D480" s="487"/>
      <c r="E480" s="487"/>
      <c r="F480" s="487"/>
      <c r="G480" s="487"/>
      <c r="H480" s="487"/>
      <c r="I480" s="487"/>
      <c r="J480" s="487"/>
      <c r="K480" s="487"/>
      <c r="L480" s="487"/>
      <c r="M480" s="487"/>
      <c r="N480" s="487"/>
      <c r="O480" s="488"/>
    </row>
    <row r="481" spans="2:15">
      <c r="B481" s="241" t="s">
        <v>352</v>
      </c>
      <c r="C481" s="489">
        <f t="shared" ref="C481:H481" si="2">SUM(C482:C486)</f>
        <v>52.935035172996997</v>
      </c>
      <c r="D481" s="489">
        <f t="shared" si="2"/>
        <v>55.711388608825807</v>
      </c>
      <c r="E481" s="489">
        <f t="shared" si="2"/>
        <v>41.757285756860234</v>
      </c>
      <c r="F481" s="489">
        <f t="shared" si="2"/>
        <v>51.126836855167738</v>
      </c>
      <c r="G481" s="489">
        <f t="shared" si="2"/>
        <v>43.051411234729969</v>
      </c>
      <c r="H481" s="489">
        <f t="shared" si="2"/>
        <v>52.447742284754597</v>
      </c>
      <c r="I481" s="489">
        <f t="shared" ref="I481" si="3">SUM(I482:I486)</f>
        <v>54.500759668190987</v>
      </c>
      <c r="J481" s="489"/>
      <c r="K481" s="489"/>
      <c r="L481" s="489"/>
      <c r="M481" s="489"/>
      <c r="N481" s="489"/>
      <c r="O481" s="490">
        <f>SUM(O482:O486)</f>
        <v>351.53045958152637</v>
      </c>
    </row>
    <row r="482" spans="2:15">
      <c r="B482" s="242" t="s">
        <v>148</v>
      </c>
      <c r="C482" s="491">
        <v>52.935035172996997</v>
      </c>
      <c r="D482" s="491">
        <v>55.711314895019001</v>
      </c>
      <c r="E482" s="491">
        <v>41.757285756860234</v>
      </c>
      <c r="F482" s="491">
        <v>51.079509233131169</v>
      </c>
      <c r="G482" s="491">
        <v>43.004365628133399</v>
      </c>
      <c r="H482" s="491">
        <v>52.408149393947483</v>
      </c>
      <c r="I482" s="491">
        <v>54.465764093947101</v>
      </c>
      <c r="J482" s="491"/>
      <c r="K482" s="491"/>
      <c r="L482" s="491"/>
      <c r="M482" s="491"/>
      <c r="N482" s="491"/>
      <c r="O482" s="492">
        <f>SUM(C482:N482)</f>
        <v>351.36142417403539</v>
      </c>
    </row>
    <row r="483" spans="2:15">
      <c r="B483" s="242" t="s">
        <v>113</v>
      </c>
      <c r="C483" s="491">
        <v>0</v>
      </c>
      <c r="D483" s="491">
        <v>0</v>
      </c>
      <c r="E483" s="491">
        <v>0</v>
      </c>
      <c r="F483" s="491">
        <v>0</v>
      </c>
      <c r="G483" s="491">
        <v>0</v>
      </c>
      <c r="H483" s="491">
        <v>0</v>
      </c>
      <c r="I483" s="491">
        <v>0</v>
      </c>
      <c r="J483" s="491"/>
      <c r="K483" s="491"/>
      <c r="L483" s="491"/>
      <c r="M483" s="491"/>
      <c r="N483" s="491"/>
      <c r="O483" s="492">
        <f>SUM(C483:N483)</f>
        <v>0</v>
      </c>
    </row>
    <row r="484" spans="2:15">
      <c r="B484" s="242" t="s">
        <v>112</v>
      </c>
      <c r="C484" s="491">
        <v>0</v>
      </c>
      <c r="D484" s="491">
        <v>0</v>
      </c>
      <c r="E484" s="491">
        <v>0</v>
      </c>
      <c r="F484" s="491">
        <v>0</v>
      </c>
      <c r="G484" s="491">
        <v>0</v>
      </c>
      <c r="H484" s="491">
        <v>0</v>
      </c>
      <c r="I484" s="491">
        <v>0</v>
      </c>
      <c r="J484" s="491"/>
      <c r="K484" s="491"/>
      <c r="L484" s="491"/>
      <c r="M484" s="491"/>
      <c r="N484" s="491"/>
      <c r="O484" s="492">
        <f>SUM(C484:N484)</f>
        <v>0</v>
      </c>
    </row>
    <row r="485" spans="2:15">
      <c r="B485" s="242" t="s">
        <v>110</v>
      </c>
      <c r="C485" s="491">
        <v>0</v>
      </c>
      <c r="D485" s="491">
        <v>7.0467136644094004E-5</v>
      </c>
      <c r="E485" s="491">
        <v>0</v>
      </c>
      <c r="F485" s="491">
        <v>4.7327622036566049E-2</v>
      </c>
      <c r="G485" s="491">
        <v>4.7045606596566703E-2</v>
      </c>
      <c r="H485" s="491">
        <v>3.9592890807115408E-2</v>
      </c>
      <c r="I485" s="491">
        <v>3.4995574243888203E-2</v>
      </c>
      <c r="J485" s="491"/>
      <c r="K485" s="491"/>
      <c r="L485" s="491"/>
      <c r="M485" s="491"/>
      <c r="N485" s="491"/>
      <c r="O485" s="492">
        <f>SUM(C485:N485)</f>
        <v>0.16903216082078049</v>
      </c>
    </row>
    <row r="486" spans="2:15">
      <c r="B486" s="242" t="s">
        <v>300</v>
      </c>
      <c r="C486" s="491">
        <v>0</v>
      </c>
      <c r="D486" s="491">
        <v>3.24667016390087E-6</v>
      </c>
      <c r="E486" s="491">
        <v>0</v>
      </c>
      <c r="F486" s="491">
        <v>0</v>
      </c>
      <c r="G486" s="491">
        <v>0</v>
      </c>
      <c r="H486" s="491">
        <v>0</v>
      </c>
      <c r="I486" s="491">
        <v>0</v>
      </c>
      <c r="J486" s="491"/>
      <c r="K486" s="491"/>
      <c r="L486" s="491"/>
      <c r="M486" s="491"/>
      <c r="N486" s="491"/>
      <c r="O486" s="492">
        <f>SUM(C486:N486)</f>
        <v>3.24667016390087E-6</v>
      </c>
    </row>
    <row r="487" spans="2:15">
      <c r="B487" s="243"/>
      <c r="C487" s="493"/>
      <c r="D487" s="493"/>
      <c r="E487" s="493"/>
      <c r="F487" s="493"/>
      <c r="G487" s="493"/>
      <c r="H487" s="493"/>
      <c r="I487" s="493"/>
      <c r="J487" s="493"/>
      <c r="K487" s="493"/>
      <c r="L487" s="493"/>
      <c r="M487" s="493"/>
      <c r="N487" s="493"/>
      <c r="O487" s="494"/>
    </row>
    <row r="488" spans="2:15">
      <c r="B488" s="241" t="s">
        <v>332</v>
      </c>
      <c r="C488" s="489">
        <v>9.2423477818161928</v>
      </c>
      <c r="D488" s="489">
        <v>3.543961713442171</v>
      </c>
      <c r="E488" s="489">
        <v>5.4509869062601881</v>
      </c>
      <c r="F488" s="489">
        <v>-7.1418097332372028</v>
      </c>
      <c r="G488" s="489">
        <v>0.78834142139969376</v>
      </c>
      <c r="H488" s="489">
        <v>3.7985196221594411</v>
      </c>
      <c r="I488" s="489">
        <v>5.7571635811811301</v>
      </c>
      <c r="J488" s="489"/>
      <c r="K488" s="489"/>
      <c r="L488" s="489"/>
      <c r="M488" s="489"/>
      <c r="N488" s="489"/>
      <c r="O488" s="490">
        <f>SUM(C488:N488)</f>
        <v>21.439511293021614</v>
      </c>
    </row>
    <row r="489" spans="2:15">
      <c r="B489" s="243"/>
      <c r="C489" s="493"/>
      <c r="D489" s="493"/>
      <c r="E489" s="493"/>
      <c r="F489" s="493"/>
      <c r="G489" s="493"/>
      <c r="H489" s="493"/>
      <c r="I489" s="493"/>
      <c r="J489" s="493"/>
      <c r="K489" s="493"/>
      <c r="L489" s="493"/>
      <c r="M489" s="493"/>
      <c r="N489" s="493"/>
      <c r="O489" s="494"/>
    </row>
    <row r="490" spans="2:15">
      <c r="B490" s="241" t="s">
        <v>333</v>
      </c>
      <c r="C490" s="489">
        <f t="shared" ref="C490:H490" si="4">SUM(C491:C494)</f>
        <v>25.289272971049346</v>
      </c>
      <c r="D490" s="489">
        <f t="shared" si="4"/>
        <v>17.806790037680567</v>
      </c>
      <c r="E490" s="489">
        <f t="shared" si="4"/>
        <v>19.628596618272255</v>
      </c>
      <c r="F490" s="489">
        <f t="shared" si="4"/>
        <v>20.261919907375212</v>
      </c>
      <c r="G490" s="489">
        <f t="shared" si="4"/>
        <v>23.481613223604271</v>
      </c>
      <c r="H490" s="489">
        <f t="shared" si="4"/>
        <v>22.581577462150911</v>
      </c>
      <c r="I490" s="489">
        <f t="shared" ref="I490" si="5">SUM(I491:I494)</f>
        <v>23.53827783620612</v>
      </c>
      <c r="J490" s="489"/>
      <c r="K490" s="489"/>
      <c r="L490" s="489"/>
      <c r="M490" s="489"/>
      <c r="N490" s="489"/>
      <c r="O490" s="490">
        <f>SUM(O491:O494)</f>
        <v>152.58804805633866</v>
      </c>
    </row>
    <row r="491" spans="2:15">
      <c r="B491" s="242" t="s">
        <v>334</v>
      </c>
      <c r="C491" s="491">
        <v>20.384968401048411</v>
      </c>
      <c r="D491" s="491">
        <v>12.501843829087607</v>
      </c>
      <c r="E491" s="491">
        <v>15.285147433972897</v>
      </c>
      <c r="F491" s="491">
        <v>14.287281917129654</v>
      </c>
      <c r="G491" s="491">
        <v>19.315907790516025</v>
      </c>
      <c r="H491" s="491">
        <v>19.769200807013807</v>
      </c>
      <c r="I491" s="491">
        <v>19.713765142221384</v>
      </c>
      <c r="J491" s="491"/>
      <c r="K491" s="491"/>
      <c r="L491" s="491"/>
      <c r="M491" s="491"/>
      <c r="N491" s="491"/>
      <c r="O491" s="495">
        <f>SUM(C491:N491)</f>
        <v>121.25811532098979</v>
      </c>
    </row>
    <row r="492" spans="2:15">
      <c r="B492" s="242" t="s">
        <v>335</v>
      </c>
      <c r="C492" s="491">
        <v>2.8081578863019403</v>
      </c>
      <c r="D492" s="491">
        <v>3.1936598534040459</v>
      </c>
      <c r="E492" s="491">
        <v>2.6071798436803477</v>
      </c>
      <c r="F492" s="491">
        <v>3.1360608767123286</v>
      </c>
      <c r="G492" s="491">
        <v>1.7894078540481055</v>
      </c>
      <c r="H492" s="491">
        <v>1.6427729154228192</v>
      </c>
      <c r="I492" s="491">
        <v>1.5410180057101257</v>
      </c>
      <c r="J492" s="491"/>
      <c r="K492" s="491"/>
      <c r="L492" s="491"/>
      <c r="M492" s="491"/>
      <c r="N492" s="491"/>
      <c r="O492" s="495">
        <f>SUM(C492:N492)</f>
        <v>16.718257235279712</v>
      </c>
    </row>
    <row r="493" spans="2:15">
      <c r="B493" s="242" t="s">
        <v>336</v>
      </c>
      <c r="C493" s="491">
        <v>1.0222310410163877</v>
      </c>
      <c r="D493" s="491">
        <v>1.1759791904435943</v>
      </c>
      <c r="E493" s="491">
        <v>0.99659827912918408</v>
      </c>
      <c r="F493" s="491">
        <v>1.1166140589507614</v>
      </c>
      <c r="G493" s="491">
        <v>1.2395430784579062</v>
      </c>
      <c r="H493" s="491">
        <v>1.0255386617813345</v>
      </c>
      <c r="I493" s="491">
        <v>1.6358219558406071</v>
      </c>
      <c r="J493" s="491"/>
      <c r="K493" s="491"/>
      <c r="L493" s="491"/>
      <c r="M493" s="491"/>
      <c r="N493" s="491"/>
      <c r="O493" s="495">
        <f>SUM(C493:N493)</f>
        <v>8.212326265619776</v>
      </c>
    </row>
    <row r="494" spans="2:15">
      <c r="B494" s="242" t="s">
        <v>337</v>
      </c>
      <c r="C494" s="491">
        <v>1.073915642682608</v>
      </c>
      <c r="D494" s="491">
        <v>0.93530716474532016</v>
      </c>
      <c r="E494" s="491">
        <v>0.73967106148982509</v>
      </c>
      <c r="F494" s="491">
        <v>1.7219630545824678</v>
      </c>
      <c r="G494" s="491">
        <v>1.1367545005822368</v>
      </c>
      <c r="H494" s="491">
        <v>0.14406507793295056</v>
      </c>
      <c r="I494" s="491">
        <v>0.64767273243400225</v>
      </c>
      <c r="J494" s="491"/>
      <c r="K494" s="491"/>
      <c r="L494" s="491"/>
      <c r="M494" s="491"/>
      <c r="N494" s="491"/>
      <c r="O494" s="495">
        <f>SUM(C494:N494)</f>
        <v>6.399349234449411</v>
      </c>
    </row>
    <row r="495" spans="2:15">
      <c r="B495" s="242"/>
      <c r="C495" s="493"/>
      <c r="D495" s="493"/>
      <c r="E495" s="493"/>
      <c r="F495" s="493"/>
      <c r="G495" s="493"/>
      <c r="H495" s="493"/>
      <c r="I495" s="493"/>
      <c r="J495" s="493"/>
      <c r="K495" s="493"/>
      <c r="L495" s="493"/>
      <c r="M495" s="493"/>
      <c r="N495" s="493"/>
      <c r="O495" s="495"/>
    </row>
    <row r="496" spans="2:15">
      <c r="B496" s="241" t="s">
        <v>338</v>
      </c>
      <c r="C496" s="489">
        <f t="shared" ref="C496:H496" si="6">+C497+C500+C503</f>
        <v>10.656901464963219</v>
      </c>
      <c r="D496" s="489">
        <f t="shared" si="6"/>
        <v>9.774481253118724</v>
      </c>
      <c r="E496" s="489">
        <f t="shared" si="6"/>
        <v>10.428881492565994</v>
      </c>
      <c r="F496" s="489">
        <f t="shared" si="6"/>
        <v>13.316315630179403</v>
      </c>
      <c r="G496" s="489">
        <f t="shared" si="6"/>
        <v>12.487848938239066</v>
      </c>
      <c r="H496" s="489">
        <f t="shared" si="6"/>
        <v>11.460744230493411</v>
      </c>
      <c r="I496" s="489">
        <f t="shared" ref="I496" si="7">+I497+I500+I503</f>
        <v>11.604190751069625</v>
      </c>
      <c r="J496" s="489"/>
      <c r="K496" s="489"/>
      <c r="L496" s="489"/>
      <c r="M496" s="489"/>
      <c r="N496" s="489"/>
      <c r="O496" s="490">
        <f>+O497+O500+O503</f>
        <v>79.72936376062944</v>
      </c>
    </row>
    <row r="497" spans="1:15">
      <c r="B497" s="365" t="s">
        <v>339</v>
      </c>
      <c r="C497" s="496">
        <v>0.91141157445215182</v>
      </c>
      <c r="D497" s="496">
        <v>0.71164858905792183</v>
      </c>
      <c r="E497" s="496">
        <v>0.9554011818483964</v>
      </c>
      <c r="F497" s="496">
        <v>3.679700999872769</v>
      </c>
      <c r="G497" s="496">
        <v>2.9931764496520903</v>
      </c>
      <c r="H497" s="496">
        <v>2.2008940657218434</v>
      </c>
      <c r="I497" s="496">
        <v>2.1631323898264867</v>
      </c>
      <c r="J497" s="496"/>
      <c r="K497" s="496"/>
      <c r="L497" s="496"/>
      <c r="M497" s="496"/>
      <c r="N497" s="496"/>
      <c r="O497" s="497">
        <f>SUM(C497:N497)</f>
        <v>13.61536525043166</v>
      </c>
    </row>
    <row r="498" spans="1:15">
      <c r="B498" s="242" t="s">
        <v>68</v>
      </c>
      <c r="C498" s="491">
        <v>0.39706637540630657</v>
      </c>
      <c r="D498" s="491">
        <v>0.42311997070000129</v>
      </c>
      <c r="E498" s="491">
        <v>0.41546015030251093</v>
      </c>
      <c r="F498" s="491">
        <v>0.41998411145510839</v>
      </c>
      <c r="G498" s="491">
        <v>0.4033803298275534</v>
      </c>
      <c r="H498" s="491">
        <v>0.39950500285181573</v>
      </c>
      <c r="I498" s="491">
        <v>0.7450130673516635</v>
      </c>
      <c r="J498" s="491"/>
      <c r="K498" s="491"/>
      <c r="L498" s="491"/>
      <c r="M498" s="491"/>
      <c r="N498" s="491"/>
      <c r="O498" s="495">
        <f t="shared" ref="O498:O503" si="8">SUM(C498:N498)</f>
        <v>3.2035290078949599</v>
      </c>
    </row>
    <row r="499" spans="1:15">
      <c r="B499" s="242" t="s">
        <v>69</v>
      </c>
      <c r="C499" s="491">
        <v>0.5143451990458453</v>
      </c>
      <c r="D499" s="491">
        <v>0.2885286183579206</v>
      </c>
      <c r="E499" s="491">
        <v>0.53994103154588546</v>
      </c>
      <c r="F499" s="491">
        <v>3.2597168884176604</v>
      </c>
      <c r="G499" s="491">
        <v>2.5897961198245367</v>
      </c>
      <c r="H499" s="491">
        <v>1.8013890628700275</v>
      </c>
      <c r="I499" s="491">
        <v>1.4181193224748232</v>
      </c>
      <c r="J499" s="491"/>
      <c r="K499" s="491"/>
      <c r="L499" s="491"/>
      <c r="M499" s="491"/>
      <c r="N499" s="491"/>
      <c r="O499" s="495">
        <f t="shared" si="8"/>
        <v>10.411836242536699</v>
      </c>
    </row>
    <row r="500" spans="1:15">
      <c r="B500" s="365" t="s">
        <v>340</v>
      </c>
      <c r="C500" s="496">
        <v>1.202090442151948</v>
      </c>
      <c r="D500" s="496">
        <v>0.59734596453292732</v>
      </c>
      <c r="E500" s="496">
        <v>1.1342760853299898</v>
      </c>
      <c r="F500" s="496">
        <v>0.64902854998091519</v>
      </c>
      <c r="G500" s="496">
        <v>0.67692333160881102</v>
      </c>
      <c r="H500" s="496">
        <v>0.59336479491943184</v>
      </c>
      <c r="I500" s="496">
        <v>0.92561680920164602</v>
      </c>
      <c r="J500" s="496"/>
      <c r="K500" s="496"/>
      <c r="L500" s="496"/>
      <c r="M500" s="496"/>
      <c r="N500" s="496"/>
      <c r="O500" s="497">
        <f t="shared" si="8"/>
        <v>5.7786459777256693</v>
      </c>
    </row>
    <row r="501" spans="1:15">
      <c r="B501" s="242" t="s">
        <v>70</v>
      </c>
      <c r="C501" s="491">
        <v>0.83074470324690197</v>
      </c>
      <c r="D501" s="491">
        <v>0.23555301716416954</v>
      </c>
      <c r="E501" s="491">
        <v>0.7573629273233331</v>
      </c>
      <c r="F501" s="491">
        <v>0.34908057423978966</v>
      </c>
      <c r="G501" s="491">
        <v>0.34532251681409371</v>
      </c>
      <c r="H501" s="491">
        <v>0.29764504050912399</v>
      </c>
      <c r="I501" s="491">
        <v>0.57755425944256755</v>
      </c>
      <c r="J501" s="491"/>
      <c r="K501" s="491"/>
      <c r="L501" s="491"/>
      <c r="M501" s="491"/>
      <c r="N501" s="491"/>
      <c r="O501" s="495">
        <f t="shared" si="8"/>
        <v>3.3932630387399798</v>
      </c>
    </row>
    <row r="502" spans="1:15">
      <c r="B502" s="242" t="s">
        <v>341</v>
      </c>
      <c r="C502" s="491">
        <v>0.37134573890504607</v>
      </c>
      <c r="D502" s="491">
        <v>0.36179294736875778</v>
      </c>
      <c r="E502" s="491">
        <v>0.37691315800665665</v>
      </c>
      <c r="F502" s="491">
        <v>0.29994797574112553</v>
      </c>
      <c r="G502" s="491">
        <v>0.33160081479471726</v>
      </c>
      <c r="H502" s="491">
        <v>0.29571975441030784</v>
      </c>
      <c r="I502" s="491">
        <v>0.34806254975907847</v>
      </c>
      <c r="J502" s="491"/>
      <c r="K502" s="491"/>
      <c r="L502" s="491"/>
      <c r="M502" s="491"/>
      <c r="N502" s="491"/>
      <c r="O502" s="495">
        <f t="shared" si="8"/>
        <v>2.3853829389856895</v>
      </c>
    </row>
    <row r="503" spans="1:15">
      <c r="B503" s="365" t="s">
        <v>342</v>
      </c>
      <c r="C503" s="496">
        <v>8.5433994483591196</v>
      </c>
      <c r="D503" s="496">
        <v>8.4654866995278741</v>
      </c>
      <c r="E503" s="496">
        <v>8.3392042253876077</v>
      </c>
      <c r="F503" s="496">
        <v>8.9875860803257179</v>
      </c>
      <c r="G503" s="496">
        <v>8.8177491569781647</v>
      </c>
      <c r="H503" s="496">
        <v>8.6664853698521362</v>
      </c>
      <c r="I503" s="496">
        <v>8.5154415520414926</v>
      </c>
      <c r="J503" s="496"/>
      <c r="K503" s="496"/>
      <c r="L503" s="496"/>
      <c r="M503" s="496"/>
      <c r="N503" s="496"/>
      <c r="O503" s="497">
        <f t="shared" si="8"/>
        <v>60.335352532472115</v>
      </c>
    </row>
    <row r="504" spans="1:15">
      <c r="B504" s="365"/>
      <c r="C504" s="498"/>
      <c r="D504" s="498"/>
      <c r="E504" s="498"/>
      <c r="F504" s="498"/>
      <c r="G504" s="498"/>
      <c r="H504" s="498"/>
      <c r="I504" s="498"/>
      <c r="J504" s="498"/>
      <c r="K504" s="498"/>
      <c r="L504" s="498"/>
      <c r="M504" s="498"/>
      <c r="N504" s="498"/>
      <c r="O504" s="497"/>
    </row>
    <row r="505" spans="1:15">
      <c r="B505" s="244" t="s">
        <v>439</v>
      </c>
      <c r="C505" s="499">
        <v>13.118205996552646</v>
      </c>
      <c r="D505" s="499">
        <v>10.626138352610774</v>
      </c>
      <c r="E505" s="499">
        <v>8.5343937506792873</v>
      </c>
      <c r="F505" s="499">
        <v>-9.8490451530599241</v>
      </c>
      <c r="G505" s="499">
        <v>1.1618051673320418</v>
      </c>
      <c r="H505" s="499">
        <v>7.4011893525544581</v>
      </c>
      <c r="I505" s="499">
        <v>10.168743517371706</v>
      </c>
      <c r="J505" s="499">
        <v>0</v>
      </c>
      <c r="K505" s="499">
        <v>0</v>
      </c>
      <c r="L505" s="499">
        <v>0</v>
      </c>
      <c r="M505" s="499">
        <v>0</v>
      </c>
      <c r="N505" s="499">
        <v>0</v>
      </c>
      <c r="O505" s="500">
        <v>41.161430984040983</v>
      </c>
    </row>
    <row r="506" spans="1:15">
      <c r="B506" s="365"/>
      <c r="C506" s="501"/>
      <c r="D506" s="501"/>
      <c r="E506" s="501"/>
      <c r="F506" s="501"/>
      <c r="G506" s="501"/>
      <c r="H506" s="501"/>
      <c r="I506" s="501"/>
      <c r="J506" s="501"/>
      <c r="K506" s="501"/>
      <c r="L506" s="501"/>
      <c r="M506" s="501"/>
      <c r="N506" s="501"/>
      <c r="O506" s="502"/>
    </row>
    <row r="507" spans="1:15">
      <c r="B507" s="244" t="s">
        <v>351</v>
      </c>
      <c r="C507" s="499">
        <f t="shared" ref="C507:I507" si="9">+C508</f>
        <v>9.0047675781060849E-2</v>
      </c>
      <c r="D507" s="499">
        <f t="shared" si="9"/>
        <v>0.16379773900610314</v>
      </c>
      <c r="E507" s="499">
        <f t="shared" si="9"/>
        <v>6.3786337624615427E-2</v>
      </c>
      <c r="F507" s="499">
        <f t="shared" si="9"/>
        <v>3.2715068493150701E-2</v>
      </c>
      <c r="G507" s="499">
        <f t="shared" si="9"/>
        <v>4.3510565536627036E-2</v>
      </c>
      <c r="H507" s="499">
        <f t="shared" si="9"/>
        <v>0.10023016737322764</v>
      </c>
      <c r="I507" s="499">
        <f t="shared" si="9"/>
        <v>3.6525405966999012E-2</v>
      </c>
      <c r="J507" s="499"/>
      <c r="K507" s="499"/>
      <c r="L507" s="499"/>
      <c r="M507" s="499"/>
      <c r="N507" s="499"/>
      <c r="O507" s="500">
        <f>+O508</f>
        <v>0.5306129597817838</v>
      </c>
    </row>
    <row r="508" spans="1:15">
      <c r="B508" s="242" t="s">
        <v>343</v>
      </c>
      <c r="C508" s="491">
        <v>9.0047675781060849E-2</v>
      </c>
      <c r="D508" s="491">
        <v>0.16379773900610314</v>
      </c>
      <c r="E508" s="491">
        <v>6.3786337624615427E-2</v>
      </c>
      <c r="F508" s="491">
        <v>3.2715068493150701E-2</v>
      </c>
      <c r="G508" s="491">
        <v>4.3510565536627036E-2</v>
      </c>
      <c r="H508" s="491">
        <v>0.10023016737322764</v>
      </c>
      <c r="I508" s="491">
        <v>3.6525405966999012E-2</v>
      </c>
      <c r="J508" s="491"/>
      <c r="K508" s="491"/>
      <c r="L508" s="491"/>
      <c r="M508" s="491"/>
      <c r="N508" s="491"/>
      <c r="O508" s="495">
        <f>SUM(C508:N508)</f>
        <v>0.5306129597817838</v>
      </c>
    </row>
    <row r="509" spans="1:15">
      <c r="B509" s="242"/>
      <c r="C509" s="503"/>
      <c r="D509" s="503"/>
      <c r="E509" s="503"/>
      <c r="F509" s="503"/>
      <c r="G509" s="503"/>
      <c r="H509" s="503"/>
      <c r="I509" s="503"/>
      <c r="J509" s="503"/>
      <c r="K509" s="503"/>
      <c r="L509" s="503"/>
      <c r="M509" s="503"/>
      <c r="N509" s="503"/>
      <c r="O509" s="502"/>
    </row>
    <row r="510" spans="1:15">
      <c r="B510" s="245" t="s">
        <v>353</v>
      </c>
      <c r="C510" s="504">
        <f t="shared" ref="C510:H510" si="10">+C481-C490-C496</f>
        <v>16.988860736984432</v>
      </c>
      <c r="D510" s="504">
        <f t="shared" si="10"/>
        <v>28.130117318026521</v>
      </c>
      <c r="E510" s="504">
        <f t="shared" si="10"/>
        <v>11.699807646021986</v>
      </c>
      <c r="F510" s="504">
        <f t="shared" si="10"/>
        <v>17.548601317613123</v>
      </c>
      <c r="G510" s="504">
        <f t="shared" si="10"/>
        <v>7.0819490728866317</v>
      </c>
      <c r="H510" s="504">
        <f t="shared" si="10"/>
        <v>18.405420592110275</v>
      </c>
      <c r="I510" s="504">
        <f t="shared" ref="I510" si="11">+I481-I490-I496</f>
        <v>19.358291080915244</v>
      </c>
      <c r="J510" s="504"/>
      <c r="K510" s="504"/>
      <c r="L510" s="504"/>
      <c r="M510" s="504"/>
      <c r="N510" s="504"/>
      <c r="O510" s="505">
        <f>+O481-O490-O496</f>
        <v>119.21304776455827</v>
      </c>
    </row>
    <row r="511" spans="1:15">
      <c r="A511" s="104">
        <v>0</v>
      </c>
      <c r="B511" s="370" t="s">
        <v>440</v>
      </c>
      <c r="C511" s="506">
        <v>13.022954846466916</v>
      </c>
      <c r="D511" s="506">
        <v>20.884142939851817</v>
      </c>
      <c r="E511" s="506">
        <v>8.5526144639782711</v>
      </c>
      <c r="F511" s="506">
        <v>20.223121668942696</v>
      </c>
      <c r="G511" s="506">
        <v>6.6649747614176569</v>
      </c>
      <c r="H511" s="506">
        <v>14.702520694342031</v>
      </c>
      <c r="I511" s="506">
        <v>14.910185738757672</v>
      </c>
      <c r="J511" s="506">
        <v>0</v>
      </c>
      <c r="K511" s="506">
        <v>0</v>
      </c>
      <c r="L511" s="506">
        <v>0</v>
      </c>
      <c r="M511" s="506">
        <v>0</v>
      </c>
      <c r="N511" s="506">
        <v>0</v>
      </c>
      <c r="O511" s="507">
        <v>98.96051511375714</v>
      </c>
    </row>
    <row r="512" spans="1:15">
      <c r="B512" s="246"/>
      <c r="C512" s="508"/>
      <c r="D512" s="508"/>
      <c r="E512" s="508"/>
      <c r="F512" s="508"/>
      <c r="G512" s="508"/>
      <c r="H512" s="508"/>
      <c r="I512" s="508"/>
      <c r="J512" s="508"/>
      <c r="K512" s="508"/>
      <c r="L512" s="508"/>
      <c r="M512" s="508"/>
      <c r="N512" s="508"/>
      <c r="O512" s="509"/>
    </row>
    <row r="513" spans="1:15">
      <c r="B513" s="247" t="s">
        <v>127</v>
      </c>
      <c r="C513" s="510">
        <f t="shared" ref="C513:H513" si="12">+C514+C515</f>
        <v>0</v>
      </c>
      <c r="D513" s="510">
        <f t="shared" si="12"/>
        <v>3.2148536119605414E-2</v>
      </c>
      <c r="E513" s="510">
        <f t="shared" si="12"/>
        <v>0</v>
      </c>
      <c r="F513" s="510">
        <f t="shared" si="12"/>
        <v>1.1322724458204337E-2</v>
      </c>
      <c r="G513" s="510">
        <f t="shared" si="12"/>
        <v>0.10885162832553411</v>
      </c>
      <c r="H513" s="510">
        <f t="shared" si="12"/>
        <v>0.19861019932690469</v>
      </c>
      <c r="I513" s="510">
        <f t="shared" ref="I513" si="13">+I514+I515</f>
        <v>0.29089243531115272</v>
      </c>
      <c r="J513" s="510"/>
      <c r="K513" s="510"/>
      <c r="L513" s="510"/>
      <c r="M513" s="510"/>
      <c r="N513" s="510"/>
      <c r="O513" s="511">
        <f>SUM(C513:N513)</f>
        <v>0.64182552354140121</v>
      </c>
    </row>
    <row r="514" spans="1:15">
      <c r="B514" s="248" t="s">
        <v>344</v>
      </c>
      <c r="C514" s="503">
        <v>0</v>
      </c>
      <c r="D514" s="503">
        <v>3.2148536119605414E-2</v>
      </c>
      <c r="E514" s="503">
        <v>0</v>
      </c>
      <c r="F514" s="503">
        <v>1.1322724458204337E-2</v>
      </c>
      <c r="G514" s="503">
        <v>0.10885162832553411</v>
      </c>
      <c r="H514" s="503">
        <v>0.19861019932690469</v>
      </c>
      <c r="I514" s="503">
        <v>0.29089243531115272</v>
      </c>
      <c r="J514" s="503"/>
      <c r="K514" s="503"/>
      <c r="L514" s="503"/>
      <c r="M514" s="503"/>
      <c r="N514" s="503"/>
      <c r="O514" s="492">
        <f>SUM(C514:N514)</f>
        <v>0.64182552354140121</v>
      </c>
    </row>
    <row r="515" spans="1:15">
      <c r="B515" s="248" t="s">
        <v>345</v>
      </c>
      <c r="C515" s="503">
        <v>0</v>
      </c>
      <c r="D515" s="503">
        <v>0</v>
      </c>
      <c r="E515" s="503">
        <v>0</v>
      </c>
      <c r="F515" s="503">
        <v>0</v>
      </c>
      <c r="G515" s="503">
        <v>0</v>
      </c>
      <c r="H515" s="503">
        <v>0</v>
      </c>
      <c r="I515" s="503">
        <v>0</v>
      </c>
      <c r="J515" s="503"/>
      <c r="K515" s="503"/>
      <c r="L515" s="503"/>
      <c r="M515" s="503"/>
      <c r="N515" s="503"/>
      <c r="O515" s="492">
        <f>SUM(C515:N515)</f>
        <v>0</v>
      </c>
    </row>
    <row r="516" spans="1:15">
      <c r="B516" s="249"/>
      <c r="C516" s="512"/>
      <c r="D516" s="512"/>
      <c r="E516" s="512"/>
      <c r="F516" s="512"/>
      <c r="G516" s="512"/>
      <c r="H516" s="512"/>
      <c r="I516" s="512"/>
      <c r="J516" s="512"/>
      <c r="K516" s="512"/>
      <c r="L516" s="512"/>
      <c r="M516" s="512"/>
      <c r="N516" s="512"/>
      <c r="O516" s="513"/>
    </row>
    <row r="517" spans="1:15">
      <c r="B517" s="250" t="s">
        <v>130</v>
      </c>
      <c r="C517" s="504">
        <f t="shared" ref="C517:H517" si="14">C510-C513</f>
        <v>16.988860736984432</v>
      </c>
      <c r="D517" s="504">
        <f t="shared" si="14"/>
        <v>28.097968781906914</v>
      </c>
      <c r="E517" s="504">
        <f t="shared" si="14"/>
        <v>11.699807646021986</v>
      </c>
      <c r="F517" s="504">
        <f t="shared" si="14"/>
        <v>17.53727859315492</v>
      </c>
      <c r="G517" s="504">
        <f t="shared" si="14"/>
        <v>6.9730974445610974</v>
      </c>
      <c r="H517" s="504">
        <f t="shared" si="14"/>
        <v>18.206810392783371</v>
      </c>
      <c r="I517" s="504">
        <f t="shared" ref="I517" si="15">I510-I513</f>
        <v>19.06739864560409</v>
      </c>
      <c r="J517" s="504"/>
      <c r="K517" s="504"/>
      <c r="L517" s="504"/>
      <c r="M517" s="504"/>
      <c r="N517" s="504"/>
      <c r="O517" s="505">
        <f>O510-O513</f>
        <v>118.57122224101687</v>
      </c>
    </row>
    <row r="518" spans="1:15">
      <c r="B518" s="251"/>
      <c r="C518" s="514"/>
      <c r="D518" s="514"/>
      <c r="E518" s="514"/>
      <c r="F518" s="514"/>
      <c r="G518" s="514"/>
      <c r="H518" s="514"/>
      <c r="I518" s="514"/>
      <c r="J518" s="514"/>
      <c r="K518" s="514"/>
      <c r="L518" s="514"/>
      <c r="M518" s="514"/>
      <c r="N518" s="514"/>
      <c r="O518" s="515"/>
    </row>
    <row r="519" spans="1:15">
      <c r="B519" s="252" t="s">
        <v>357</v>
      </c>
      <c r="C519" s="516"/>
      <c r="D519" s="516"/>
      <c r="E519" s="516"/>
      <c r="F519" s="516"/>
      <c r="G519" s="516"/>
      <c r="H519" s="516"/>
      <c r="I519" s="516"/>
      <c r="J519" s="516"/>
      <c r="K519" s="516"/>
      <c r="L519" s="516"/>
      <c r="M519" s="516"/>
      <c r="N519" s="516"/>
      <c r="O519" s="517"/>
    </row>
    <row r="520" spans="1:15">
      <c r="B520" s="253" t="s">
        <v>137</v>
      </c>
      <c r="C520" s="503"/>
      <c r="D520" s="503"/>
      <c r="E520" s="503"/>
      <c r="F520" s="503"/>
      <c r="G520" s="503"/>
      <c r="H520" s="503"/>
      <c r="I520" s="503"/>
      <c r="J520" s="503"/>
      <c r="K520" s="503"/>
      <c r="L520" s="503"/>
      <c r="M520" s="503"/>
      <c r="N520" s="503"/>
      <c r="O520" s="502"/>
    </row>
    <row r="521" spans="1:15" s="368" customFormat="1">
      <c r="A521" s="366"/>
      <c r="B521" s="367" t="s">
        <v>346</v>
      </c>
      <c r="C521" s="518">
        <v>77.887177969336079</v>
      </c>
      <c r="D521" s="518">
        <v>136.72188779304915</v>
      </c>
      <c r="E521" s="518">
        <v>58.229102255074039</v>
      </c>
      <c r="F521" s="518">
        <v>84.346025762184297</v>
      </c>
      <c r="G521" s="518">
        <v>83.607956505364925</v>
      </c>
      <c r="H521" s="518">
        <v>66.044105571745163</v>
      </c>
      <c r="I521" s="518">
        <v>25.077670400115348</v>
      </c>
      <c r="J521" s="518"/>
      <c r="K521" s="518"/>
      <c r="L521" s="518"/>
      <c r="M521" s="518"/>
      <c r="N521" s="518"/>
      <c r="O521" s="519">
        <f t="shared" ref="O521:O530" si="16">SUM(C521:N521)</f>
        <v>531.91392625686899</v>
      </c>
    </row>
    <row r="522" spans="1:15">
      <c r="B522" s="253" t="s">
        <v>347</v>
      </c>
      <c r="C522" s="503">
        <v>38.333705554820327</v>
      </c>
      <c r="D522" s="503">
        <v>24.351287546880201</v>
      </c>
      <c r="E522" s="503">
        <v>31.385432837402199</v>
      </c>
      <c r="F522" s="503">
        <v>103.82143327191699</v>
      </c>
      <c r="G522" s="503">
        <v>56.11170314999999</v>
      </c>
      <c r="H522" s="503">
        <v>150.5356322173775</v>
      </c>
      <c r="I522" s="503">
        <v>27.317813255180425</v>
      </c>
      <c r="J522" s="503"/>
      <c r="K522" s="503"/>
      <c r="L522" s="503"/>
      <c r="M522" s="503"/>
      <c r="N522" s="503"/>
      <c r="O522" s="492">
        <f t="shared" si="16"/>
        <v>431.85700783357765</v>
      </c>
    </row>
    <row r="523" spans="1:15">
      <c r="B523" s="253" t="s">
        <v>138</v>
      </c>
      <c r="C523" s="503">
        <v>118.73074843482549</v>
      </c>
      <c r="D523" s="503">
        <v>46.0057063058971</v>
      </c>
      <c r="E523" s="503">
        <v>57.912552727954349</v>
      </c>
      <c r="F523" s="503">
        <v>99.228872612239712</v>
      </c>
      <c r="G523" s="503">
        <v>38.920259198080217</v>
      </c>
      <c r="H523" s="503">
        <v>139.80259985757598</v>
      </c>
      <c r="I523" s="503">
        <v>69.905442813995535</v>
      </c>
      <c r="J523" s="503"/>
      <c r="K523" s="503"/>
      <c r="L523" s="503"/>
      <c r="M523" s="503"/>
      <c r="N523" s="503"/>
      <c r="O523" s="492">
        <f t="shared" si="16"/>
        <v>570.50618195056836</v>
      </c>
    </row>
    <row r="524" spans="1:15" s="368" customFormat="1">
      <c r="A524" s="366"/>
      <c r="B524" s="367" t="s">
        <v>354</v>
      </c>
      <c r="C524" s="518">
        <v>24.4646194517161</v>
      </c>
      <c r="D524" s="518">
        <v>99.372009296992005</v>
      </c>
      <c r="E524" s="518">
        <v>0</v>
      </c>
      <c r="F524" s="518">
        <v>0</v>
      </c>
      <c r="G524" s="518">
        <v>0</v>
      </c>
      <c r="H524" s="518">
        <v>29.757395541828302</v>
      </c>
      <c r="I524" s="518">
        <v>20.315056999975457</v>
      </c>
      <c r="J524" s="518"/>
      <c r="K524" s="518"/>
      <c r="L524" s="518"/>
      <c r="M524" s="518"/>
      <c r="N524" s="518"/>
      <c r="O524" s="519">
        <f t="shared" si="16"/>
        <v>173.90908129051189</v>
      </c>
    </row>
    <row r="525" spans="1:15">
      <c r="B525" s="253" t="s">
        <v>348</v>
      </c>
      <c r="C525" s="503">
        <v>24.4646194517161</v>
      </c>
      <c r="D525" s="503">
        <v>99.372009296992005</v>
      </c>
      <c r="E525" s="503">
        <v>0</v>
      </c>
      <c r="F525" s="503">
        <v>0</v>
      </c>
      <c r="G525" s="503">
        <v>0</v>
      </c>
      <c r="H525" s="503">
        <v>29.757395541828302</v>
      </c>
      <c r="I525" s="503">
        <v>20.315056999975457</v>
      </c>
      <c r="J525" s="503"/>
      <c r="K525" s="503"/>
      <c r="L525" s="503"/>
      <c r="M525" s="503"/>
      <c r="N525" s="503"/>
      <c r="O525" s="492">
        <f t="shared" si="16"/>
        <v>173.90908129051189</v>
      </c>
    </row>
    <row r="526" spans="1:15">
      <c r="B526" s="253" t="s">
        <v>138</v>
      </c>
      <c r="C526" s="503">
        <v>0</v>
      </c>
      <c r="D526" s="503">
        <v>0</v>
      </c>
      <c r="E526" s="503">
        <v>0</v>
      </c>
      <c r="F526" s="503">
        <v>0</v>
      </c>
      <c r="G526" s="503">
        <v>0</v>
      </c>
      <c r="H526" s="503">
        <v>0</v>
      </c>
      <c r="I526" s="503">
        <v>0</v>
      </c>
      <c r="J526" s="503"/>
      <c r="K526" s="503"/>
      <c r="L526" s="503"/>
      <c r="M526" s="503"/>
      <c r="N526" s="503"/>
      <c r="O526" s="492">
        <f t="shared" si="16"/>
        <v>0</v>
      </c>
    </row>
    <row r="527" spans="1:15" s="368" customFormat="1">
      <c r="A527" s="366"/>
      <c r="B527" s="367" t="s">
        <v>355</v>
      </c>
      <c r="C527" s="518">
        <v>0</v>
      </c>
      <c r="D527" s="518">
        <v>0</v>
      </c>
      <c r="E527" s="518">
        <v>0</v>
      </c>
      <c r="F527" s="518">
        <v>0</v>
      </c>
      <c r="G527" s="518">
        <v>0</v>
      </c>
      <c r="H527" s="518">
        <v>0</v>
      </c>
      <c r="I527" s="518">
        <v>0</v>
      </c>
      <c r="J527" s="518"/>
      <c r="K527" s="518"/>
      <c r="L527" s="518"/>
      <c r="M527" s="518"/>
      <c r="N527" s="518"/>
      <c r="O527" s="519">
        <f t="shared" si="16"/>
        <v>0</v>
      </c>
    </row>
    <row r="528" spans="1:15">
      <c r="B528" s="253" t="s">
        <v>347</v>
      </c>
      <c r="C528" s="503">
        <v>0</v>
      </c>
      <c r="D528" s="503">
        <v>0</v>
      </c>
      <c r="E528" s="503">
        <v>0</v>
      </c>
      <c r="F528" s="503">
        <v>0</v>
      </c>
      <c r="G528" s="503">
        <v>0</v>
      </c>
      <c r="H528" s="503">
        <v>0</v>
      </c>
      <c r="I528" s="503">
        <v>0</v>
      </c>
      <c r="J528" s="503"/>
      <c r="K528" s="503"/>
      <c r="L528" s="503"/>
      <c r="M528" s="503"/>
      <c r="N528" s="503"/>
      <c r="O528" s="492">
        <f t="shared" si="16"/>
        <v>0</v>
      </c>
    </row>
    <row r="529" spans="1:15">
      <c r="B529" s="253" t="s">
        <v>349</v>
      </c>
      <c r="C529" s="503">
        <v>0</v>
      </c>
      <c r="D529" s="503">
        <v>0</v>
      </c>
      <c r="E529" s="503">
        <v>0</v>
      </c>
      <c r="F529" s="503">
        <v>0</v>
      </c>
      <c r="G529" s="503">
        <v>0</v>
      </c>
      <c r="H529" s="503">
        <v>0</v>
      </c>
      <c r="I529" s="503">
        <v>0</v>
      </c>
      <c r="J529" s="503"/>
      <c r="K529" s="503"/>
      <c r="L529" s="503"/>
      <c r="M529" s="503"/>
      <c r="N529" s="503"/>
      <c r="O529" s="492">
        <f t="shared" si="16"/>
        <v>0</v>
      </c>
    </row>
    <row r="530" spans="1:15" s="368" customFormat="1">
      <c r="A530" s="366"/>
      <c r="B530" s="369" t="s">
        <v>356</v>
      </c>
      <c r="C530" s="518">
        <v>2.9022863954240101</v>
      </c>
      <c r="D530" s="518">
        <v>-0.77519499999999997</v>
      </c>
      <c r="E530" s="518">
        <v>-0.41019638344189502</v>
      </c>
      <c r="F530" s="518">
        <v>3.8544914028578998</v>
      </c>
      <c r="G530" s="518">
        <v>-0.37240698170000003</v>
      </c>
      <c r="H530" s="518">
        <v>-0.47600727000000004</v>
      </c>
      <c r="I530" s="518">
        <v>-9.0628789663747003E-2</v>
      </c>
      <c r="J530" s="518"/>
      <c r="K530" s="518"/>
      <c r="L530" s="518"/>
      <c r="M530" s="518"/>
      <c r="N530" s="518"/>
      <c r="O530" s="519">
        <f t="shared" si="16"/>
        <v>4.6323433734762673</v>
      </c>
    </row>
    <row r="531" spans="1:15" ht="15" thickBot="1">
      <c r="B531" s="254" t="s">
        <v>358</v>
      </c>
      <c r="C531" s="520">
        <f t="shared" ref="C531:H531" si="17">+C521-C522+C523-C525+C526+C530</f>
        <v>136.72188779304915</v>
      </c>
      <c r="D531" s="520">
        <f t="shared" si="17"/>
        <v>58.229102255074039</v>
      </c>
      <c r="E531" s="520">
        <f t="shared" si="17"/>
        <v>84.346025762184297</v>
      </c>
      <c r="F531" s="520">
        <f t="shared" si="17"/>
        <v>83.607956505364925</v>
      </c>
      <c r="G531" s="520">
        <f t="shared" si="17"/>
        <v>66.044105571745163</v>
      </c>
      <c r="H531" s="520">
        <f t="shared" si="17"/>
        <v>25.077670400115348</v>
      </c>
      <c r="I531" s="520">
        <f t="shared" ref="I531" si="18">+I521-I522+I523-I525+I526+I530</f>
        <v>47.259614169291261</v>
      </c>
      <c r="J531" s="520"/>
      <c r="K531" s="520"/>
      <c r="L531" s="520"/>
      <c r="M531" s="520"/>
      <c r="N531" s="520"/>
      <c r="O531" s="521">
        <f>+O521-O522+O523-O525+O526+O530</f>
        <v>501.28636245682407</v>
      </c>
    </row>
  </sheetData>
  <sheetProtection sort="0"/>
  <dataConsolidate link="1"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71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32"/>
  <sheetViews>
    <sheetView showGridLines="0" zoomScale="76" zoomScaleNormal="76" zoomScaleSheetLayoutView="85" workbookViewId="0">
      <selection activeCell="C2" sqref="C2"/>
    </sheetView>
  </sheetViews>
  <sheetFormatPr baseColWidth="10" defaultColWidth="11.44140625" defaultRowHeight="14.4" outlineLevelRow="3"/>
  <cols>
    <col min="1" max="1" width="6.109375" customWidth="1"/>
    <col min="2" max="2" width="31.33203125" customWidth="1"/>
    <col min="3" max="3" width="13" style="257" bestFit="1" customWidth="1"/>
    <col min="4" max="6" width="10.5546875" style="257" customWidth="1"/>
    <col min="7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C2" s="258" t="s">
        <v>441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286</v>
      </c>
    </row>
    <row r="7" spans="1:40">
      <c r="A7" s="53"/>
      <c r="B7" s="56" t="s">
        <v>237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549" t="s">
        <v>362</v>
      </c>
      <c r="C11" s="549"/>
      <c r="D11" s="549"/>
      <c r="E11" s="259"/>
      <c r="F11" s="259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</row>
    <row r="12" spans="1:40" ht="34.200000000000003" customHeight="1">
      <c r="B12" s="549" t="s">
        <v>182</v>
      </c>
      <c r="C12" s="549"/>
      <c r="D12" s="549"/>
      <c r="E12" s="259"/>
      <c r="F12" s="259"/>
      <c r="G12" s="143"/>
      <c r="H12" s="143"/>
      <c r="I12" s="143"/>
      <c r="J12" s="143"/>
      <c r="K12" s="143"/>
      <c r="L12" s="143"/>
      <c r="M12" s="143"/>
      <c r="N12" s="143"/>
      <c r="O12" s="143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</row>
    <row r="13" spans="1:40">
      <c r="B13" s="549" t="s">
        <v>183</v>
      </c>
      <c r="C13" s="549"/>
      <c r="D13" s="549"/>
      <c r="E13" s="259"/>
      <c r="F13" s="259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</row>
    <row r="14" spans="1:40">
      <c r="B14" s="550" t="s">
        <v>95</v>
      </c>
      <c r="C14" s="550"/>
      <c r="D14" s="550"/>
      <c r="E14" s="260"/>
      <c r="F14" s="260"/>
      <c r="G14" s="181"/>
      <c r="H14" s="181"/>
      <c r="I14" s="181"/>
      <c r="J14" s="181"/>
      <c r="K14" s="181"/>
      <c r="L14" s="181"/>
      <c r="M14" s="181"/>
      <c r="N14" s="181"/>
      <c r="O14" s="181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</row>
    <row r="15" spans="1:40">
      <c r="B15" s="119"/>
      <c r="AN15" s="134"/>
    </row>
    <row r="16" spans="1:40" ht="41.25" customHeight="1">
      <c r="B16" s="385" t="s">
        <v>184</v>
      </c>
      <c r="C16" s="386">
        <v>45839</v>
      </c>
      <c r="D16" s="387" t="s">
        <v>331</v>
      </c>
      <c r="E16" s="263"/>
      <c r="F16" s="263"/>
      <c r="G16" s="134"/>
      <c r="H16" s="134"/>
      <c r="I16" s="134"/>
      <c r="J16" s="134"/>
      <c r="K16" s="108"/>
    </row>
    <row r="17" spans="2:11">
      <c r="B17" s="388" t="s">
        <v>186</v>
      </c>
      <c r="C17" s="389">
        <f t="shared" ref="C17:C50" si="0">+SUM(C65,C110,C155)</f>
        <v>51.443984284493652</v>
      </c>
      <c r="D17" s="390">
        <f t="shared" ref="D17:D54" si="1">+SUM(C17:C17)</f>
        <v>51.443984284493652</v>
      </c>
      <c r="E17" s="266"/>
      <c r="F17" s="266"/>
      <c r="G17" s="108"/>
      <c r="H17" s="108"/>
      <c r="I17" s="108"/>
      <c r="J17" s="108"/>
      <c r="K17" s="122"/>
    </row>
    <row r="18" spans="2:11">
      <c r="B18" s="391" t="s">
        <v>187</v>
      </c>
      <c r="C18" s="264">
        <f t="shared" si="0"/>
        <v>24.041043415161681</v>
      </c>
      <c r="D18" s="392">
        <f t="shared" si="1"/>
        <v>24.041043415161681</v>
      </c>
      <c r="E18" s="267"/>
      <c r="F18" s="267"/>
      <c r="G18" s="122"/>
      <c r="H18" s="122"/>
      <c r="I18" s="122"/>
      <c r="J18" s="122"/>
      <c r="K18" s="122"/>
    </row>
    <row r="19" spans="2:11">
      <c r="B19" s="391" t="s">
        <v>188</v>
      </c>
      <c r="C19" s="264">
        <f t="shared" si="0"/>
        <v>27.402940869331978</v>
      </c>
      <c r="D19" s="392">
        <f t="shared" si="1"/>
        <v>27.402940869331978</v>
      </c>
      <c r="E19" s="267"/>
      <c r="F19" s="267"/>
      <c r="G19" s="122"/>
      <c r="H19" s="122"/>
      <c r="I19" s="122"/>
      <c r="J19" s="122"/>
      <c r="K19" s="122"/>
    </row>
    <row r="20" spans="2:11" hidden="1">
      <c r="B20" s="391" t="s">
        <v>189</v>
      </c>
      <c r="C20" s="264">
        <f t="shared" si="0"/>
        <v>0</v>
      </c>
      <c r="D20" s="392">
        <f t="shared" si="1"/>
        <v>0</v>
      </c>
      <c r="E20" s="267"/>
      <c r="F20" s="267"/>
      <c r="G20" s="122"/>
      <c r="H20" s="122"/>
      <c r="I20" s="122"/>
      <c r="J20" s="122"/>
      <c r="K20" s="122"/>
    </row>
    <row r="21" spans="2:11">
      <c r="B21" s="393" t="s">
        <v>190</v>
      </c>
      <c r="C21" s="264">
        <f t="shared" si="0"/>
        <v>17.921022859999997</v>
      </c>
      <c r="D21" s="392">
        <f t="shared" si="1"/>
        <v>17.921022859999997</v>
      </c>
      <c r="E21" s="266"/>
      <c r="F21" s="266"/>
      <c r="G21" s="108"/>
      <c r="H21" s="108"/>
      <c r="I21" s="108"/>
      <c r="J21" s="108"/>
      <c r="K21" s="108"/>
    </row>
    <row r="22" spans="2:11">
      <c r="B22" s="393" t="s">
        <v>191</v>
      </c>
      <c r="C22" s="264">
        <f t="shared" si="0"/>
        <v>16.702235779999999</v>
      </c>
      <c r="D22" s="392">
        <f t="shared" si="1"/>
        <v>16.702235779999999</v>
      </c>
      <c r="E22" s="266"/>
      <c r="F22" s="266"/>
      <c r="G22" s="108"/>
      <c r="H22" s="108"/>
      <c r="I22" s="108"/>
      <c r="J22" s="108"/>
      <c r="K22" s="108"/>
    </row>
    <row r="23" spans="2:11" hidden="1">
      <c r="B23" s="393" t="s">
        <v>192</v>
      </c>
      <c r="C23" s="264">
        <f t="shared" si="0"/>
        <v>0</v>
      </c>
      <c r="D23" s="392">
        <f t="shared" si="1"/>
        <v>0</v>
      </c>
      <c r="E23" s="266"/>
      <c r="F23" s="266"/>
      <c r="G23" s="108"/>
      <c r="H23" s="108"/>
      <c r="I23" s="108"/>
      <c r="J23" s="108"/>
      <c r="K23" s="108"/>
    </row>
    <row r="24" spans="2:11">
      <c r="B24" s="393" t="s">
        <v>193</v>
      </c>
      <c r="C24" s="264">
        <f t="shared" si="0"/>
        <v>-1.578047015728428E-6</v>
      </c>
      <c r="D24" s="392">
        <f t="shared" si="1"/>
        <v>-1.578047015728428E-6</v>
      </c>
      <c r="E24" s="266"/>
      <c r="F24" s="266"/>
      <c r="G24" s="108"/>
      <c r="H24" s="108"/>
      <c r="I24" s="108"/>
      <c r="J24" s="108"/>
      <c r="K24" s="108"/>
    </row>
    <row r="25" spans="2:11" hidden="1">
      <c r="B25" s="393" t="s">
        <v>194</v>
      </c>
      <c r="C25" s="264">
        <f t="shared" si="0"/>
        <v>0</v>
      </c>
      <c r="D25" s="392">
        <f t="shared" si="1"/>
        <v>0</v>
      </c>
      <c r="E25" s="266"/>
      <c r="F25" s="266"/>
      <c r="G25" s="108"/>
      <c r="H25" s="108"/>
      <c r="I25" s="108"/>
      <c r="J25" s="108"/>
      <c r="K25" s="108"/>
    </row>
    <row r="26" spans="2:11" hidden="1">
      <c r="B26" s="393" t="s">
        <v>195</v>
      </c>
      <c r="C26" s="264">
        <f t="shared" si="0"/>
        <v>0</v>
      </c>
      <c r="D26" s="392">
        <f t="shared" si="1"/>
        <v>0</v>
      </c>
      <c r="E26" s="266"/>
      <c r="F26" s="266"/>
      <c r="G26" s="108"/>
      <c r="H26" s="108"/>
      <c r="I26" s="108"/>
      <c r="J26" s="108"/>
      <c r="K26" s="108"/>
    </row>
    <row r="27" spans="2:11" hidden="1">
      <c r="B27" s="393" t="s">
        <v>196</v>
      </c>
      <c r="C27" s="264">
        <f t="shared" si="0"/>
        <v>8.8535236318583941</v>
      </c>
      <c r="D27" s="392">
        <f t="shared" si="1"/>
        <v>8.8535236318583941</v>
      </c>
      <c r="E27" s="266"/>
      <c r="F27" s="266"/>
      <c r="G27" s="108"/>
      <c r="H27" s="108"/>
      <c r="I27" s="108"/>
      <c r="J27" s="108"/>
      <c r="K27" s="108"/>
    </row>
    <row r="28" spans="2:11" hidden="1">
      <c r="B28" s="393" t="s">
        <v>197</v>
      </c>
      <c r="C28" s="264">
        <f t="shared" si="0"/>
        <v>0</v>
      </c>
      <c r="D28" s="392">
        <f t="shared" si="1"/>
        <v>0</v>
      </c>
      <c r="E28" s="266"/>
      <c r="F28" s="266"/>
      <c r="G28" s="108"/>
      <c r="H28" s="108"/>
      <c r="I28" s="108"/>
      <c r="J28" s="108"/>
      <c r="K28" s="108"/>
    </row>
    <row r="29" spans="2:11">
      <c r="B29" s="393" t="s">
        <v>198</v>
      </c>
      <c r="C29" s="264">
        <f t="shared" si="0"/>
        <v>-0.39900314434261752</v>
      </c>
      <c r="D29" s="392">
        <f t="shared" si="1"/>
        <v>-0.39900314434261752</v>
      </c>
      <c r="E29" s="266"/>
      <c r="F29" s="266"/>
      <c r="G29" s="108"/>
      <c r="H29" s="108"/>
      <c r="I29" s="108"/>
      <c r="J29" s="108"/>
      <c r="K29" s="108"/>
    </row>
    <row r="30" spans="2:11" hidden="1">
      <c r="B30" s="393" t="s">
        <v>245</v>
      </c>
      <c r="C30" s="264">
        <f t="shared" si="0"/>
        <v>0</v>
      </c>
      <c r="D30" s="392">
        <f t="shared" si="1"/>
        <v>0</v>
      </c>
      <c r="E30" s="266"/>
      <c r="F30" s="266"/>
      <c r="G30" s="108"/>
      <c r="H30" s="108"/>
      <c r="I30" s="108"/>
      <c r="J30" s="108"/>
      <c r="K30" s="108"/>
    </row>
    <row r="31" spans="2:11" hidden="1">
      <c r="B31" s="393" t="s">
        <v>199</v>
      </c>
      <c r="C31" s="264">
        <f t="shared" si="0"/>
        <v>0</v>
      </c>
      <c r="D31" s="392">
        <f t="shared" si="1"/>
        <v>0</v>
      </c>
      <c r="E31" s="266"/>
      <c r="F31" s="266"/>
      <c r="G31" s="108"/>
      <c r="H31" s="108"/>
      <c r="I31" s="108"/>
      <c r="J31" s="108"/>
      <c r="K31" s="135"/>
    </row>
    <row r="32" spans="2:11">
      <c r="B32" s="393" t="s">
        <v>250</v>
      </c>
      <c r="C32" s="264">
        <f t="shared" si="0"/>
        <v>1.01632535</v>
      </c>
      <c r="D32" s="392">
        <f t="shared" si="1"/>
        <v>1.01632535</v>
      </c>
      <c r="E32" s="266"/>
      <c r="F32" s="266"/>
      <c r="G32" s="108"/>
      <c r="H32" s="108"/>
      <c r="I32" s="108"/>
      <c r="J32" s="108"/>
      <c r="K32" s="135"/>
    </row>
    <row r="33" spans="2:11" hidden="1">
      <c r="B33" s="393" t="s">
        <v>252</v>
      </c>
      <c r="C33" s="264">
        <f t="shared" si="0"/>
        <v>0</v>
      </c>
      <c r="D33" s="392">
        <f t="shared" si="1"/>
        <v>0</v>
      </c>
      <c r="E33" s="266"/>
      <c r="F33" s="266"/>
      <c r="G33" s="108"/>
      <c r="H33" s="108"/>
      <c r="I33" s="108"/>
      <c r="J33" s="108"/>
      <c r="K33" s="135"/>
    </row>
    <row r="34" spans="2:11">
      <c r="B34" s="393" t="s">
        <v>255</v>
      </c>
      <c r="C34" s="264">
        <f t="shared" si="0"/>
        <v>1.66541502</v>
      </c>
      <c r="D34" s="392">
        <f t="shared" si="1"/>
        <v>1.66541502</v>
      </c>
      <c r="E34" s="266"/>
      <c r="F34" s="266"/>
      <c r="G34" s="108"/>
      <c r="H34" s="108"/>
      <c r="I34" s="108"/>
      <c r="J34" s="108"/>
      <c r="K34" s="135"/>
    </row>
    <row r="35" spans="2:11">
      <c r="B35" s="393" t="s">
        <v>256</v>
      </c>
      <c r="C35" s="264">
        <f t="shared" si="0"/>
        <v>0.98315317000000002</v>
      </c>
      <c r="D35" s="392">
        <f t="shared" si="1"/>
        <v>0.98315317000000002</v>
      </c>
      <c r="E35" s="266"/>
      <c r="F35" s="266"/>
      <c r="G35" s="108"/>
      <c r="H35" s="108"/>
      <c r="I35" s="108"/>
      <c r="J35" s="108"/>
      <c r="K35" s="135"/>
    </row>
    <row r="36" spans="2:11">
      <c r="B36" s="393" t="s">
        <v>258</v>
      </c>
      <c r="C36" s="264">
        <f t="shared" si="0"/>
        <v>1.6365729099999999</v>
      </c>
      <c r="D36" s="392">
        <f t="shared" si="1"/>
        <v>1.6365729099999999</v>
      </c>
      <c r="E36" s="266"/>
      <c r="F36" s="266"/>
      <c r="G36" s="108"/>
      <c r="H36" s="108"/>
      <c r="I36" s="108"/>
      <c r="J36" s="108"/>
      <c r="K36" s="135"/>
    </row>
    <row r="37" spans="2:11">
      <c r="B37" s="393" t="s">
        <v>259</v>
      </c>
      <c r="C37" s="264">
        <f t="shared" si="0"/>
        <v>2.24714664</v>
      </c>
      <c r="D37" s="392">
        <f t="shared" si="1"/>
        <v>2.24714664</v>
      </c>
      <c r="E37" s="266"/>
      <c r="F37" s="266"/>
      <c r="G37" s="108"/>
      <c r="H37" s="108"/>
      <c r="I37" s="108"/>
      <c r="J37" s="108"/>
      <c r="K37" s="135"/>
    </row>
    <row r="38" spans="2:11">
      <c r="B38" s="393" t="s">
        <v>264</v>
      </c>
      <c r="C38" s="264">
        <f t="shared" si="0"/>
        <v>2.7010764200000001</v>
      </c>
      <c r="D38" s="392">
        <f t="shared" si="1"/>
        <v>2.7010764200000001</v>
      </c>
      <c r="E38" s="266"/>
      <c r="F38" s="266"/>
      <c r="G38" s="108"/>
      <c r="H38" s="108"/>
      <c r="I38" s="108"/>
      <c r="J38" s="108"/>
      <c r="K38" s="135"/>
    </row>
    <row r="39" spans="2:11">
      <c r="B39" s="393" t="s">
        <v>267</v>
      </c>
      <c r="C39" s="264">
        <f t="shared" si="0"/>
        <v>0.65378228000000005</v>
      </c>
      <c r="D39" s="392">
        <f t="shared" si="1"/>
        <v>0.65378228000000005</v>
      </c>
      <c r="E39" s="266"/>
      <c r="F39" s="266"/>
      <c r="G39" s="108"/>
      <c r="H39" s="108"/>
      <c r="I39" s="108"/>
      <c r="J39" s="108"/>
      <c r="K39" s="135"/>
    </row>
    <row r="40" spans="2:11">
      <c r="B40" s="393" t="s">
        <v>269</v>
      </c>
      <c r="C40" s="264">
        <f t="shared" si="0"/>
        <v>3.0270606899999999</v>
      </c>
      <c r="D40" s="392">
        <f t="shared" si="1"/>
        <v>3.0270606899999999</v>
      </c>
      <c r="E40" s="266"/>
      <c r="F40" s="266"/>
      <c r="G40" s="108"/>
      <c r="H40" s="108"/>
      <c r="I40" s="108"/>
      <c r="J40" s="108"/>
      <c r="K40" s="135"/>
    </row>
    <row r="41" spans="2:11">
      <c r="B41" s="393" t="s">
        <v>268</v>
      </c>
      <c r="C41" s="264">
        <f t="shared" si="0"/>
        <v>0.69731339000000003</v>
      </c>
      <c r="D41" s="392">
        <f t="shared" si="1"/>
        <v>0.69731339000000003</v>
      </c>
      <c r="E41" s="266"/>
      <c r="F41" s="266"/>
      <c r="G41" s="108"/>
      <c r="H41" s="108"/>
      <c r="I41" s="108"/>
      <c r="J41" s="108"/>
      <c r="K41" s="135"/>
    </row>
    <row r="42" spans="2:11">
      <c r="B42" s="393" t="s">
        <v>306</v>
      </c>
      <c r="C42" s="264">
        <f t="shared" si="0"/>
        <v>1.4314336625424184</v>
      </c>
      <c r="D42" s="392">
        <f t="shared" si="1"/>
        <v>1.4314336625424184</v>
      </c>
      <c r="E42" s="266"/>
      <c r="F42" s="266"/>
      <c r="G42" s="108"/>
      <c r="H42" s="108"/>
      <c r="I42" s="108"/>
      <c r="J42" s="108"/>
      <c r="K42" s="135"/>
    </row>
    <row r="43" spans="2:11">
      <c r="B43" s="393" t="s">
        <v>307</v>
      </c>
      <c r="C43" s="264">
        <f t="shared" si="0"/>
        <v>0.16891626247733624</v>
      </c>
      <c r="D43" s="392">
        <f t="shared" si="1"/>
        <v>0.16891626247733624</v>
      </c>
      <c r="E43" s="266"/>
      <c r="F43" s="266"/>
      <c r="G43" s="108"/>
      <c r="H43" s="108"/>
      <c r="I43" s="108"/>
      <c r="J43" s="108"/>
      <c r="K43" s="135"/>
    </row>
    <row r="44" spans="2:11">
      <c r="B44" s="393" t="s">
        <v>319</v>
      </c>
      <c r="C44" s="264">
        <f t="shared" si="0"/>
        <v>0.89942255072835264</v>
      </c>
      <c r="D44" s="392">
        <f t="shared" si="1"/>
        <v>0.89942255072835264</v>
      </c>
      <c r="E44" s="266"/>
      <c r="F44" s="266"/>
      <c r="G44" s="108"/>
      <c r="H44" s="108"/>
      <c r="I44" s="108"/>
      <c r="J44" s="108"/>
      <c r="K44" s="135"/>
    </row>
    <row r="45" spans="2:11">
      <c r="B45" s="393" t="s">
        <v>320</v>
      </c>
      <c r="C45" s="264">
        <f t="shared" si="0"/>
        <v>6.7486825116107632</v>
      </c>
      <c r="D45" s="392">
        <f t="shared" si="1"/>
        <v>6.7486825116107632</v>
      </c>
      <c r="E45" s="266"/>
      <c r="F45" s="266"/>
      <c r="G45" s="108"/>
      <c r="H45" s="108"/>
      <c r="I45" s="108"/>
      <c r="J45" s="108"/>
      <c r="K45" s="135"/>
    </row>
    <row r="46" spans="2:11">
      <c r="B46" s="393" t="s">
        <v>321</v>
      </c>
      <c r="C46" s="264">
        <f t="shared" si="0"/>
        <v>0.6396099300000001</v>
      </c>
      <c r="D46" s="392">
        <f t="shared" si="1"/>
        <v>0.6396099300000001</v>
      </c>
      <c r="E46" s="266"/>
      <c r="F46" s="266"/>
      <c r="G46" s="108"/>
      <c r="H46" s="108"/>
      <c r="I46" s="108"/>
      <c r="J46" s="108"/>
      <c r="K46" s="135"/>
    </row>
    <row r="47" spans="2:11">
      <c r="B47" s="393" t="s">
        <v>322</v>
      </c>
      <c r="C47" s="264">
        <f t="shared" si="0"/>
        <v>11.758571562538069</v>
      </c>
      <c r="D47" s="392">
        <f t="shared" si="1"/>
        <v>11.758571562538069</v>
      </c>
      <c r="E47" s="266"/>
      <c r="F47" s="266"/>
      <c r="G47" s="108"/>
      <c r="H47" s="108"/>
      <c r="I47" s="108"/>
      <c r="J47" s="108"/>
      <c r="K47" s="135"/>
    </row>
    <row r="48" spans="2:11">
      <c r="B48" s="393" t="s">
        <v>324</v>
      </c>
      <c r="C48" s="264">
        <f t="shared" si="0"/>
        <v>1.3148461599999999</v>
      </c>
      <c r="D48" s="392">
        <f t="shared" si="1"/>
        <v>1.3148461599999999</v>
      </c>
      <c r="E48" s="266"/>
      <c r="F48" s="266"/>
      <c r="G48" s="108"/>
      <c r="H48" s="108"/>
      <c r="I48" s="108"/>
      <c r="J48" s="108"/>
      <c r="K48" s="135"/>
    </row>
    <row r="49" spans="2:40">
      <c r="B49" s="393" t="s">
        <v>325</v>
      </c>
      <c r="C49" s="264">
        <f t="shared" si="0"/>
        <v>0.32192028</v>
      </c>
      <c r="D49" s="392">
        <f t="shared" si="1"/>
        <v>0.32192028</v>
      </c>
      <c r="E49" s="266"/>
      <c r="F49" s="266"/>
      <c r="G49" s="108"/>
      <c r="H49" s="108"/>
      <c r="I49" s="108"/>
      <c r="J49" s="108"/>
      <c r="K49" s="135"/>
    </row>
    <row r="50" spans="2:40">
      <c r="B50" s="393" t="s">
        <v>326</v>
      </c>
      <c r="C50" s="264">
        <f t="shared" si="0"/>
        <v>3.1338497799999998</v>
      </c>
      <c r="D50" s="392">
        <f t="shared" si="1"/>
        <v>3.1338497799999998</v>
      </c>
      <c r="E50" s="266"/>
      <c r="F50" s="266"/>
      <c r="G50" s="108"/>
      <c r="H50" s="108"/>
      <c r="I50" s="108"/>
      <c r="J50" s="108"/>
      <c r="K50" s="135"/>
    </row>
    <row r="51" spans="2:40">
      <c r="B51" s="393" t="s">
        <v>365</v>
      </c>
      <c r="C51" s="264">
        <f>+SUM(C99,C144,C189)</f>
        <v>0.67233954000000007</v>
      </c>
      <c r="D51" s="392">
        <f t="shared" si="1"/>
        <v>0.67233954000000007</v>
      </c>
      <c r="E51" s="266"/>
      <c r="F51" s="266"/>
      <c r="G51" s="108"/>
      <c r="H51" s="108"/>
      <c r="I51" s="108"/>
      <c r="J51" s="108"/>
      <c r="K51" s="135"/>
    </row>
    <row r="52" spans="2:40">
      <c r="B52" s="393" t="s">
        <v>366</v>
      </c>
      <c r="C52" s="264">
        <f>+SUM(C190)</f>
        <v>0.61130340999999999</v>
      </c>
      <c r="D52" s="392">
        <f t="shared" si="1"/>
        <v>0.61130340999999999</v>
      </c>
      <c r="E52" s="266"/>
      <c r="F52" s="266"/>
      <c r="G52" s="108"/>
      <c r="H52" s="108"/>
      <c r="I52" s="108"/>
      <c r="J52" s="108"/>
      <c r="K52" s="135"/>
    </row>
    <row r="53" spans="2:40">
      <c r="B53" s="393" t="s">
        <v>359</v>
      </c>
      <c r="C53" s="264">
        <f>+SUM(C191)</f>
        <v>0.14182694000000001</v>
      </c>
      <c r="D53" s="392">
        <f t="shared" si="1"/>
        <v>0.14182694000000001</v>
      </c>
      <c r="E53" s="266"/>
      <c r="F53" s="266"/>
      <c r="G53" s="108"/>
      <c r="H53" s="108"/>
      <c r="I53" s="108"/>
      <c r="J53" s="108"/>
      <c r="K53" s="135"/>
    </row>
    <row r="54" spans="2:40">
      <c r="B54" s="393" t="s">
        <v>361</v>
      </c>
      <c r="C54" s="264">
        <f>+SUM(C192)</f>
        <v>1.41348805</v>
      </c>
      <c r="D54" s="392">
        <f t="shared" si="1"/>
        <v>1.41348805</v>
      </c>
      <c r="E54" s="266"/>
      <c r="F54" s="266"/>
      <c r="G54" s="108"/>
      <c r="H54" s="108"/>
      <c r="I54" s="108"/>
      <c r="J54" s="108"/>
      <c r="K54" s="135"/>
    </row>
    <row r="55" spans="2:40">
      <c r="B55" s="394" t="s">
        <v>200</v>
      </c>
      <c r="C55" s="395">
        <f>SUM(C21:C54,C17)</f>
        <v>138.40581834385938</v>
      </c>
      <c r="D55" s="396">
        <f>SUM(D21:D54,D17)</f>
        <v>138.40581834385938</v>
      </c>
      <c r="E55" s="268"/>
      <c r="F55" s="268"/>
      <c r="G55" s="135"/>
      <c r="H55" s="135"/>
    </row>
    <row r="56" spans="2:40" ht="7.5" customHeight="1">
      <c r="C56" s="267"/>
      <c r="D56" s="267"/>
      <c r="E56" s="267"/>
      <c r="H56" s="138"/>
      <c r="L56" s="135"/>
    </row>
    <row r="57" spans="2:40">
      <c r="B57" s="397" t="s">
        <v>201</v>
      </c>
      <c r="C57" s="398">
        <f>+C55</f>
        <v>138.40581834385938</v>
      </c>
      <c r="D57" s="268"/>
      <c r="E57" s="268"/>
      <c r="F57" s="268"/>
      <c r="G57" s="135"/>
      <c r="H57" s="135"/>
      <c r="I57" s="135"/>
      <c r="J57" s="135"/>
      <c r="K57" s="135"/>
    </row>
    <row r="58" spans="2:40">
      <c r="B58" s="121"/>
      <c r="C58" s="269"/>
      <c r="D58" s="269"/>
      <c r="E58" s="269"/>
      <c r="F58" s="269"/>
      <c r="G58" s="139"/>
      <c r="H58" s="139"/>
      <c r="I58" s="139"/>
      <c r="J58" s="139"/>
      <c r="K58" s="139"/>
      <c r="L58" s="139"/>
      <c r="M58" s="139"/>
      <c r="N58" s="139"/>
      <c r="O58" s="139"/>
    </row>
    <row r="59" spans="2:40">
      <c r="B59" s="549" t="s">
        <v>362</v>
      </c>
      <c r="C59" s="549"/>
      <c r="D59" s="549"/>
      <c r="E59" s="259"/>
      <c r="F59" s="259"/>
      <c r="G59" s="143"/>
      <c r="H59" s="143"/>
      <c r="I59" s="143"/>
      <c r="J59" s="143"/>
      <c r="K59" s="143"/>
      <c r="L59" s="143"/>
      <c r="M59" s="143"/>
      <c r="N59" s="143"/>
      <c r="O59" s="143"/>
      <c r="P59" s="151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</row>
    <row r="60" spans="2:40" ht="28.95" customHeight="1">
      <c r="B60" s="549" t="s">
        <v>182</v>
      </c>
      <c r="C60" s="549"/>
      <c r="D60" s="549"/>
      <c r="E60" s="259"/>
      <c r="F60" s="259"/>
      <c r="G60" s="143"/>
      <c r="H60" s="143"/>
      <c r="I60" s="143"/>
      <c r="J60" s="143"/>
      <c r="K60" s="143"/>
      <c r="L60" s="143"/>
      <c r="M60" s="143"/>
      <c r="N60" s="143"/>
      <c r="O60" s="143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</row>
    <row r="61" spans="2:40" ht="15" customHeight="1">
      <c r="B61" s="549" t="s">
        <v>18</v>
      </c>
      <c r="C61" s="549"/>
      <c r="D61" s="549"/>
      <c r="E61" s="259"/>
      <c r="F61" s="259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</row>
    <row r="62" spans="2:40" ht="15" customHeight="1">
      <c r="B62" s="550" t="s">
        <v>95</v>
      </c>
      <c r="C62" s="550"/>
      <c r="D62" s="550"/>
      <c r="E62" s="260"/>
      <c r="F62" s="260"/>
      <c r="G62" s="181"/>
      <c r="H62" s="181"/>
      <c r="I62" s="181"/>
      <c r="J62" s="181"/>
      <c r="K62" s="181"/>
      <c r="L62" s="181"/>
      <c r="M62" s="181"/>
      <c r="N62" s="181"/>
      <c r="O62" s="181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</row>
    <row r="63" spans="2:40">
      <c r="AN63" s="134"/>
    </row>
    <row r="64" spans="2:40" ht="49.95" customHeight="1">
      <c r="B64" s="385" t="s">
        <v>184</v>
      </c>
      <c r="C64" s="386">
        <f>C16</f>
        <v>45839</v>
      </c>
      <c r="D64" s="387" t="s">
        <v>331</v>
      </c>
      <c r="E64" s="263"/>
      <c r="F64" s="263"/>
      <c r="G64" s="134"/>
      <c r="H64" s="134"/>
      <c r="I64" s="134"/>
      <c r="J64" s="134"/>
      <c r="K64" s="134"/>
      <c r="L64" s="108"/>
    </row>
    <row r="65" spans="2:13">
      <c r="B65" s="388" t="s">
        <v>186</v>
      </c>
      <c r="C65" s="399">
        <f>+C66+C67+C68</f>
        <v>16.348447287732466</v>
      </c>
      <c r="D65" s="400">
        <f>SUM(D66:D68)</f>
        <v>16.348447287732466</v>
      </c>
      <c r="E65" s="266"/>
      <c r="F65" s="266"/>
      <c r="G65" s="108"/>
      <c r="H65" s="108"/>
      <c r="I65" s="108"/>
      <c r="J65" s="108"/>
      <c r="K65" s="108"/>
      <c r="L65" s="122"/>
    </row>
    <row r="66" spans="2:13">
      <c r="B66" s="391" t="s">
        <v>187</v>
      </c>
      <c r="C66" s="264">
        <v>7.226739047194128</v>
      </c>
      <c r="D66" s="401">
        <f t="shared" ref="D66:D99" si="2">SUM(C66:C66)</f>
        <v>7.226739047194128</v>
      </c>
      <c r="E66" s="267"/>
      <c r="F66" s="267"/>
      <c r="G66" s="122"/>
      <c r="H66" s="122"/>
      <c r="I66" s="122"/>
      <c r="J66" s="122"/>
      <c r="K66" s="122"/>
      <c r="L66" s="122"/>
    </row>
    <row r="67" spans="2:13">
      <c r="B67" s="391" t="s">
        <v>188</v>
      </c>
      <c r="C67" s="264">
        <v>9.1217082405383376</v>
      </c>
      <c r="D67" s="401">
        <f t="shared" si="2"/>
        <v>9.1217082405383376</v>
      </c>
      <c r="E67" s="267"/>
      <c r="F67" s="267"/>
      <c r="G67" s="122"/>
      <c r="H67" s="122"/>
      <c r="I67" s="122"/>
      <c r="J67" s="122"/>
      <c r="K67" s="122"/>
      <c r="L67" s="122"/>
    </row>
    <row r="68" spans="2:13" hidden="1">
      <c r="B68" s="391" t="s">
        <v>189</v>
      </c>
      <c r="C68" s="264"/>
      <c r="D68" s="401">
        <f t="shared" si="2"/>
        <v>0</v>
      </c>
      <c r="E68" s="267"/>
      <c r="F68" s="267"/>
      <c r="G68" s="122"/>
      <c r="H68" s="122"/>
      <c r="I68" s="122"/>
      <c r="J68" s="122"/>
      <c r="K68" s="122"/>
      <c r="L68" s="136"/>
    </row>
    <row r="69" spans="2:13">
      <c r="B69" s="393" t="s">
        <v>190</v>
      </c>
      <c r="C69" s="402">
        <v>14.445948</v>
      </c>
      <c r="D69" s="401">
        <f t="shared" si="2"/>
        <v>14.445948</v>
      </c>
      <c r="E69" s="266"/>
      <c r="F69" s="266"/>
      <c r="G69" s="108"/>
      <c r="H69" s="108"/>
      <c r="I69" s="108"/>
      <c r="J69" s="108"/>
      <c r="K69" s="108"/>
      <c r="L69" s="108"/>
    </row>
    <row r="70" spans="2:13" hidden="1">
      <c r="B70" s="393" t="s">
        <v>191</v>
      </c>
      <c r="C70" s="402"/>
      <c r="D70" s="401">
        <f t="shared" si="2"/>
        <v>0</v>
      </c>
      <c r="E70" s="266"/>
      <c r="F70" s="266"/>
      <c r="G70" s="108"/>
      <c r="H70" s="108"/>
      <c r="I70" s="108"/>
      <c r="J70" s="108"/>
      <c r="K70" s="108"/>
      <c r="L70" s="108"/>
    </row>
    <row r="71" spans="2:13" hidden="1">
      <c r="B71" s="393" t="s">
        <v>192</v>
      </c>
      <c r="C71" s="402"/>
      <c r="D71" s="401">
        <f t="shared" si="2"/>
        <v>0</v>
      </c>
      <c r="E71" s="266"/>
      <c r="F71" s="266"/>
      <c r="G71" s="108"/>
      <c r="H71" s="108"/>
      <c r="I71" s="108"/>
      <c r="J71" s="108"/>
      <c r="K71" s="108"/>
      <c r="L71" s="108"/>
    </row>
    <row r="72" spans="2:13" hidden="1">
      <c r="B72" s="393" t="s">
        <v>193</v>
      </c>
      <c r="C72" s="403"/>
      <c r="D72" s="401">
        <f t="shared" si="2"/>
        <v>0</v>
      </c>
      <c r="E72" s="266"/>
      <c r="F72" s="266"/>
      <c r="G72" s="108"/>
      <c r="H72" s="108"/>
      <c r="I72" s="108"/>
      <c r="J72" s="108"/>
      <c r="K72" s="108"/>
      <c r="L72" s="108"/>
    </row>
    <row r="73" spans="2:13" hidden="1">
      <c r="B73" s="393" t="s">
        <v>194</v>
      </c>
      <c r="C73" s="403"/>
      <c r="D73" s="401">
        <f t="shared" si="2"/>
        <v>0</v>
      </c>
      <c r="E73" s="266"/>
      <c r="F73" s="266"/>
      <c r="G73" s="108"/>
      <c r="H73" s="108"/>
      <c r="I73" s="108"/>
      <c r="J73" s="108"/>
      <c r="K73" s="108"/>
      <c r="L73" s="108"/>
      <c r="M73" s="108"/>
    </row>
    <row r="74" spans="2:13" hidden="1">
      <c r="B74" s="393" t="s">
        <v>195</v>
      </c>
      <c r="C74" s="403"/>
      <c r="D74" s="401">
        <f t="shared" si="2"/>
        <v>0</v>
      </c>
      <c r="E74" s="266"/>
      <c r="F74" s="266"/>
      <c r="G74" s="108"/>
      <c r="H74" s="108"/>
      <c r="I74" s="108"/>
      <c r="J74" s="108"/>
      <c r="K74" s="108"/>
      <c r="L74" s="108"/>
    </row>
    <row r="75" spans="2:13">
      <c r="B75" s="393" t="s">
        <v>196</v>
      </c>
      <c r="C75" s="403">
        <v>2.9504678126264272</v>
      </c>
      <c r="D75" s="401">
        <f t="shared" si="2"/>
        <v>2.9504678126264272</v>
      </c>
      <c r="E75" s="266"/>
      <c r="F75" s="266"/>
      <c r="G75" s="108"/>
      <c r="H75" s="108"/>
      <c r="I75" s="108"/>
      <c r="J75" s="108"/>
      <c r="K75" s="108"/>
      <c r="L75" s="108"/>
    </row>
    <row r="76" spans="2:13" hidden="1">
      <c r="B76" s="393" t="s">
        <v>197</v>
      </c>
      <c r="C76" s="403"/>
      <c r="D76" s="401">
        <f t="shared" si="2"/>
        <v>0</v>
      </c>
      <c r="E76" s="266"/>
      <c r="F76" s="266"/>
      <c r="G76" s="108"/>
      <c r="H76" s="108"/>
      <c r="I76" s="108"/>
      <c r="J76" s="108"/>
      <c r="K76" s="108"/>
      <c r="L76" s="108"/>
    </row>
    <row r="77" spans="2:13" hidden="1">
      <c r="B77" s="393" t="s">
        <v>198</v>
      </c>
      <c r="C77" s="403"/>
      <c r="D77" s="401">
        <f t="shared" si="2"/>
        <v>0</v>
      </c>
      <c r="E77" s="266"/>
      <c r="F77" s="266"/>
      <c r="G77" s="108"/>
      <c r="H77" s="108"/>
      <c r="I77" s="108"/>
      <c r="J77" s="108"/>
      <c r="K77" s="108"/>
      <c r="L77" s="108"/>
    </row>
    <row r="78" spans="2:13" hidden="1">
      <c r="B78" s="393" t="s">
        <v>245</v>
      </c>
      <c r="C78" s="403"/>
      <c r="D78" s="401">
        <f t="shared" si="2"/>
        <v>0</v>
      </c>
      <c r="E78" s="266"/>
      <c r="F78" s="266"/>
      <c r="G78" s="108"/>
      <c r="H78" s="108"/>
      <c r="I78" s="108"/>
      <c r="J78" s="108"/>
      <c r="K78" s="108"/>
      <c r="L78" s="108"/>
    </row>
    <row r="79" spans="2:13" hidden="1">
      <c r="B79" s="393" t="s">
        <v>199</v>
      </c>
      <c r="C79" s="403"/>
      <c r="D79" s="401">
        <f t="shared" si="2"/>
        <v>0</v>
      </c>
      <c r="E79" s="266"/>
      <c r="F79" s="266"/>
      <c r="G79" s="108"/>
      <c r="H79" s="108"/>
      <c r="I79" s="108"/>
      <c r="J79" s="108"/>
      <c r="K79" s="108"/>
      <c r="L79" s="135"/>
    </row>
    <row r="80" spans="2:13" hidden="1">
      <c r="B80" s="393" t="s">
        <v>250</v>
      </c>
      <c r="C80" s="403"/>
      <c r="D80" s="401">
        <f t="shared" si="2"/>
        <v>0</v>
      </c>
      <c r="E80" s="266"/>
      <c r="F80" s="266"/>
      <c r="G80" s="108"/>
      <c r="H80" s="108"/>
      <c r="I80" s="108"/>
      <c r="J80" s="108"/>
      <c r="K80" s="108"/>
      <c r="L80" s="135"/>
    </row>
    <row r="81" spans="1:12" hidden="1">
      <c r="A81" t="s">
        <v>254</v>
      </c>
      <c r="B81" s="393" t="s">
        <v>252</v>
      </c>
      <c r="C81" s="403"/>
      <c r="D81" s="401">
        <f t="shared" si="2"/>
        <v>0</v>
      </c>
      <c r="E81" s="266"/>
      <c r="F81" s="266"/>
      <c r="G81" s="108"/>
      <c r="H81" s="108"/>
      <c r="I81" s="108"/>
      <c r="J81" s="108"/>
      <c r="K81" s="108"/>
      <c r="L81" s="135"/>
    </row>
    <row r="82" spans="1:12" hidden="1">
      <c r="B82" s="393" t="s">
        <v>255</v>
      </c>
      <c r="C82" s="403"/>
      <c r="D82" s="401">
        <f t="shared" si="2"/>
        <v>0</v>
      </c>
      <c r="E82" s="266"/>
      <c r="F82" s="266"/>
      <c r="G82" s="108"/>
      <c r="H82" s="108"/>
      <c r="I82" s="108"/>
      <c r="J82" s="108"/>
      <c r="K82" s="108"/>
      <c r="L82" s="135"/>
    </row>
    <row r="83" spans="1:12" hidden="1">
      <c r="B83" s="393" t="s">
        <v>256</v>
      </c>
      <c r="C83" s="402"/>
      <c r="D83" s="401">
        <f t="shared" si="2"/>
        <v>0</v>
      </c>
      <c r="E83" s="266"/>
      <c r="F83" s="266"/>
      <c r="G83" s="108"/>
      <c r="H83" s="108"/>
      <c r="I83" s="108"/>
      <c r="J83" s="108"/>
      <c r="K83" s="108"/>
      <c r="L83" s="135"/>
    </row>
    <row r="84" spans="1:12" hidden="1">
      <c r="B84" s="393" t="s">
        <v>258</v>
      </c>
      <c r="C84" s="404"/>
      <c r="D84" s="401">
        <f t="shared" si="2"/>
        <v>0</v>
      </c>
      <c r="E84" s="266"/>
      <c r="F84" s="266"/>
      <c r="G84" s="108"/>
      <c r="H84" s="108"/>
      <c r="I84" s="108"/>
      <c r="J84" s="108"/>
      <c r="K84" s="108"/>
      <c r="L84" s="135"/>
    </row>
    <row r="85" spans="1:12">
      <c r="B85" s="393" t="s">
        <v>259</v>
      </c>
      <c r="C85" s="404">
        <v>2.24714664</v>
      </c>
      <c r="D85" s="401">
        <f t="shared" si="2"/>
        <v>2.24714664</v>
      </c>
      <c r="E85" s="266"/>
      <c r="F85" s="266"/>
      <c r="G85" s="108"/>
      <c r="H85" s="108"/>
      <c r="I85" s="108"/>
      <c r="J85" s="108"/>
      <c r="K85" s="108"/>
      <c r="L85" s="135"/>
    </row>
    <row r="86" spans="1:12">
      <c r="B86" s="393" t="s">
        <v>270</v>
      </c>
      <c r="C86" s="403">
        <v>2.7010764200000001</v>
      </c>
      <c r="D86" s="401">
        <f t="shared" si="2"/>
        <v>2.7010764200000001</v>
      </c>
      <c r="E86" s="266"/>
      <c r="F86" s="266"/>
      <c r="G86" s="108"/>
      <c r="H86" s="108"/>
      <c r="I86" s="108"/>
      <c r="J86" s="108"/>
      <c r="K86" s="108"/>
      <c r="L86" s="135"/>
    </row>
    <row r="87" spans="1:12" hidden="1">
      <c r="B87" s="393" t="s">
        <v>267</v>
      </c>
      <c r="C87" s="403"/>
      <c r="D87" s="401">
        <f t="shared" si="2"/>
        <v>0</v>
      </c>
      <c r="E87" s="266"/>
      <c r="F87" s="266"/>
      <c r="G87" s="108"/>
      <c r="H87" s="108"/>
      <c r="I87" s="108"/>
      <c r="J87" s="108"/>
      <c r="K87" s="108"/>
      <c r="L87" s="135"/>
    </row>
    <row r="88" spans="1:12">
      <c r="B88" s="393" t="s">
        <v>269</v>
      </c>
      <c r="C88" s="403">
        <v>3.0270606899999999</v>
      </c>
      <c r="D88" s="401">
        <f t="shared" si="2"/>
        <v>3.0270606899999999</v>
      </c>
      <c r="E88" s="266"/>
      <c r="F88" s="266"/>
      <c r="G88" s="108"/>
      <c r="H88" s="108"/>
      <c r="I88" s="108"/>
      <c r="J88" s="108"/>
      <c r="K88" s="108"/>
      <c r="L88" s="135"/>
    </row>
    <row r="89" spans="1:12" hidden="1">
      <c r="B89" s="393" t="s">
        <v>268</v>
      </c>
      <c r="C89" s="403"/>
      <c r="D89" s="401">
        <f t="shared" si="2"/>
        <v>0</v>
      </c>
      <c r="E89" s="266"/>
      <c r="F89" s="266"/>
      <c r="G89" s="108"/>
      <c r="H89" s="108"/>
      <c r="I89" s="108"/>
      <c r="J89" s="108"/>
      <c r="K89" s="108"/>
      <c r="L89" s="135"/>
    </row>
    <row r="90" spans="1:12" hidden="1">
      <c r="B90" s="393" t="s">
        <v>306</v>
      </c>
      <c r="C90" s="403"/>
      <c r="D90" s="401">
        <f t="shared" si="2"/>
        <v>0</v>
      </c>
      <c r="E90" s="266"/>
      <c r="F90" s="266"/>
      <c r="G90" s="108"/>
      <c r="H90" s="108"/>
      <c r="I90" s="108"/>
      <c r="J90" s="108"/>
      <c r="K90" s="108"/>
      <c r="L90" s="135"/>
    </row>
    <row r="91" spans="1:12">
      <c r="B91" s="393" t="s">
        <v>307</v>
      </c>
      <c r="C91" s="403">
        <v>0.16917141924959217</v>
      </c>
      <c r="D91" s="401">
        <f t="shared" si="2"/>
        <v>0.16917141924959217</v>
      </c>
      <c r="E91" s="266"/>
      <c r="F91" s="266"/>
      <c r="G91" s="108"/>
      <c r="H91" s="108"/>
      <c r="I91" s="108"/>
      <c r="J91" s="108"/>
      <c r="K91" s="108"/>
      <c r="L91" s="135"/>
    </row>
    <row r="92" spans="1:12" hidden="1">
      <c r="B92" s="393" t="s">
        <v>319</v>
      </c>
      <c r="C92" s="403"/>
      <c r="D92" s="401">
        <f t="shared" si="2"/>
        <v>0</v>
      </c>
      <c r="E92" s="266"/>
      <c r="F92" s="266"/>
      <c r="G92" s="108"/>
      <c r="H92" s="108"/>
      <c r="I92" s="108"/>
      <c r="J92" s="108"/>
      <c r="K92" s="108"/>
      <c r="L92" s="135"/>
    </row>
    <row r="93" spans="1:12">
      <c r="B93" s="393" t="s">
        <v>320</v>
      </c>
      <c r="C93" s="403">
        <v>1.8972198629526917</v>
      </c>
      <c r="D93" s="401">
        <f t="shared" si="2"/>
        <v>1.8972198629526917</v>
      </c>
      <c r="E93" s="266"/>
      <c r="F93" s="266"/>
      <c r="G93" s="108"/>
      <c r="H93" s="108"/>
      <c r="I93" s="108"/>
      <c r="J93" s="108"/>
      <c r="K93" s="108"/>
      <c r="L93" s="135"/>
    </row>
    <row r="94" spans="1:12" hidden="1">
      <c r="B94" s="393" t="s">
        <v>321</v>
      </c>
      <c r="C94" s="403"/>
      <c r="D94" s="401">
        <f t="shared" si="2"/>
        <v>0</v>
      </c>
      <c r="E94" s="266"/>
      <c r="F94" s="266"/>
      <c r="G94" s="108"/>
      <c r="H94" s="108"/>
      <c r="I94" s="108"/>
      <c r="J94" s="108"/>
      <c r="K94" s="108"/>
      <c r="L94" s="135"/>
    </row>
    <row r="95" spans="1:12">
      <c r="B95" s="393" t="s">
        <v>322</v>
      </c>
      <c r="C95" s="403">
        <v>3.5268142500326265</v>
      </c>
      <c r="D95" s="401">
        <f t="shared" si="2"/>
        <v>3.5268142500326265</v>
      </c>
      <c r="E95" s="266"/>
      <c r="F95" s="266"/>
      <c r="G95" s="108"/>
      <c r="H95" s="108"/>
      <c r="I95" s="108"/>
      <c r="J95" s="108"/>
      <c r="K95" s="108"/>
      <c r="L95" s="135"/>
    </row>
    <row r="96" spans="1:12" hidden="1">
      <c r="B96" s="393" t="s">
        <v>324</v>
      </c>
      <c r="C96" s="405"/>
      <c r="D96" s="401">
        <f t="shared" si="2"/>
        <v>0</v>
      </c>
      <c r="E96" s="266"/>
      <c r="F96" s="266"/>
      <c r="G96" s="108"/>
      <c r="H96" s="108"/>
      <c r="I96" s="108"/>
      <c r="J96" s="108"/>
      <c r="K96" s="108"/>
      <c r="L96" s="135"/>
    </row>
    <row r="97" spans="2:40" hidden="1">
      <c r="B97" s="393" t="s">
        <v>325</v>
      </c>
      <c r="C97" s="405">
        <v>0</v>
      </c>
      <c r="D97" s="401">
        <f t="shared" si="2"/>
        <v>0</v>
      </c>
      <c r="E97" s="266"/>
      <c r="F97" s="266"/>
      <c r="G97" s="108"/>
      <c r="H97" s="108"/>
      <c r="I97" s="108"/>
      <c r="J97" s="108"/>
      <c r="K97" s="108"/>
      <c r="L97" s="135"/>
    </row>
    <row r="98" spans="2:40" hidden="1">
      <c r="B98" s="393" t="s">
        <v>326</v>
      </c>
      <c r="C98" s="405">
        <v>0</v>
      </c>
      <c r="D98" s="401">
        <f t="shared" si="2"/>
        <v>0</v>
      </c>
      <c r="E98" s="266"/>
      <c r="F98" s="266"/>
      <c r="G98" s="108"/>
      <c r="H98" s="108"/>
      <c r="I98" s="108"/>
      <c r="J98" s="108"/>
      <c r="K98" s="108"/>
      <c r="L98" s="135"/>
    </row>
    <row r="99" spans="2:40" hidden="1">
      <c r="B99" s="393" t="s">
        <v>359</v>
      </c>
      <c r="C99" s="405">
        <v>0</v>
      </c>
      <c r="D99" s="401">
        <f t="shared" si="2"/>
        <v>0</v>
      </c>
      <c r="E99" s="266"/>
      <c r="F99" s="266"/>
      <c r="G99" s="108"/>
      <c r="H99" s="108"/>
      <c r="I99" s="108"/>
      <c r="J99" s="108"/>
      <c r="K99" s="108"/>
      <c r="L99" s="135"/>
    </row>
    <row r="100" spans="2:40">
      <c r="B100" s="394" t="s">
        <v>200</v>
      </c>
      <c r="C100" s="406">
        <f>SUM(C69:C99,C65)</f>
        <v>47.313352382593806</v>
      </c>
      <c r="D100" s="407">
        <f>SUM(D69:D99,D65)</f>
        <v>47.313352382593806</v>
      </c>
      <c r="E100" s="268"/>
      <c r="F100" s="268"/>
      <c r="G100" s="135"/>
      <c r="H100" s="135"/>
      <c r="I100" s="135"/>
      <c r="J100" s="135"/>
      <c r="K100" s="135"/>
    </row>
    <row r="101" spans="2:40" ht="7.5" customHeight="1">
      <c r="C101" s="264"/>
      <c r="D101" s="267"/>
      <c r="L101" s="135"/>
    </row>
    <row r="102" spans="2:40">
      <c r="B102" s="397" t="s">
        <v>201</v>
      </c>
      <c r="C102" s="408">
        <f>+C100</f>
        <v>47.313352382593806</v>
      </c>
      <c r="D102" s="268"/>
      <c r="E102" s="268"/>
      <c r="F102" s="268"/>
      <c r="G102" s="135"/>
      <c r="H102" s="135"/>
      <c r="I102" s="135"/>
      <c r="J102" s="135"/>
      <c r="K102" s="135"/>
    </row>
    <row r="104" spans="2:40" ht="15" customHeight="1">
      <c r="B104" s="549" t="str">
        <f>$B$11</f>
        <v>Deuda Corriente julio 2025</v>
      </c>
      <c r="C104" s="549"/>
      <c r="D104" s="549"/>
      <c r="E104" s="259"/>
      <c r="F104" s="259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38"/>
    </row>
    <row r="105" spans="2:40" ht="29.4" customHeight="1">
      <c r="B105" s="549" t="s">
        <v>182</v>
      </c>
      <c r="C105" s="549"/>
      <c r="D105" s="549"/>
      <c r="E105" s="259"/>
      <c r="F105" s="259"/>
      <c r="G105" s="143"/>
      <c r="H105" s="143"/>
      <c r="I105" s="143"/>
      <c r="J105" s="143"/>
      <c r="K105" s="143"/>
      <c r="L105" s="143"/>
      <c r="M105" s="143"/>
      <c r="N105" s="143"/>
      <c r="O105" s="143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</row>
    <row r="106" spans="2:40">
      <c r="B106" s="549" t="s">
        <v>19</v>
      </c>
      <c r="C106" s="549"/>
      <c r="D106" s="549"/>
      <c r="E106" s="259"/>
      <c r="F106" s="259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20"/>
    </row>
    <row r="107" spans="2:40" ht="15" customHeight="1">
      <c r="B107" s="550" t="s">
        <v>95</v>
      </c>
      <c r="C107" s="550"/>
      <c r="D107" s="550"/>
      <c r="E107" s="260"/>
      <c r="F107" s="260"/>
      <c r="G107" s="181"/>
      <c r="H107" s="181"/>
      <c r="I107" s="181"/>
      <c r="J107" s="181"/>
      <c r="K107" s="181"/>
      <c r="L107" s="181"/>
      <c r="M107" s="181"/>
      <c r="N107" s="181"/>
      <c r="O107" s="181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39"/>
    </row>
    <row r="108" spans="2:40">
      <c r="AN108" s="134"/>
    </row>
    <row r="109" spans="2:40">
      <c r="B109" s="385" t="s">
        <v>184</v>
      </c>
      <c r="C109" s="386">
        <f>C16</f>
        <v>45839</v>
      </c>
      <c r="D109" s="387" t="s">
        <v>331</v>
      </c>
      <c r="E109" s="263"/>
      <c r="F109" s="263"/>
      <c r="G109" s="134"/>
      <c r="H109" s="134"/>
      <c r="I109" s="134"/>
      <c r="J109" s="134"/>
      <c r="K109" s="134"/>
      <c r="L109" s="108"/>
    </row>
    <row r="110" spans="2:40">
      <c r="B110" s="388" t="s">
        <v>186</v>
      </c>
      <c r="C110" s="389">
        <f>+C111+C112+C113</f>
        <v>18.221793983625012</v>
      </c>
      <c r="D110" s="390">
        <f>SUM(D111:D113)</f>
        <v>18.221793983625012</v>
      </c>
      <c r="E110" s="266"/>
      <c r="F110" s="266"/>
      <c r="G110" s="108"/>
      <c r="H110" s="108"/>
      <c r="I110" s="108"/>
      <c r="J110" s="108"/>
      <c r="K110" s="108"/>
      <c r="L110" s="122"/>
    </row>
    <row r="111" spans="2:40" ht="17.399999999999999" customHeight="1">
      <c r="B111" s="391" t="s">
        <v>187</v>
      </c>
      <c r="C111" s="264">
        <v>9.3590287628511959</v>
      </c>
      <c r="D111" s="392">
        <f t="shared" ref="D111:D144" si="3">SUM(C111:C111)</f>
        <v>9.3590287628511959</v>
      </c>
      <c r="E111" s="267"/>
      <c r="F111" s="267"/>
      <c r="G111" s="122"/>
      <c r="H111" s="122"/>
      <c r="I111" s="122"/>
      <c r="J111" s="122"/>
      <c r="K111" s="122"/>
      <c r="L111" s="122"/>
    </row>
    <row r="112" spans="2:40">
      <c r="B112" s="391" t="s">
        <v>188</v>
      </c>
      <c r="C112" s="264">
        <v>8.8627652207738148</v>
      </c>
      <c r="D112" s="392">
        <f t="shared" si="3"/>
        <v>8.8627652207738148</v>
      </c>
      <c r="E112" s="267"/>
      <c r="F112" s="267"/>
      <c r="G112" s="122"/>
      <c r="H112" s="122"/>
      <c r="I112" s="122"/>
      <c r="J112" s="122"/>
      <c r="K112" s="122"/>
      <c r="L112" s="122"/>
    </row>
    <row r="113" spans="2:12" hidden="1">
      <c r="B113" s="391" t="s">
        <v>189</v>
      </c>
      <c r="C113" s="264"/>
      <c r="D113" s="392">
        <f t="shared" si="3"/>
        <v>0</v>
      </c>
      <c r="E113" s="267"/>
      <c r="F113" s="267"/>
      <c r="G113" s="122"/>
      <c r="H113" s="122"/>
      <c r="I113" s="122"/>
      <c r="J113" s="122"/>
      <c r="K113" s="122"/>
      <c r="L113" s="136"/>
    </row>
    <row r="114" spans="2:12">
      <c r="B114" s="393" t="s">
        <v>190</v>
      </c>
      <c r="C114" s="264">
        <v>3.4750748599999985</v>
      </c>
      <c r="D114" s="392">
        <f t="shared" si="3"/>
        <v>3.4750748599999985</v>
      </c>
      <c r="E114" s="266"/>
      <c r="F114" s="266"/>
      <c r="G114" s="108"/>
      <c r="H114" s="108"/>
      <c r="I114" s="108"/>
      <c r="J114" s="108"/>
      <c r="K114" s="108"/>
      <c r="L114" s="108"/>
    </row>
    <row r="115" spans="2:12" hidden="1">
      <c r="B115" s="393" t="s">
        <v>191</v>
      </c>
      <c r="C115" s="264"/>
      <c r="D115" s="392">
        <f t="shared" si="3"/>
        <v>0</v>
      </c>
      <c r="E115" s="266"/>
      <c r="F115" s="266"/>
      <c r="G115" s="108"/>
      <c r="H115" s="108"/>
      <c r="I115" s="108"/>
      <c r="J115" s="108"/>
      <c r="K115" s="108"/>
      <c r="L115" s="108"/>
    </row>
    <row r="116" spans="2:12" hidden="1">
      <c r="B116" s="393" t="s">
        <v>192</v>
      </c>
      <c r="C116" s="264"/>
      <c r="D116" s="392">
        <f t="shared" si="3"/>
        <v>0</v>
      </c>
      <c r="E116" s="266"/>
      <c r="F116" s="266"/>
      <c r="G116" s="108"/>
      <c r="H116" s="108"/>
      <c r="I116" s="108"/>
      <c r="J116" s="108"/>
      <c r="K116" s="108"/>
      <c r="L116" s="108"/>
    </row>
    <row r="117" spans="2:12">
      <c r="B117" s="393" t="s">
        <v>193</v>
      </c>
      <c r="C117" s="264">
        <v>-1.578047015728428E-6</v>
      </c>
      <c r="D117" s="392">
        <f t="shared" si="3"/>
        <v>-1.578047015728428E-6</v>
      </c>
      <c r="E117" s="266"/>
      <c r="F117" s="266"/>
      <c r="G117" s="108"/>
      <c r="H117" s="108"/>
      <c r="I117" s="108"/>
      <c r="J117" s="108"/>
      <c r="K117" s="108"/>
      <c r="L117" s="108"/>
    </row>
    <row r="118" spans="2:12" hidden="1">
      <c r="B118" s="393" t="s">
        <v>194</v>
      </c>
      <c r="C118" s="264"/>
      <c r="D118" s="392">
        <f t="shared" si="3"/>
        <v>0</v>
      </c>
      <c r="E118" s="266"/>
      <c r="F118" s="266"/>
      <c r="G118" s="108"/>
      <c r="H118" s="108"/>
      <c r="I118" s="108"/>
      <c r="J118" s="108"/>
      <c r="K118" s="108"/>
      <c r="L118" s="108"/>
    </row>
    <row r="119" spans="2:12" hidden="1">
      <c r="B119" s="393" t="s">
        <v>195</v>
      </c>
      <c r="C119" s="264"/>
      <c r="D119" s="392">
        <f t="shared" si="3"/>
        <v>0</v>
      </c>
      <c r="E119" s="266"/>
      <c r="F119" s="266"/>
      <c r="G119" s="108"/>
      <c r="H119" s="108"/>
      <c r="I119" s="108"/>
      <c r="J119" s="108"/>
      <c r="K119" s="108"/>
      <c r="L119" s="108"/>
    </row>
    <row r="120" spans="2:12">
      <c r="B120" s="393" t="s">
        <v>196</v>
      </c>
      <c r="C120" s="264">
        <v>2.9524710795121485</v>
      </c>
      <c r="D120" s="392">
        <f t="shared" si="3"/>
        <v>2.9524710795121485</v>
      </c>
      <c r="E120" s="271"/>
      <c r="F120" s="266"/>
      <c r="G120" s="108"/>
      <c r="H120" s="108"/>
      <c r="I120" s="108"/>
      <c r="J120" s="108"/>
      <c r="K120" s="108"/>
      <c r="L120" s="108"/>
    </row>
    <row r="121" spans="2:12" hidden="1">
      <c r="B121" s="393" t="s">
        <v>197</v>
      </c>
      <c r="C121" s="264"/>
      <c r="D121" s="392">
        <f t="shared" si="3"/>
        <v>0</v>
      </c>
      <c r="E121" s="266"/>
      <c r="F121" s="266"/>
      <c r="G121" s="108"/>
      <c r="H121" s="108"/>
      <c r="I121" s="108"/>
      <c r="J121" s="108"/>
      <c r="K121" s="108"/>
      <c r="L121" s="108"/>
    </row>
    <row r="122" spans="2:12">
      <c r="B122" s="393" t="s">
        <v>198</v>
      </c>
      <c r="C122" s="264">
        <v>-0.39900314434261752</v>
      </c>
      <c r="D122" s="392">
        <f t="shared" si="3"/>
        <v>-0.39900314434261752</v>
      </c>
      <c r="E122" s="266"/>
      <c r="F122" s="266"/>
      <c r="G122" s="108"/>
      <c r="H122" s="108"/>
      <c r="I122" s="108"/>
      <c r="J122" s="108"/>
      <c r="K122" s="108"/>
      <c r="L122" s="108"/>
    </row>
    <row r="123" spans="2:12" hidden="1">
      <c r="B123" s="393" t="s">
        <v>245</v>
      </c>
      <c r="C123" s="264"/>
      <c r="D123" s="392">
        <f t="shared" si="3"/>
        <v>0</v>
      </c>
      <c r="E123" s="266"/>
      <c r="F123" s="266"/>
      <c r="G123" s="108"/>
      <c r="H123" s="108"/>
      <c r="I123" s="108"/>
      <c r="J123" s="108"/>
      <c r="K123" s="108"/>
      <c r="L123" s="108"/>
    </row>
    <row r="124" spans="2:12" hidden="1">
      <c r="B124" s="393" t="s">
        <v>199</v>
      </c>
      <c r="C124" s="264"/>
      <c r="D124" s="392">
        <f t="shared" si="3"/>
        <v>0</v>
      </c>
      <c r="E124" s="266"/>
      <c r="F124" s="266"/>
      <c r="G124" s="108"/>
      <c r="H124" s="108"/>
      <c r="I124" s="108"/>
      <c r="J124" s="108"/>
      <c r="K124" s="108"/>
      <c r="L124" s="135"/>
    </row>
    <row r="125" spans="2:12" hidden="1">
      <c r="B125" s="393" t="s">
        <v>250</v>
      </c>
      <c r="C125" s="264"/>
      <c r="D125" s="392">
        <f t="shared" si="3"/>
        <v>0</v>
      </c>
      <c r="E125" s="266"/>
      <c r="F125" s="266"/>
      <c r="G125" s="108"/>
      <c r="H125" s="108"/>
      <c r="I125" s="108"/>
      <c r="J125" s="108"/>
      <c r="K125" s="108"/>
      <c r="L125" s="135"/>
    </row>
    <row r="126" spans="2:12" hidden="1">
      <c r="B126" s="393" t="s">
        <v>252</v>
      </c>
      <c r="C126" s="264"/>
      <c r="D126" s="392">
        <f t="shared" si="3"/>
        <v>0</v>
      </c>
      <c r="E126" s="266"/>
      <c r="F126" s="266"/>
      <c r="G126" s="108"/>
      <c r="H126" s="108"/>
      <c r="I126" s="108"/>
      <c r="J126" s="108"/>
      <c r="K126" s="108"/>
      <c r="L126" s="135"/>
    </row>
    <row r="127" spans="2:12" hidden="1">
      <c r="B127" s="393" t="s">
        <v>255</v>
      </c>
      <c r="C127" s="264"/>
      <c r="D127" s="392">
        <f t="shared" si="3"/>
        <v>0</v>
      </c>
      <c r="E127" s="266"/>
      <c r="F127" s="266"/>
      <c r="G127" s="108"/>
      <c r="H127" s="108"/>
      <c r="I127" s="108"/>
      <c r="J127" s="108"/>
      <c r="K127" s="108"/>
      <c r="L127" s="135"/>
    </row>
    <row r="128" spans="2:12">
      <c r="B128" s="393" t="s">
        <v>256</v>
      </c>
      <c r="C128" s="264">
        <v>0.98315317000000002</v>
      </c>
      <c r="D128" s="392">
        <f t="shared" si="3"/>
        <v>0.98315317000000002</v>
      </c>
      <c r="E128" s="266"/>
      <c r="F128" s="266"/>
      <c r="G128" s="108"/>
      <c r="H128" s="108"/>
      <c r="I128" s="108"/>
      <c r="J128" s="108"/>
      <c r="K128" s="108"/>
      <c r="L128" s="135"/>
    </row>
    <row r="129" spans="2:12" hidden="1">
      <c r="B129" s="393" t="s">
        <v>258</v>
      </c>
      <c r="C129" s="264"/>
      <c r="D129" s="392">
        <f t="shared" si="3"/>
        <v>0</v>
      </c>
      <c r="E129" s="266"/>
      <c r="F129" s="266"/>
      <c r="G129" s="108"/>
      <c r="H129" s="108"/>
      <c r="I129" s="108"/>
      <c r="J129" s="108"/>
      <c r="K129" s="108"/>
      <c r="L129" s="135"/>
    </row>
    <row r="130" spans="2:12" hidden="1">
      <c r="B130" s="393" t="s">
        <v>259</v>
      </c>
      <c r="C130" s="264"/>
      <c r="D130" s="392">
        <f t="shared" si="3"/>
        <v>0</v>
      </c>
      <c r="E130" s="266"/>
      <c r="F130" s="266"/>
      <c r="G130" s="108"/>
      <c r="H130" s="108"/>
      <c r="I130" s="108"/>
      <c r="J130" s="108"/>
      <c r="K130" s="108"/>
      <c r="L130" s="135"/>
    </row>
    <row r="131" spans="2:12" hidden="1">
      <c r="B131" s="393" t="s">
        <v>265</v>
      </c>
      <c r="C131" s="264"/>
      <c r="D131" s="392">
        <f t="shared" si="3"/>
        <v>0</v>
      </c>
      <c r="E131" s="266"/>
      <c r="F131" s="266"/>
      <c r="G131" s="108"/>
      <c r="H131" s="108"/>
      <c r="I131" s="108"/>
      <c r="J131" s="108"/>
      <c r="K131" s="108"/>
      <c r="L131" s="135"/>
    </row>
    <row r="132" spans="2:12">
      <c r="B132" s="393" t="s">
        <v>267</v>
      </c>
      <c r="C132" s="264">
        <v>0.65378228000000005</v>
      </c>
      <c r="D132" s="392">
        <f t="shared" si="3"/>
        <v>0.65378228000000005</v>
      </c>
      <c r="E132" s="266"/>
      <c r="F132" s="266"/>
      <c r="G132" s="108"/>
      <c r="H132" s="108"/>
      <c r="I132" s="108"/>
      <c r="J132" s="108"/>
      <c r="K132" s="108"/>
      <c r="L132" s="135"/>
    </row>
    <row r="133" spans="2:12" hidden="1">
      <c r="B133" s="393" t="s">
        <v>269</v>
      </c>
      <c r="C133" s="264"/>
      <c r="D133" s="392">
        <f t="shared" si="3"/>
        <v>0</v>
      </c>
      <c r="E133" s="266"/>
      <c r="F133" s="266"/>
      <c r="G133" s="108"/>
      <c r="H133" s="108"/>
      <c r="I133" s="108"/>
      <c r="J133" s="108"/>
      <c r="K133" s="108"/>
      <c r="L133" s="135"/>
    </row>
    <row r="134" spans="2:12">
      <c r="B134" s="393" t="s">
        <v>268</v>
      </c>
      <c r="C134" s="264">
        <v>0.69731339000000003</v>
      </c>
      <c r="D134" s="392">
        <f t="shared" si="3"/>
        <v>0.69731339000000003</v>
      </c>
      <c r="E134" s="266"/>
      <c r="F134" s="266"/>
      <c r="G134" s="108"/>
      <c r="H134" s="108"/>
      <c r="I134" s="108"/>
      <c r="J134" s="108"/>
      <c r="K134" s="108"/>
      <c r="L134" s="135"/>
    </row>
    <row r="135" spans="2:12">
      <c r="B135" s="393" t="s">
        <v>306</v>
      </c>
      <c r="C135" s="264">
        <v>1.4314336625424184</v>
      </c>
      <c r="D135" s="392">
        <f t="shared" si="3"/>
        <v>1.4314336625424184</v>
      </c>
      <c r="E135" s="266"/>
      <c r="F135" s="266"/>
      <c r="G135" s="108"/>
      <c r="H135" s="108"/>
      <c r="I135" s="108"/>
      <c r="J135" s="108"/>
      <c r="K135" s="108"/>
      <c r="L135" s="135"/>
    </row>
    <row r="136" spans="2:12">
      <c r="B136" s="393" t="s">
        <v>307</v>
      </c>
      <c r="C136" s="264">
        <v>-2.5515677225591892E-4</v>
      </c>
      <c r="D136" s="392">
        <f t="shared" si="3"/>
        <v>-2.5515677225591892E-4</v>
      </c>
      <c r="E136" s="266"/>
      <c r="F136" s="266"/>
      <c r="G136" s="108"/>
      <c r="H136" s="108"/>
      <c r="I136" s="108"/>
      <c r="J136" s="108"/>
      <c r="K136" s="108"/>
      <c r="L136" s="135"/>
    </row>
    <row r="137" spans="2:12">
      <c r="B137" s="393" t="s">
        <v>319</v>
      </c>
      <c r="C137" s="264">
        <v>-1.6734819271647362E-2</v>
      </c>
      <c r="D137" s="392">
        <f t="shared" si="3"/>
        <v>-1.6734819271647362E-2</v>
      </c>
      <c r="E137" s="266"/>
      <c r="F137" s="266"/>
      <c r="G137" s="108"/>
      <c r="H137" s="108"/>
      <c r="I137" s="108"/>
      <c r="J137" s="108"/>
      <c r="K137" s="108"/>
      <c r="L137" s="135"/>
    </row>
    <row r="138" spans="2:12">
      <c r="B138" s="393" t="s">
        <v>320</v>
      </c>
      <c r="C138" s="264">
        <v>2.3219382303077194</v>
      </c>
      <c r="D138" s="392">
        <f t="shared" si="3"/>
        <v>2.3219382303077194</v>
      </c>
      <c r="E138" s="266"/>
      <c r="F138" s="266"/>
      <c r="G138" s="108"/>
      <c r="H138" s="108"/>
      <c r="I138" s="108"/>
      <c r="J138" s="108"/>
      <c r="K138" s="108"/>
      <c r="L138" s="135"/>
    </row>
    <row r="139" spans="2:12">
      <c r="B139" s="393" t="s">
        <v>321</v>
      </c>
      <c r="C139" s="264">
        <v>0.6396099300000001</v>
      </c>
      <c r="D139" s="392">
        <f t="shared" si="3"/>
        <v>0.6396099300000001</v>
      </c>
      <c r="E139" s="266"/>
      <c r="F139" s="266"/>
      <c r="G139" s="108"/>
      <c r="H139" s="108"/>
      <c r="I139" s="108"/>
      <c r="J139" s="108"/>
      <c r="K139" s="108"/>
      <c r="L139" s="135"/>
    </row>
    <row r="140" spans="2:12">
      <c r="B140" s="393" t="s">
        <v>322</v>
      </c>
      <c r="C140" s="264">
        <v>3.5294948815418361</v>
      </c>
      <c r="D140" s="392">
        <f t="shared" si="3"/>
        <v>3.5294948815418361</v>
      </c>
      <c r="E140" s="266"/>
      <c r="F140" s="266"/>
      <c r="G140" s="108"/>
      <c r="H140" s="108"/>
      <c r="I140" s="108"/>
      <c r="J140" s="108"/>
      <c r="K140" s="108"/>
      <c r="L140" s="135"/>
    </row>
    <row r="141" spans="2:12" hidden="1">
      <c r="B141" s="393" t="s">
        <v>324</v>
      </c>
      <c r="C141" s="264"/>
      <c r="D141" s="392">
        <f t="shared" si="3"/>
        <v>0</v>
      </c>
      <c r="E141" s="266"/>
      <c r="F141" s="266"/>
      <c r="G141" s="108"/>
      <c r="H141" s="108"/>
      <c r="I141" s="108"/>
      <c r="J141" s="108"/>
      <c r="K141" s="108"/>
      <c r="L141" s="135"/>
    </row>
    <row r="142" spans="2:12">
      <c r="B142" s="393" t="s">
        <v>325</v>
      </c>
      <c r="C142" s="264">
        <v>0.32192028</v>
      </c>
      <c r="D142" s="392">
        <f t="shared" si="3"/>
        <v>0.32192028</v>
      </c>
      <c r="E142" s="266"/>
      <c r="F142" s="266"/>
      <c r="G142" s="108"/>
      <c r="H142" s="108"/>
      <c r="I142" s="108"/>
      <c r="J142" s="108"/>
      <c r="K142" s="108"/>
      <c r="L142" s="135"/>
    </row>
    <row r="143" spans="2:12">
      <c r="B143" s="393" t="s">
        <v>326</v>
      </c>
      <c r="C143" s="264">
        <v>3.1338497799999998</v>
      </c>
      <c r="D143" s="392">
        <f t="shared" si="3"/>
        <v>3.1338497799999998</v>
      </c>
      <c r="E143" s="266"/>
      <c r="F143" s="266"/>
      <c r="G143" s="108"/>
      <c r="H143" s="108"/>
      <c r="I143" s="108"/>
      <c r="J143" s="108"/>
      <c r="K143" s="108"/>
      <c r="L143" s="135"/>
    </row>
    <row r="144" spans="2:12">
      <c r="B144" s="393" t="s">
        <v>359</v>
      </c>
      <c r="C144" s="264">
        <v>0</v>
      </c>
      <c r="D144" s="392">
        <f t="shared" si="3"/>
        <v>0</v>
      </c>
      <c r="E144" s="266"/>
      <c r="F144" s="266"/>
      <c r="G144" s="108"/>
      <c r="H144" s="108"/>
      <c r="I144" s="108"/>
      <c r="J144" s="108"/>
      <c r="K144" s="108"/>
      <c r="L144" s="135"/>
    </row>
    <row r="145" spans="2:40">
      <c r="B145" s="394" t="s">
        <v>200</v>
      </c>
      <c r="C145" s="395">
        <f>SUM(C114:C144,C110)</f>
        <v>37.945840829095594</v>
      </c>
      <c r="D145" s="396">
        <f>SUM(D114:D144,D110)</f>
        <v>37.945840829095594</v>
      </c>
      <c r="E145" s="268"/>
      <c r="F145" s="268"/>
      <c r="G145" s="135"/>
      <c r="H145" s="135"/>
      <c r="I145" s="135"/>
      <c r="J145" s="135"/>
      <c r="K145" s="135"/>
    </row>
    <row r="146" spans="2:40" ht="7.5" customHeight="1">
      <c r="C146" s="267"/>
      <c r="D146" s="267"/>
      <c r="E146" s="267"/>
      <c r="F146" s="267"/>
      <c r="G146" s="122"/>
      <c r="H146" s="122"/>
      <c r="K146" s="135"/>
      <c r="L146" s="135"/>
    </row>
    <row r="147" spans="2:40">
      <c r="B147" s="397" t="s">
        <v>201</v>
      </c>
      <c r="C147" s="398">
        <f>+C145</f>
        <v>37.945840829095594</v>
      </c>
      <c r="D147" s="268"/>
      <c r="E147" s="268"/>
      <c r="F147" s="268"/>
      <c r="G147" s="135"/>
      <c r="H147" s="135"/>
      <c r="I147" s="135"/>
      <c r="J147" s="135"/>
      <c r="K147" s="135"/>
    </row>
    <row r="149" spans="2:40" ht="15" customHeight="1">
      <c r="B149" s="549" t="str">
        <f>$B$11</f>
        <v>Deuda Corriente julio 2025</v>
      </c>
      <c r="C149" s="549"/>
      <c r="D149" s="549"/>
      <c r="E149" s="259"/>
      <c r="F149" s="259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</row>
    <row r="150" spans="2:40" ht="27.6" customHeight="1">
      <c r="B150" s="549" t="str">
        <f>+B105</f>
        <v xml:space="preserve">Compra de Energía, Potencia y Derecho de Conexión con las Empresas Generadoras Privadas </v>
      </c>
      <c r="C150" s="549"/>
      <c r="D150" s="549"/>
      <c r="E150" s="259"/>
      <c r="F150" s="259"/>
      <c r="G150" s="143"/>
      <c r="H150" s="143"/>
      <c r="I150" s="143"/>
      <c r="J150" s="143"/>
      <c r="K150" s="143"/>
      <c r="L150" s="143"/>
      <c r="M150" s="143"/>
      <c r="N150" s="143"/>
      <c r="O150" s="143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</row>
    <row r="151" spans="2:40" ht="15" customHeight="1">
      <c r="B151" s="549" t="s">
        <v>20</v>
      </c>
      <c r="C151" s="549"/>
      <c r="D151" s="549"/>
      <c r="E151" s="259"/>
      <c r="F151" s="259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</row>
    <row r="152" spans="2:40" ht="15" customHeight="1">
      <c r="B152" s="550" t="s">
        <v>95</v>
      </c>
      <c r="C152" s="550"/>
      <c r="D152" s="550"/>
      <c r="E152" s="260"/>
      <c r="F152" s="260"/>
      <c r="G152" s="181"/>
      <c r="H152" s="181"/>
      <c r="I152" s="181"/>
      <c r="J152" s="181"/>
      <c r="K152" s="181"/>
      <c r="L152" s="181"/>
      <c r="M152" s="181"/>
      <c r="N152" s="181"/>
      <c r="O152" s="181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</row>
    <row r="153" spans="2:40">
      <c r="AN153" s="134"/>
    </row>
    <row r="154" spans="2:40">
      <c r="B154" s="385" t="s">
        <v>184</v>
      </c>
      <c r="C154" s="386">
        <f>C16</f>
        <v>45839</v>
      </c>
      <c r="D154" s="387" t="s">
        <v>331</v>
      </c>
      <c r="E154" s="263"/>
      <c r="F154" s="263"/>
      <c r="G154" s="134"/>
      <c r="H154" s="108"/>
    </row>
    <row r="155" spans="2:40">
      <c r="B155" s="388" t="s">
        <v>186</v>
      </c>
      <c r="C155" s="389">
        <f>+C156+C157+C158</f>
        <v>16.873743013136178</v>
      </c>
      <c r="D155" s="390">
        <f>SUM(D156:D158)</f>
        <v>16.873743013136178</v>
      </c>
      <c r="E155" s="266"/>
      <c r="F155" s="266"/>
      <c r="G155" s="108"/>
      <c r="H155" s="122"/>
    </row>
    <row r="156" spans="2:40">
      <c r="B156" s="391" t="s">
        <v>187</v>
      </c>
      <c r="C156" s="264">
        <v>7.4552756051163547</v>
      </c>
      <c r="D156" s="392">
        <f t="shared" ref="D156:D192" si="4">SUM(C156:C156)</f>
        <v>7.4552756051163547</v>
      </c>
      <c r="E156" s="267"/>
      <c r="F156" s="267"/>
      <c r="G156" s="122"/>
      <c r="H156" s="122"/>
    </row>
    <row r="157" spans="2:40">
      <c r="B157" s="391" t="s">
        <v>188</v>
      </c>
      <c r="C157" s="264">
        <v>9.4184674080198238</v>
      </c>
      <c r="D157" s="392">
        <f t="shared" si="4"/>
        <v>9.4184674080198238</v>
      </c>
      <c r="E157" s="267"/>
      <c r="F157" s="267"/>
      <c r="G157" s="122"/>
      <c r="H157" s="122"/>
    </row>
    <row r="158" spans="2:40" hidden="1">
      <c r="B158" s="391" t="s">
        <v>189</v>
      </c>
      <c r="C158" s="264"/>
      <c r="D158" s="392">
        <f t="shared" si="4"/>
        <v>0</v>
      </c>
      <c r="E158" s="267"/>
      <c r="F158" s="267"/>
      <c r="G158" s="122"/>
      <c r="H158" s="136"/>
    </row>
    <row r="159" spans="2:40" hidden="1">
      <c r="B159" s="393" t="s">
        <v>190</v>
      </c>
      <c r="C159" s="264"/>
      <c r="D159" s="392">
        <f t="shared" si="4"/>
        <v>0</v>
      </c>
      <c r="E159" s="266"/>
      <c r="F159" s="266"/>
      <c r="G159" s="108"/>
      <c r="H159" s="108"/>
    </row>
    <row r="160" spans="2:40">
      <c r="B160" s="393" t="s">
        <v>191</v>
      </c>
      <c r="C160" s="264">
        <v>16.702235779999999</v>
      </c>
      <c r="D160" s="392">
        <f t="shared" si="4"/>
        <v>16.702235779999999</v>
      </c>
      <c r="E160" s="266"/>
      <c r="F160" s="266"/>
      <c r="G160" s="108"/>
      <c r="H160" s="108"/>
    </row>
    <row r="161" spans="2:8" hidden="1">
      <c r="B161" s="393" t="s">
        <v>192</v>
      </c>
      <c r="C161" s="264"/>
      <c r="D161" s="392">
        <f t="shared" si="4"/>
        <v>0</v>
      </c>
      <c r="E161" s="266"/>
      <c r="F161" s="266"/>
      <c r="G161" s="108"/>
      <c r="H161" s="108"/>
    </row>
    <row r="162" spans="2:8" hidden="1">
      <c r="B162" s="393" t="s">
        <v>193</v>
      </c>
      <c r="C162" s="405"/>
      <c r="D162" s="392">
        <f t="shared" si="4"/>
        <v>0</v>
      </c>
      <c r="E162" s="266"/>
      <c r="F162" s="266"/>
      <c r="G162" s="108"/>
      <c r="H162" s="108"/>
    </row>
    <row r="163" spans="2:8" hidden="1">
      <c r="B163" s="393" t="s">
        <v>194</v>
      </c>
      <c r="C163" s="405"/>
      <c r="D163" s="392">
        <f t="shared" si="4"/>
        <v>0</v>
      </c>
      <c r="E163" s="266"/>
      <c r="F163" s="266"/>
      <c r="G163" s="108"/>
      <c r="H163" s="108"/>
    </row>
    <row r="164" spans="2:8" hidden="1">
      <c r="B164" s="393" t="s">
        <v>195</v>
      </c>
      <c r="C164" s="405"/>
      <c r="D164" s="392">
        <f t="shared" si="4"/>
        <v>0</v>
      </c>
      <c r="E164" s="266"/>
      <c r="F164" s="266"/>
      <c r="G164" s="108"/>
      <c r="H164" s="108"/>
    </row>
    <row r="165" spans="2:8">
      <c r="B165" s="393" t="s">
        <v>196</v>
      </c>
      <c r="C165" s="405">
        <v>2.9505847397198188</v>
      </c>
      <c r="D165" s="392">
        <f t="shared" si="4"/>
        <v>2.9505847397198188</v>
      </c>
      <c r="E165" s="266"/>
      <c r="F165" s="266"/>
      <c r="G165" s="108"/>
      <c r="H165" s="108"/>
    </row>
    <row r="166" spans="2:8" hidden="1">
      <c r="B166" s="393" t="s">
        <v>197</v>
      </c>
      <c r="C166" s="405"/>
      <c r="D166" s="392">
        <f t="shared" si="4"/>
        <v>0</v>
      </c>
      <c r="E166" s="266"/>
      <c r="F166" s="266"/>
      <c r="G166" s="108"/>
      <c r="H166" s="108"/>
    </row>
    <row r="167" spans="2:8" hidden="1">
      <c r="B167" s="393" t="s">
        <v>198</v>
      </c>
      <c r="C167" s="405"/>
      <c r="D167" s="392">
        <f t="shared" si="4"/>
        <v>0</v>
      </c>
      <c r="E167" s="266"/>
      <c r="F167" s="266"/>
      <c r="G167" s="108"/>
      <c r="H167" s="108"/>
    </row>
    <row r="168" spans="2:8" hidden="1">
      <c r="B168" s="393" t="s">
        <v>245</v>
      </c>
      <c r="C168" s="405"/>
      <c r="D168" s="392">
        <f t="shared" si="4"/>
        <v>0</v>
      </c>
      <c r="E168" s="266"/>
      <c r="F168" s="266"/>
      <c r="G168" s="108"/>
      <c r="H168" s="108"/>
    </row>
    <row r="169" spans="2:8" hidden="1">
      <c r="B169" s="393" t="s">
        <v>199</v>
      </c>
      <c r="C169" s="405"/>
      <c r="D169" s="392">
        <f t="shared" si="4"/>
        <v>0</v>
      </c>
      <c r="E169" s="266"/>
      <c r="F169" s="266"/>
      <c r="G169" s="108"/>
      <c r="H169" s="135"/>
    </row>
    <row r="170" spans="2:8">
      <c r="B170" s="393" t="s">
        <v>250</v>
      </c>
      <c r="C170" s="405">
        <v>1.01632535</v>
      </c>
      <c r="D170" s="392">
        <f t="shared" si="4"/>
        <v>1.01632535</v>
      </c>
      <c r="E170" s="266"/>
      <c r="F170" s="266"/>
      <c r="G170" s="108"/>
      <c r="H170" s="135"/>
    </row>
    <row r="171" spans="2:8" hidden="1">
      <c r="B171" s="393" t="s">
        <v>252</v>
      </c>
      <c r="C171" s="405"/>
      <c r="D171" s="392">
        <f t="shared" si="4"/>
        <v>0</v>
      </c>
      <c r="E171" s="266"/>
      <c r="F171" s="266"/>
      <c r="G171" s="108"/>
      <c r="H171" s="135"/>
    </row>
    <row r="172" spans="2:8">
      <c r="B172" s="393" t="s">
        <v>255</v>
      </c>
      <c r="C172" s="264">
        <v>1.66541502</v>
      </c>
      <c r="D172" s="392">
        <f t="shared" si="4"/>
        <v>1.66541502</v>
      </c>
      <c r="E172" s="266"/>
      <c r="F172" s="266"/>
      <c r="G172" s="108"/>
      <c r="H172" s="135"/>
    </row>
    <row r="173" spans="2:8" hidden="1">
      <c r="B173" s="393" t="s">
        <v>256</v>
      </c>
      <c r="C173" s="409"/>
      <c r="D173" s="392">
        <f t="shared" si="4"/>
        <v>0</v>
      </c>
      <c r="E173" s="266"/>
      <c r="F173" s="266"/>
      <c r="G173" s="108"/>
      <c r="H173" s="135"/>
    </row>
    <row r="174" spans="2:8">
      <c r="B174" s="393" t="s">
        <v>258</v>
      </c>
      <c r="C174" s="409">
        <v>1.6365729099999999</v>
      </c>
      <c r="D174" s="392">
        <f t="shared" si="4"/>
        <v>1.6365729099999999</v>
      </c>
      <c r="E174" s="266"/>
      <c r="F174" s="266"/>
      <c r="G174" s="108"/>
      <c r="H174" s="135"/>
    </row>
    <row r="175" spans="2:8" hidden="1">
      <c r="B175" s="393" t="s">
        <v>259</v>
      </c>
      <c r="C175" s="405"/>
      <c r="D175" s="392">
        <f t="shared" si="4"/>
        <v>0</v>
      </c>
      <c r="E175" s="266"/>
      <c r="F175" s="266"/>
      <c r="G175" s="108"/>
      <c r="H175" s="135"/>
    </row>
    <row r="176" spans="2:8" hidden="1">
      <c r="B176" s="393" t="s">
        <v>266</v>
      </c>
      <c r="C176" s="405"/>
      <c r="D176" s="392">
        <f t="shared" si="4"/>
        <v>0</v>
      </c>
      <c r="E176" s="266"/>
      <c r="F176" s="266"/>
      <c r="G176" s="108"/>
      <c r="H176" s="135"/>
    </row>
    <row r="177" spans="2:8" hidden="1">
      <c r="B177" s="393" t="s">
        <v>267</v>
      </c>
      <c r="C177" s="405"/>
      <c r="D177" s="392">
        <f t="shared" si="4"/>
        <v>0</v>
      </c>
      <c r="E177" s="266"/>
      <c r="F177" s="266"/>
      <c r="G177" s="108"/>
      <c r="H177" s="135"/>
    </row>
    <row r="178" spans="2:8" hidden="1">
      <c r="B178" s="393" t="s">
        <v>269</v>
      </c>
      <c r="C178" s="405"/>
      <c r="D178" s="392">
        <f t="shared" si="4"/>
        <v>0</v>
      </c>
      <c r="E178" s="266"/>
      <c r="F178" s="266"/>
      <c r="G178" s="108"/>
      <c r="H178" s="135"/>
    </row>
    <row r="179" spans="2:8" hidden="1">
      <c r="B179" s="393" t="s">
        <v>268</v>
      </c>
      <c r="C179" s="405"/>
      <c r="D179" s="392">
        <f t="shared" si="4"/>
        <v>0</v>
      </c>
      <c r="E179" s="266"/>
      <c r="F179" s="266"/>
      <c r="G179" s="108"/>
      <c r="H179" s="135"/>
    </row>
    <row r="180" spans="2:8" hidden="1">
      <c r="B180" s="393" t="s">
        <v>306</v>
      </c>
      <c r="C180" s="405"/>
      <c r="D180" s="392">
        <f t="shared" si="4"/>
        <v>0</v>
      </c>
      <c r="E180" s="266"/>
      <c r="F180" s="266"/>
      <c r="G180" s="108"/>
      <c r="H180" s="135"/>
    </row>
    <row r="181" spans="2:8" hidden="1">
      <c r="B181" s="393" t="s">
        <v>307</v>
      </c>
      <c r="C181" s="405"/>
      <c r="D181" s="392">
        <f t="shared" si="4"/>
        <v>0</v>
      </c>
      <c r="E181" s="266"/>
      <c r="F181" s="266"/>
      <c r="G181" s="108"/>
      <c r="H181" s="135"/>
    </row>
    <row r="182" spans="2:8">
      <c r="B182" s="393" t="s">
        <v>319</v>
      </c>
      <c r="C182" s="405">
        <v>0.91615736999999997</v>
      </c>
      <c r="D182" s="392">
        <f t="shared" si="4"/>
        <v>0.91615736999999997</v>
      </c>
      <c r="E182" s="266"/>
      <c r="F182" s="266"/>
      <c r="G182" s="108"/>
      <c r="H182" s="135"/>
    </row>
    <row r="183" spans="2:8">
      <c r="B183" s="393" t="s">
        <v>320</v>
      </c>
      <c r="C183" s="405">
        <v>2.5295244183503525</v>
      </c>
      <c r="D183" s="392">
        <f t="shared" si="4"/>
        <v>2.5295244183503525</v>
      </c>
      <c r="E183" s="266"/>
      <c r="F183" s="266"/>
      <c r="G183" s="108"/>
      <c r="H183" s="135"/>
    </row>
    <row r="184" spans="2:8" hidden="1">
      <c r="B184" s="393" t="s">
        <v>321</v>
      </c>
      <c r="C184" s="405"/>
      <c r="D184" s="392">
        <f t="shared" si="4"/>
        <v>0</v>
      </c>
      <c r="E184" s="266"/>
      <c r="F184" s="266"/>
      <c r="G184" s="108"/>
      <c r="H184" s="135"/>
    </row>
    <row r="185" spans="2:8">
      <c r="B185" s="393" t="s">
        <v>322</v>
      </c>
      <c r="C185" s="405">
        <v>4.7022624309636072</v>
      </c>
      <c r="D185" s="392">
        <f t="shared" si="4"/>
        <v>4.7022624309636072</v>
      </c>
      <c r="E185" s="266"/>
      <c r="F185" s="266"/>
      <c r="G185" s="108"/>
      <c r="H185" s="135"/>
    </row>
    <row r="186" spans="2:8">
      <c r="B186" s="393" t="s">
        <v>324</v>
      </c>
      <c r="C186" s="405">
        <v>1.3148461599999999</v>
      </c>
      <c r="D186" s="392">
        <f t="shared" si="4"/>
        <v>1.3148461599999999</v>
      </c>
      <c r="E186" s="266"/>
      <c r="F186" s="266"/>
      <c r="G186" s="108"/>
      <c r="H186" s="135"/>
    </row>
    <row r="187" spans="2:8" hidden="1">
      <c r="B187" s="393" t="s">
        <v>325</v>
      </c>
      <c r="C187" s="405"/>
      <c r="D187" s="392">
        <f t="shared" si="4"/>
        <v>0</v>
      </c>
      <c r="E187" s="266"/>
      <c r="F187" s="266"/>
      <c r="G187" s="108"/>
      <c r="H187" s="135"/>
    </row>
    <row r="188" spans="2:8" hidden="1">
      <c r="B188" s="393" t="s">
        <v>326</v>
      </c>
      <c r="C188" s="405"/>
      <c r="D188" s="392">
        <f t="shared" si="4"/>
        <v>0</v>
      </c>
      <c r="E188" s="266"/>
      <c r="F188" s="266"/>
      <c r="G188" s="108"/>
      <c r="H188" s="135"/>
    </row>
    <row r="189" spans="2:8">
      <c r="B189" s="393" t="s">
        <v>365</v>
      </c>
      <c r="C189" s="405">
        <v>0.67233954000000007</v>
      </c>
      <c r="D189" s="392">
        <f t="shared" si="4"/>
        <v>0.67233954000000007</v>
      </c>
      <c r="E189" s="266"/>
      <c r="F189" s="266"/>
      <c r="G189" s="108"/>
      <c r="H189" s="135"/>
    </row>
    <row r="190" spans="2:8">
      <c r="B190" s="393" t="s">
        <v>366</v>
      </c>
      <c r="C190" s="405">
        <v>0.61130340999999999</v>
      </c>
      <c r="D190" s="392">
        <f t="shared" si="4"/>
        <v>0.61130340999999999</v>
      </c>
      <c r="E190" s="266"/>
      <c r="F190" s="266"/>
      <c r="G190" s="108"/>
      <c r="H190" s="135"/>
    </row>
    <row r="191" spans="2:8">
      <c r="B191" s="393" t="s">
        <v>359</v>
      </c>
      <c r="C191" s="405">
        <v>0.14182694000000001</v>
      </c>
      <c r="D191" s="392">
        <f t="shared" si="4"/>
        <v>0.14182694000000001</v>
      </c>
      <c r="E191" s="266"/>
      <c r="F191" s="266"/>
      <c r="G191" s="108"/>
      <c r="H191" s="135"/>
    </row>
    <row r="192" spans="2:8">
      <c r="B192" s="393" t="s">
        <v>361</v>
      </c>
      <c r="C192" s="405">
        <v>1.41348805</v>
      </c>
      <c r="D192" s="392">
        <f t="shared" si="4"/>
        <v>1.41348805</v>
      </c>
      <c r="E192" s="266"/>
      <c r="F192" s="266"/>
      <c r="G192" s="108"/>
      <c r="H192" s="135"/>
    </row>
    <row r="193" spans="2:40">
      <c r="B193" s="394" t="s">
        <v>200</v>
      </c>
      <c r="C193" s="395">
        <f>SUM(C159:C192,C155)</f>
        <v>53.146625132169959</v>
      </c>
      <c r="D193" s="396">
        <f>SUM(D159:D192,D155)</f>
        <v>53.146625132169959</v>
      </c>
      <c r="E193" s="268"/>
      <c r="F193" s="268"/>
      <c r="G193" s="135"/>
    </row>
    <row r="194" spans="2:40" ht="7.5" customHeight="1">
      <c r="C194" s="267"/>
      <c r="D194" s="267"/>
      <c r="H194" s="134"/>
    </row>
    <row r="195" spans="2:40">
      <c r="B195" s="397" t="s">
        <v>201</v>
      </c>
      <c r="C195" s="398">
        <f>+C193</f>
        <v>53.146625132169959</v>
      </c>
      <c r="D195" s="268"/>
      <c r="E195" s="268"/>
      <c r="F195" s="268"/>
      <c r="G195" s="135"/>
      <c r="H195" s="108"/>
    </row>
    <row r="196" spans="2:40">
      <c r="B196" s="194"/>
      <c r="AN196" s="122"/>
    </row>
    <row r="197" spans="2:40" ht="15" hidden="1" customHeight="1">
      <c r="B197" s="549" t="str">
        <f>$B$11</f>
        <v>Deuda Corriente julio 2025</v>
      </c>
      <c r="C197" s="549"/>
      <c r="D197" s="549"/>
      <c r="E197" s="259"/>
      <c r="F197" s="259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N197" s="122"/>
    </row>
    <row r="198" spans="2:40" ht="28.2" hidden="1" customHeight="1">
      <c r="B198" s="549" t="s">
        <v>182</v>
      </c>
      <c r="C198" s="549"/>
      <c r="D198" s="549"/>
      <c r="E198" s="259"/>
      <c r="F198" s="259"/>
      <c r="G198" s="143"/>
      <c r="H198" s="143"/>
      <c r="I198" s="143"/>
      <c r="J198" s="143"/>
      <c r="K198" s="143"/>
      <c r="L198" s="143"/>
      <c r="M198" s="143"/>
      <c r="N198" s="143"/>
      <c r="O198" s="143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  <c r="AN198" s="122"/>
    </row>
    <row r="199" spans="2:40" hidden="1">
      <c r="B199" s="549" t="s">
        <v>111</v>
      </c>
      <c r="C199" s="549"/>
      <c r="D199" s="549"/>
      <c r="E199" s="259"/>
      <c r="F199" s="259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N199" s="122"/>
    </row>
    <row r="200" spans="2:40" hidden="1">
      <c r="B200" s="551" t="s">
        <v>95</v>
      </c>
      <c r="C200" s="551"/>
      <c r="D200" s="551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N200" s="108"/>
    </row>
    <row r="201" spans="2:40" hidden="1">
      <c r="E201" s="272"/>
      <c r="F201" s="272"/>
      <c r="G201" s="182"/>
      <c r="H201" s="182"/>
      <c r="I201" s="182"/>
      <c r="J201" s="182"/>
      <c r="K201" s="182"/>
      <c r="L201" s="182"/>
      <c r="M201" s="182"/>
      <c r="N201" s="182"/>
      <c r="O201" s="182"/>
      <c r="AN201" s="108"/>
    </row>
    <row r="202" spans="2:40" hidden="1">
      <c r="B202" s="106" t="s">
        <v>184</v>
      </c>
      <c r="C202" s="261">
        <f>C16</f>
        <v>45839</v>
      </c>
      <c r="D202" s="262" t="s">
        <v>294</v>
      </c>
      <c r="E202" s="263"/>
      <c r="F202" s="263"/>
      <c r="G202" s="134"/>
      <c r="H202" s="134"/>
      <c r="I202" s="134"/>
      <c r="J202" s="134"/>
      <c r="K202" s="134"/>
      <c r="L202" s="108"/>
    </row>
    <row r="203" spans="2:40" hidden="1">
      <c r="B203" s="107" t="s">
        <v>186</v>
      </c>
      <c r="C203" s="264">
        <f>+C204+C205+C206</f>
        <v>0</v>
      </c>
      <c r="D203" s="270">
        <f>SUM(C203:C203)</f>
        <v>0</v>
      </c>
      <c r="E203" s="266"/>
      <c r="F203" s="266"/>
      <c r="G203" s="108"/>
      <c r="H203" s="108"/>
      <c r="I203" s="108"/>
      <c r="J203" s="108"/>
      <c r="K203" s="108"/>
      <c r="L203" s="108"/>
    </row>
    <row r="204" spans="2:40" hidden="1">
      <c r="B204" s="109" t="s">
        <v>187</v>
      </c>
      <c r="C204" s="264">
        <v>0</v>
      </c>
      <c r="D204" s="270">
        <f t="shared" ref="D204:D230" si="5">SUM(C204:C204)</f>
        <v>0</v>
      </c>
      <c r="E204" s="267"/>
      <c r="F204" s="267"/>
      <c r="G204" s="122"/>
      <c r="H204" s="122"/>
      <c r="I204" s="122"/>
      <c r="J204" s="122"/>
      <c r="K204" s="122"/>
      <c r="L204" s="108"/>
    </row>
    <row r="205" spans="2:40" hidden="1">
      <c r="B205" s="109" t="s">
        <v>188</v>
      </c>
      <c r="C205" s="264">
        <v>0</v>
      </c>
      <c r="D205" s="270">
        <f t="shared" si="5"/>
        <v>0</v>
      </c>
      <c r="E205" s="267"/>
      <c r="F205" s="267"/>
      <c r="G205" s="122"/>
      <c r="H205" s="122"/>
      <c r="I205" s="122"/>
      <c r="J205" s="122"/>
      <c r="K205" s="122"/>
      <c r="L205" s="108"/>
    </row>
    <row r="206" spans="2:40" hidden="1">
      <c r="B206" s="109" t="s">
        <v>189</v>
      </c>
      <c r="C206" s="264">
        <v>0</v>
      </c>
      <c r="D206" s="270">
        <f t="shared" si="5"/>
        <v>0</v>
      </c>
      <c r="E206" s="267"/>
      <c r="F206" s="267"/>
      <c r="G206" s="122"/>
      <c r="H206" s="122"/>
      <c r="I206" s="122"/>
      <c r="J206" s="122"/>
      <c r="K206" s="122"/>
      <c r="L206" s="108"/>
    </row>
    <row r="207" spans="2:40" hidden="1">
      <c r="B207" s="107" t="s">
        <v>190</v>
      </c>
      <c r="C207" s="264">
        <v>0</v>
      </c>
      <c r="D207" s="270">
        <f t="shared" si="5"/>
        <v>0</v>
      </c>
      <c r="E207" s="266"/>
      <c r="F207" s="266"/>
      <c r="G207" s="108"/>
      <c r="H207" s="108"/>
      <c r="I207" s="108"/>
      <c r="J207" s="108"/>
      <c r="K207" s="108"/>
      <c r="L207" s="108"/>
    </row>
    <row r="208" spans="2:40" hidden="1">
      <c r="B208" s="107" t="s">
        <v>191</v>
      </c>
      <c r="C208" s="264">
        <v>0</v>
      </c>
      <c r="D208" s="270">
        <f t="shared" si="5"/>
        <v>0</v>
      </c>
      <c r="E208" s="266"/>
      <c r="F208" s="266"/>
      <c r="G208" s="108"/>
      <c r="H208" s="108"/>
      <c r="I208" s="108"/>
      <c r="J208" s="108"/>
      <c r="K208" s="108"/>
      <c r="L208" s="108"/>
    </row>
    <row r="209" spans="1:12" hidden="1">
      <c r="B209" s="107" t="s">
        <v>192</v>
      </c>
      <c r="C209" s="264">
        <v>0</v>
      </c>
      <c r="D209" s="270">
        <f t="shared" si="5"/>
        <v>0</v>
      </c>
      <c r="E209" s="266"/>
      <c r="F209" s="266"/>
      <c r="G209" s="108"/>
      <c r="H209" s="108"/>
      <c r="I209" s="108"/>
      <c r="J209" s="108"/>
      <c r="K209" s="108"/>
      <c r="L209" s="108"/>
    </row>
    <row r="210" spans="1:12" hidden="1">
      <c r="B210" s="107" t="s">
        <v>193</v>
      </c>
      <c r="C210" s="264">
        <v>0</v>
      </c>
      <c r="D210" s="270">
        <f t="shared" si="5"/>
        <v>0</v>
      </c>
      <c r="E210" s="266"/>
      <c r="F210" s="266"/>
      <c r="G210" s="108"/>
      <c r="H210" s="108"/>
      <c r="I210" s="108"/>
      <c r="J210" s="108"/>
      <c r="K210" s="108"/>
      <c r="L210" s="108"/>
    </row>
    <row r="211" spans="1:12" hidden="1">
      <c r="B211" s="107" t="s">
        <v>194</v>
      </c>
      <c r="C211" s="264">
        <v>0</v>
      </c>
      <c r="D211" s="270">
        <f t="shared" si="5"/>
        <v>0</v>
      </c>
      <c r="E211" s="266"/>
      <c r="F211" s="266"/>
      <c r="G211" s="108"/>
      <c r="H211" s="108"/>
      <c r="I211" s="108"/>
      <c r="J211" s="108"/>
      <c r="K211" s="108"/>
      <c r="L211" s="135"/>
    </row>
    <row r="212" spans="1:12" hidden="1">
      <c r="B212" s="107" t="s">
        <v>195</v>
      </c>
      <c r="C212" s="264">
        <v>0</v>
      </c>
      <c r="D212" s="270">
        <f t="shared" si="5"/>
        <v>0</v>
      </c>
      <c r="E212" s="266"/>
      <c r="F212" s="266"/>
      <c r="G212" s="108"/>
      <c r="H212" s="108"/>
      <c r="I212" s="108"/>
      <c r="J212" s="108"/>
      <c r="K212" s="108"/>
    </row>
    <row r="213" spans="1:12" hidden="1">
      <c r="B213" s="107" t="s">
        <v>196</v>
      </c>
      <c r="C213" s="264">
        <v>0</v>
      </c>
      <c r="D213" s="270">
        <f t="shared" si="5"/>
        <v>0</v>
      </c>
      <c r="E213" s="266"/>
      <c r="F213" s="266"/>
      <c r="G213" s="108"/>
      <c r="H213" s="108"/>
      <c r="I213" s="108"/>
      <c r="J213" s="108"/>
      <c r="K213" s="108"/>
      <c r="L213" s="135"/>
    </row>
    <row r="214" spans="1:12" hidden="1">
      <c r="B214" s="107" t="s">
        <v>197</v>
      </c>
      <c r="C214" s="264">
        <v>0</v>
      </c>
      <c r="D214" s="270">
        <f t="shared" si="5"/>
        <v>0</v>
      </c>
      <c r="E214" s="266"/>
      <c r="F214" s="266"/>
      <c r="G214" s="108"/>
      <c r="H214" s="108"/>
      <c r="I214" s="108"/>
      <c r="J214" s="108"/>
      <c r="K214" s="108"/>
    </row>
    <row r="215" spans="1:12" hidden="1">
      <c r="B215" s="107" t="s">
        <v>198</v>
      </c>
      <c r="C215" s="264">
        <v>0</v>
      </c>
      <c r="D215" s="270">
        <f t="shared" si="5"/>
        <v>0</v>
      </c>
      <c r="E215" s="266"/>
      <c r="F215" s="266"/>
      <c r="G215" s="108"/>
      <c r="H215" s="108"/>
      <c r="I215" s="108"/>
      <c r="J215" s="108"/>
      <c r="K215" s="108"/>
    </row>
    <row r="216" spans="1:12" hidden="1">
      <c r="B216" s="107" t="s">
        <v>245</v>
      </c>
      <c r="C216" s="264">
        <v>0</v>
      </c>
      <c r="D216" s="270">
        <f t="shared" si="5"/>
        <v>0</v>
      </c>
      <c r="E216" s="266"/>
      <c r="F216" s="266"/>
      <c r="G216" s="108"/>
      <c r="H216" s="108"/>
      <c r="I216" s="108"/>
      <c r="J216" s="108"/>
      <c r="K216" s="108"/>
    </row>
    <row r="217" spans="1:12" hidden="1">
      <c r="A217" t="s">
        <v>254</v>
      </c>
      <c r="B217" s="107" t="s">
        <v>199</v>
      </c>
      <c r="C217" s="264">
        <v>0</v>
      </c>
      <c r="D217" s="270">
        <f t="shared" si="5"/>
        <v>0</v>
      </c>
      <c r="E217" s="266"/>
      <c r="F217" s="266"/>
      <c r="G217" s="108"/>
      <c r="H217" s="108"/>
      <c r="I217" s="108"/>
      <c r="J217" s="108"/>
      <c r="K217" s="108"/>
    </row>
    <row r="218" spans="1:12" hidden="1">
      <c r="B218" s="107" t="s">
        <v>250</v>
      </c>
      <c r="C218" s="264">
        <v>0</v>
      </c>
      <c r="D218" s="270">
        <f t="shared" si="5"/>
        <v>0</v>
      </c>
      <c r="E218" s="266"/>
      <c r="F218" s="266"/>
      <c r="G218" s="108"/>
      <c r="H218" s="108"/>
      <c r="I218" s="108"/>
      <c r="J218" s="108"/>
      <c r="K218" s="108"/>
    </row>
    <row r="219" spans="1:12" hidden="1">
      <c r="B219" s="107" t="s">
        <v>252</v>
      </c>
      <c r="C219" s="264">
        <v>0</v>
      </c>
      <c r="D219" s="270">
        <f t="shared" si="5"/>
        <v>0</v>
      </c>
      <c r="E219" s="266"/>
      <c r="F219" s="266"/>
      <c r="G219" s="108"/>
      <c r="H219" s="108"/>
      <c r="I219" s="108"/>
      <c r="J219" s="108"/>
      <c r="K219" s="108"/>
    </row>
    <row r="220" spans="1:12" hidden="1">
      <c r="B220" s="107" t="s">
        <v>255</v>
      </c>
      <c r="C220" s="264">
        <v>0</v>
      </c>
      <c r="D220" s="270">
        <f t="shared" si="5"/>
        <v>0</v>
      </c>
      <c r="E220" s="266"/>
      <c r="F220" s="266"/>
      <c r="G220" s="108"/>
      <c r="H220" s="108"/>
      <c r="I220" s="108"/>
      <c r="J220" s="108"/>
      <c r="K220" s="108"/>
    </row>
    <row r="221" spans="1:12" ht="15.75" hidden="1" customHeight="1">
      <c r="B221" s="107" t="s">
        <v>256</v>
      </c>
      <c r="C221" s="264">
        <v>0</v>
      </c>
      <c r="D221" s="270">
        <f t="shared" si="5"/>
        <v>0</v>
      </c>
      <c r="E221" s="266"/>
      <c r="F221" s="266"/>
      <c r="G221" s="108"/>
      <c r="H221" s="108"/>
      <c r="I221" s="108"/>
      <c r="J221" s="108"/>
      <c r="K221" s="108"/>
    </row>
    <row r="222" spans="1:12" ht="15.75" hidden="1" customHeight="1">
      <c r="B222" s="107" t="s">
        <v>287</v>
      </c>
      <c r="C222" s="264">
        <v>0</v>
      </c>
      <c r="D222" s="270">
        <f t="shared" si="5"/>
        <v>0</v>
      </c>
      <c r="E222" s="266"/>
      <c r="F222" s="266"/>
      <c r="G222" s="108"/>
      <c r="H222" s="108"/>
      <c r="I222" s="108"/>
      <c r="J222" s="108"/>
      <c r="K222" s="108"/>
    </row>
    <row r="223" spans="1:12" ht="15.75" hidden="1" customHeight="1">
      <c r="B223" s="107" t="s">
        <v>258</v>
      </c>
      <c r="C223" s="264">
        <v>0</v>
      </c>
      <c r="D223" s="270">
        <f t="shared" si="5"/>
        <v>0</v>
      </c>
      <c r="E223" s="266"/>
      <c r="F223" s="266"/>
      <c r="G223" s="108"/>
      <c r="H223" s="108"/>
      <c r="I223" s="108"/>
      <c r="J223" s="108"/>
      <c r="K223" s="108"/>
    </row>
    <row r="224" spans="1:12" ht="15.75" hidden="1" customHeight="1">
      <c r="B224" s="107" t="s">
        <v>259</v>
      </c>
      <c r="C224" s="264">
        <v>0</v>
      </c>
      <c r="D224" s="270">
        <f t="shared" si="5"/>
        <v>0</v>
      </c>
      <c r="E224" s="266"/>
      <c r="F224" s="266"/>
      <c r="G224" s="108"/>
      <c r="H224" s="108"/>
      <c r="I224" s="108"/>
      <c r="J224" s="108"/>
      <c r="K224" s="108"/>
    </row>
    <row r="225" spans="2:43" ht="15.75" hidden="1" customHeight="1">
      <c r="B225" s="107" t="s">
        <v>266</v>
      </c>
      <c r="C225" s="264">
        <v>0</v>
      </c>
      <c r="D225" s="270">
        <f t="shared" si="5"/>
        <v>0</v>
      </c>
      <c r="E225" s="266"/>
      <c r="F225" s="266"/>
      <c r="G225" s="108"/>
      <c r="H225" s="108"/>
      <c r="I225" s="108"/>
      <c r="J225" s="108"/>
      <c r="K225" s="108"/>
    </row>
    <row r="226" spans="2:43" ht="15.75" hidden="1" customHeight="1">
      <c r="B226" s="107" t="s">
        <v>267</v>
      </c>
      <c r="C226" s="264">
        <v>0</v>
      </c>
      <c r="D226" s="270">
        <f t="shared" si="5"/>
        <v>0</v>
      </c>
      <c r="E226" s="266"/>
      <c r="F226" s="266"/>
      <c r="G226" s="108"/>
      <c r="H226" s="108"/>
      <c r="I226" s="108"/>
      <c r="J226" s="108"/>
      <c r="K226" s="108"/>
    </row>
    <row r="227" spans="2:43" ht="15.75" hidden="1" customHeight="1">
      <c r="B227" s="107" t="s">
        <v>268</v>
      </c>
      <c r="C227" s="264">
        <v>0</v>
      </c>
      <c r="D227" s="270">
        <f t="shared" si="5"/>
        <v>0</v>
      </c>
      <c r="E227" s="266"/>
      <c r="F227" s="266"/>
      <c r="G227" s="108"/>
      <c r="H227" s="108"/>
      <c r="I227" s="108"/>
      <c r="J227" s="108"/>
      <c r="K227" s="108"/>
    </row>
    <row r="228" spans="2:43" ht="15.75" hidden="1" customHeight="1">
      <c r="B228" s="107" t="s">
        <v>269</v>
      </c>
      <c r="C228" s="264">
        <v>0</v>
      </c>
      <c r="D228" s="270">
        <f t="shared" si="5"/>
        <v>0</v>
      </c>
      <c r="E228" s="266"/>
      <c r="F228" s="266"/>
      <c r="G228" s="108"/>
      <c r="H228" s="108"/>
      <c r="I228" s="108"/>
      <c r="J228" s="108"/>
      <c r="K228" s="108"/>
    </row>
    <row r="229" spans="2:43" ht="15.75" hidden="1" customHeight="1">
      <c r="B229" s="107" t="s">
        <v>288</v>
      </c>
      <c r="C229" s="264">
        <v>0</v>
      </c>
      <c r="D229" s="270">
        <f t="shared" si="5"/>
        <v>0</v>
      </c>
      <c r="E229" s="266"/>
      <c r="F229" s="266"/>
      <c r="G229" s="108"/>
      <c r="H229" s="108"/>
      <c r="I229" s="108"/>
      <c r="J229" s="108"/>
      <c r="K229" s="108"/>
    </row>
    <row r="230" spans="2:43" ht="15.75" hidden="1" customHeight="1">
      <c r="B230" s="107" t="s">
        <v>307</v>
      </c>
      <c r="C230" s="264">
        <v>0</v>
      </c>
      <c r="D230" s="270">
        <f t="shared" si="5"/>
        <v>0</v>
      </c>
      <c r="E230" s="266"/>
      <c r="F230" s="266"/>
      <c r="G230" s="108"/>
      <c r="H230" s="108"/>
      <c r="I230" s="108"/>
      <c r="J230" s="108"/>
      <c r="K230" s="108"/>
    </row>
    <row r="231" spans="2:43" ht="14.4" hidden="1" customHeight="1">
      <c r="B231" s="160" t="s">
        <v>200</v>
      </c>
      <c r="C231" s="265">
        <f>SUM(C207:C230,C203)</f>
        <v>0</v>
      </c>
      <c r="D231" s="265">
        <f>SUM(D207:D230,D203)</f>
        <v>0</v>
      </c>
    </row>
    <row r="232" spans="2:43" ht="7.5" hidden="1" customHeight="1">
      <c r="C232" s="267"/>
      <c r="D232" s="267"/>
      <c r="E232" s="267"/>
      <c r="F232" s="267"/>
      <c r="J232" s="120"/>
    </row>
    <row r="233" spans="2:43" hidden="1">
      <c r="B233" s="160" t="s">
        <v>201</v>
      </c>
      <c r="C233" s="265">
        <f>+C231</f>
        <v>0</v>
      </c>
      <c r="D233" s="268"/>
      <c r="E233" s="268"/>
      <c r="F233" s="268"/>
      <c r="G233" s="135"/>
      <c r="H233" s="135"/>
      <c r="I233" s="135"/>
      <c r="J233" s="110"/>
    </row>
    <row r="234" spans="2:43" ht="14.25" customHeight="1"/>
    <row r="235" spans="2:43" hidden="1" outlineLevel="3">
      <c r="B235" s="158" t="s">
        <v>302</v>
      </c>
      <c r="AQ235" s="110"/>
    </row>
    <row r="236" spans="2:43" hidden="1" outlineLevel="3">
      <c r="B236" s="158"/>
      <c r="AQ236" s="110"/>
    </row>
    <row r="237" spans="2:43" hidden="1" outlineLevel="3">
      <c r="B237" s="159" t="s">
        <v>202</v>
      </c>
      <c r="AQ237" s="110"/>
    </row>
    <row r="238" spans="2:43" hidden="1" outlineLevel="3">
      <c r="AQ238" s="110"/>
    </row>
    <row r="239" spans="2:43" hidden="1" outlineLevel="3">
      <c r="B239" s="111" t="s">
        <v>184</v>
      </c>
      <c r="C239" s="273" t="s">
        <v>18</v>
      </c>
      <c r="D239" s="273" t="s">
        <v>19</v>
      </c>
      <c r="E239" s="273" t="s">
        <v>20</v>
      </c>
      <c r="F239" s="273" t="s">
        <v>111</v>
      </c>
      <c r="G239" s="112" t="s">
        <v>200</v>
      </c>
      <c r="AF239" s="110"/>
    </row>
    <row r="240" spans="2:43" hidden="1" outlineLevel="3">
      <c r="B240" s="113" t="s">
        <v>203</v>
      </c>
      <c r="C240" s="274">
        <v>0</v>
      </c>
      <c r="D240" s="274">
        <v>0</v>
      </c>
      <c r="E240" s="274">
        <v>0</v>
      </c>
      <c r="F240" s="274">
        <v>0</v>
      </c>
      <c r="G240" s="114">
        <f>SUM(C240:F240)</f>
        <v>0</v>
      </c>
      <c r="AF240" s="110"/>
    </row>
    <row r="241" spans="2:43" hidden="1" outlineLevel="3">
      <c r="B241" s="113" t="s">
        <v>204</v>
      </c>
      <c r="C241" s="274">
        <v>0</v>
      </c>
      <c r="D241" s="274">
        <v>0</v>
      </c>
      <c r="E241" s="274">
        <v>0</v>
      </c>
      <c r="F241" s="274">
        <v>0</v>
      </c>
      <c r="G241" s="114">
        <f>SUM(C241:F241)</f>
        <v>0</v>
      </c>
      <c r="AF241" s="110"/>
    </row>
    <row r="242" spans="2:43" hidden="1" outlineLevel="3">
      <c r="B242" s="113" t="s">
        <v>196</v>
      </c>
      <c r="C242" s="274">
        <v>0</v>
      </c>
      <c r="D242" s="274">
        <v>0</v>
      </c>
      <c r="E242" s="274">
        <v>0</v>
      </c>
      <c r="F242" s="274">
        <v>0</v>
      </c>
      <c r="G242" s="114">
        <f>SUM(C242:F242)</f>
        <v>0</v>
      </c>
      <c r="AF242" s="110"/>
    </row>
    <row r="243" spans="2:43" hidden="1" outlineLevel="3">
      <c r="B243" s="113" t="s">
        <v>205</v>
      </c>
      <c r="C243" s="274">
        <v>0</v>
      </c>
      <c r="D243" s="274">
        <v>0</v>
      </c>
      <c r="E243" s="274">
        <v>0</v>
      </c>
      <c r="F243" s="274">
        <v>0</v>
      </c>
      <c r="G243" s="114">
        <f>SUM(C243:F243)</f>
        <v>0</v>
      </c>
      <c r="AF243" s="110"/>
    </row>
    <row r="244" spans="2:43" hidden="1" outlineLevel="3">
      <c r="B244" s="111" t="s">
        <v>200</v>
      </c>
      <c r="C244" s="275">
        <f>SUM(C240:C243)</f>
        <v>0</v>
      </c>
      <c r="D244" s="275">
        <f>SUM(D240:D243)</f>
        <v>0</v>
      </c>
      <c r="E244" s="275">
        <f>SUM(E240:E243)</f>
        <v>0</v>
      </c>
      <c r="F244" s="275">
        <f>SUM(F240:F243)</f>
        <v>0</v>
      </c>
      <c r="G244" s="115">
        <f>SUM(G240:G243)</f>
        <v>0</v>
      </c>
      <c r="AF244" s="110"/>
    </row>
    <row r="245" spans="2:43" collapsed="1">
      <c r="B245" s="116"/>
      <c r="AQ245" s="110"/>
    </row>
    <row r="246" spans="2:43" ht="15" customHeight="1">
      <c r="B246" s="549" t="s">
        <v>363</v>
      </c>
      <c r="C246" s="549"/>
      <c r="D246" s="549"/>
      <c r="E246" s="549"/>
      <c r="F246" s="549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AQ246" s="110"/>
    </row>
    <row r="247" spans="2:43" ht="15" customHeight="1">
      <c r="B247" s="549"/>
      <c r="C247" s="549"/>
      <c r="D247" s="549"/>
      <c r="E247" s="549"/>
      <c r="F247" s="549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AQ247" s="110"/>
    </row>
    <row r="248" spans="2:43">
      <c r="B248" s="553" t="s">
        <v>202</v>
      </c>
      <c r="C248" s="553"/>
      <c r="D248" s="553"/>
      <c r="E248" s="553"/>
      <c r="F248" s="553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AQ248" s="110"/>
    </row>
    <row r="249" spans="2:43">
      <c r="B249" s="384"/>
      <c r="AQ249" s="110"/>
    </row>
    <row r="250" spans="2:43">
      <c r="B250" s="410" t="s">
        <v>206</v>
      </c>
      <c r="C250" s="411" t="s">
        <v>18</v>
      </c>
      <c r="D250" s="411" t="s">
        <v>19</v>
      </c>
      <c r="E250" s="411" t="s">
        <v>20</v>
      </c>
      <c r="F250" s="412" t="s">
        <v>200</v>
      </c>
      <c r="AF250" s="110"/>
    </row>
    <row r="251" spans="2:43">
      <c r="B251" s="413" t="s">
        <v>5</v>
      </c>
      <c r="C251" s="414">
        <f>SUM(C252:C254)</f>
        <v>124.361779988976</v>
      </c>
      <c r="D251" s="414">
        <f>SUM(D252:D254)</f>
        <v>138.41010249517993</v>
      </c>
      <c r="E251" s="414">
        <f>SUM(E252:E254)</f>
        <v>126.79522455978628</v>
      </c>
      <c r="F251" s="415">
        <f>SUM(C251:E251)</f>
        <v>389.5671070439422</v>
      </c>
      <c r="AF251" s="110"/>
    </row>
    <row r="252" spans="2:43">
      <c r="B252" s="416" t="s">
        <v>207</v>
      </c>
      <c r="C252" s="417">
        <v>104.52816143339712</v>
      </c>
      <c r="D252" s="417">
        <v>68.23415960321357</v>
      </c>
      <c r="E252" s="417">
        <v>93.927184761056651</v>
      </c>
      <c r="F252" s="418">
        <f t="shared" ref="F252:F264" si="6">SUM(C252:E252)</f>
        <v>266.68950579766732</v>
      </c>
      <c r="O252" s="129"/>
      <c r="P252" s="129"/>
      <c r="Q252" s="129"/>
      <c r="R252" s="129"/>
      <c r="AF252" s="110"/>
    </row>
    <row r="253" spans="2:43">
      <c r="B253" s="416" t="s">
        <v>308</v>
      </c>
      <c r="C253" s="405">
        <v>4.5179784406365391</v>
      </c>
      <c r="D253" s="405">
        <v>6.0240535868631735</v>
      </c>
      <c r="E253" s="405">
        <v>4.5733021237872888</v>
      </c>
      <c r="F253" s="418">
        <f t="shared" si="6"/>
        <v>15.115334151287001</v>
      </c>
      <c r="O253" s="129"/>
      <c r="P253" s="129"/>
      <c r="Q253" s="129"/>
      <c r="R253" s="129"/>
      <c r="AF253" s="110"/>
    </row>
    <row r="254" spans="2:43">
      <c r="B254" s="416" t="s">
        <v>309</v>
      </c>
      <c r="C254" s="405">
        <v>15.315640114942344</v>
      </c>
      <c r="D254" s="405">
        <v>64.151889305103182</v>
      </c>
      <c r="E254" s="405">
        <v>28.294737674942347</v>
      </c>
      <c r="F254" s="418">
        <f t="shared" si="6"/>
        <v>107.76226709498786</v>
      </c>
      <c r="O254" s="129"/>
      <c r="P254" s="129"/>
      <c r="Q254" s="129"/>
      <c r="R254" s="129"/>
      <c r="AF254" s="110"/>
    </row>
    <row r="255" spans="2:43" ht="15.75" customHeight="1">
      <c r="B255" s="419" t="s">
        <v>6</v>
      </c>
      <c r="C255" s="276">
        <f>SUM(C256:C258)</f>
        <v>66.618622973456155</v>
      </c>
      <c r="D255" s="276">
        <f>SUM(D256:D258)</f>
        <v>78.378535581051366</v>
      </c>
      <c r="E255" s="276">
        <f>SUM(E256:E258)</f>
        <v>57.807104496948469</v>
      </c>
      <c r="F255" s="420">
        <f>SUM(C255:E255)</f>
        <v>202.80426305145596</v>
      </c>
      <c r="AF255" s="110"/>
    </row>
    <row r="256" spans="2:43">
      <c r="B256" s="416" t="s">
        <v>207</v>
      </c>
      <c r="C256" s="417">
        <v>47.402316451205273</v>
      </c>
      <c r="D256" s="417">
        <v>54.809133550129708</v>
      </c>
      <c r="E256" s="417">
        <v>55.116695437086868</v>
      </c>
      <c r="F256" s="418">
        <f t="shared" si="6"/>
        <v>157.32814543842184</v>
      </c>
      <c r="O256" s="129"/>
      <c r="P256" s="129"/>
      <c r="Q256" s="129"/>
      <c r="R256" s="129"/>
      <c r="AF256" s="110"/>
    </row>
    <row r="257" spans="2:32">
      <c r="B257" s="416" t="s">
        <v>308</v>
      </c>
      <c r="C257" s="405">
        <v>7.6719295274241048</v>
      </c>
      <c r="D257" s="405">
        <v>6.1598639616887692</v>
      </c>
      <c r="E257" s="405">
        <v>2.375309993569461</v>
      </c>
      <c r="F257" s="418">
        <f t="shared" si="6"/>
        <v>16.207103482682335</v>
      </c>
      <c r="O257" s="129"/>
      <c r="P257" s="129"/>
      <c r="Q257" s="129"/>
      <c r="R257" s="129"/>
      <c r="AF257" s="110"/>
    </row>
    <row r="258" spans="2:32">
      <c r="B258" s="416" t="s">
        <v>309</v>
      </c>
      <c r="C258" s="405">
        <v>11.544376994826775</v>
      </c>
      <c r="D258" s="405">
        <v>17.409538069232884</v>
      </c>
      <c r="E258" s="405">
        <v>0.31509906629213841</v>
      </c>
      <c r="F258" s="418">
        <f t="shared" si="6"/>
        <v>29.269014130351795</v>
      </c>
      <c r="O258" s="129"/>
      <c r="P258" s="129"/>
      <c r="Q258" s="129"/>
      <c r="R258" s="129"/>
      <c r="AF258" s="110"/>
    </row>
    <row r="259" spans="2:32">
      <c r="B259" s="419" t="s">
        <v>7</v>
      </c>
      <c r="C259" s="276">
        <f>SUM(C260:C262)</f>
        <v>61.902760817279926</v>
      </c>
      <c r="D259" s="276">
        <f>SUM(D260:D262)</f>
        <v>80.882917873342592</v>
      </c>
      <c r="E259" s="276">
        <f>SUM(E260:E262)</f>
        <v>86.083331390954896</v>
      </c>
      <c r="F259" s="420">
        <f>SUM(C259:E259)</f>
        <v>228.86901008157741</v>
      </c>
      <c r="AF259" s="110"/>
    </row>
    <row r="260" spans="2:32">
      <c r="B260" s="416" t="s">
        <v>207</v>
      </c>
      <c r="C260" s="417">
        <v>48.984807351376105</v>
      </c>
      <c r="D260" s="417">
        <v>56.994138313780468</v>
      </c>
      <c r="E260" s="417">
        <v>59.088866813969794</v>
      </c>
      <c r="F260" s="418">
        <f t="shared" si="6"/>
        <v>165.06781247912636</v>
      </c>
      <c r="O260" s="129"/>
      <c r="P260" s="129"/>
      <c r="Q260" s="129"/>
      <c r="R260" s="129"/>
      <c r="AF260" s="110"/>
    </row>
    <row r="261" spans="2:32">
      <c r="B261" s="416" t="s">
        <v>308</v>
      </c>
      <c r="C261" s="405">
        <v>4.6201776552179012</v>
      </c>
      <c r="D261" s="405">
        <v>5.4688097319908895</v>
      </c>
      <c r="E261" s="405">
        <v>2.4766974354446862</v>
      </c>
      <c r="F261" s="418">
        <f t="shared" si="6"/>
        <v>12.565684822653477</v>
      </c>
      <c r="G261" s="130"/>
      <c r="O261" s="129"/>
      <c r="P261" s="129"/>
      <c r="Q261" s="129"/>
      <c r="R261" s="129"/>
      <c r="AF261" s="110"/>
    </row>
    <row r="262" spans="2:32">
      <c r="B262" s="416" t="s">
        <v>309</v>
      </c>
      <c r="C262" s="405">
        <v>8.2977758106859199</v>
      </c>
      <c r="D262" s="405">
        <v>18.419969827571244</v>
      </c>
      <c r="E262" s="405">
        <v>24.517767141540421</v>
      </c>
      <c r="F262" s="418">
        <f t="shared" si="6"/>
        <v>51.235512779797588</v>
      </c>
      <c r="G262" s="130"/>
      <c r="O262" s="129"/>
      <c r="P262" s="129"/>
      <c r="Q262" s="129"/>
      <c r="R262" s="129"/>
      <c r="AF262" s="110"/>
    </row>
    <row r="263" spans="2:32">
      <c r="B263" s="419" t="s">
        <v>8</v>
      </c>
      <c r="C263" s="276">
        <f>SUM(C264:C266)</f>
        <v>73.504203589754425</v>
      </c>
      <c r="D263" s="276">
        <f>SUM(D264:D266)</f>
        <v>80.385481684924898</v>
      </c>
      <c r="E263" s="276">
        <f>SUM(E264:E266)</f>
        <v>108.93921113609514</v>
      </c>
      <c r="F263" s="420">
        <f>SUM(C263:E263)</f>
        <v>262.82889641077446</v>
      </c>
      <c r="AF263" s="110"/>
    </row>
    <row r="264" spans="2:32">
      <c r="B264" s="416" t="s">
        <v>207</v>
      </c>
      <c r="C264" s="417">
        <v>51.657900352891019</v>
      </c>
      <c r="D264" s="417">
        <v>60.896048005282914</v>
      </c>
      <c r="E264" s="417">
        <v>68.62963176971266</v>
      </c>
      <c r="F264" s="418">
        <f t="shared" si="6"/>
        <v>181.18358012788659</v>
      </c>
      <c r="O264" s="129"/>
      <c r="P264" s="129"/>
      <c r="Q264" s="129"/>
      <c r="R264" s="129"/>
      <c r="AF264" s="110"/>
    </row>
    <row r="265" spans="2:32">
      <c r="B265" s="416" t="s">
        <v>308</v>
      </c>
      <c r="C265" s="405">
        <v>7.2976673606209079</v>
      </c>
      <c r="D265" s="405">
        <v>5.5782035193366042</v>
      </c>
      <c r="E265" s="405">
        <v>15.244055706595283</v>
      </c>
      <c r="F265" s="418">
        <f t="shared" ref="F265:F274" si="7">SUM(C265:E265)</f>
        <v>28.119926586552793</v>
      </c>
      <c r="O265" s="129"/>
      <c r="P265" s="129"/>
      <c r="Q265" s="129"/>
      <c r="R265" s="129"/>
      <c r="AF265" s="110"/>
    </row>
    <row r="266" spans="2:32">
      <c r="B266" s="416" t="s">
        <v>309</v>
      </c>
      <c r="C266" s="405">
        <v>14.548635876242496</v>
      </c>
      <c r="D266" s="405">
        <v>13.911230160305381</v>
      </c>
      <c r="E266" s="405">
        <v>25.065523659787203</v>
      </c>
      <c r="F266" s="418">
        <f t="shared" si="7"/>
        <v>53.525389696335083</v>
      </c>
      <c r="O266" s="129"/>
      <c r="P266" s="129"/>
      <c r="Q266" s="129"/>
      <c r="R266" s="129"/>
      <c r="AF266" s="110"/>
    </row>
    <row r="267" spans="2:32">
      <c r="B267" s="419" t="s">
        <v>9</v>
      </c>
      <c r="C267" s="276">
        <f>SUM(C268:C270)</f>
        <v>63.18198220400491</v>
      </c>
      <c r="D267" s="276">
        <f>SUM(D268:D270)</f>
        <v>89.369257789874212</v>
      </c>
      <c r="E267" s="276">
        <f>SUM(E268:E270)</f>
        <v>70.673153980437689</v>
      </c>
      <c r="F267" s="420">
        <f t="shared" si="7"/>
        <v>223.2243939743168</v>
      </c>
      <c r="AF267" s="110"/>
    </row>
    <row r="268" spans="2:32">
      <c r="B268" s="416" t="s">
        <v>207</v>
      </c>
      <c r="C268" s="417">
        <v>58.075514686423972</v>
      </c>
      <c r="D268" s="417">
        <v>69.086690800051386</v>
      </c>
      <c r="E268" s="417">
        <v>64.961908308623862</v>
      </c>
      <c r="F268" s="418">
        <f t="shared" si="7"/>
        <v>192.12411379509922</v>
      </c>
      <c r="O268" s="129"/>
      <c r="P268" s="129"/>
      <c r="Q268" s="129"/>
      <c r="R268" s="129"/>
      <c r="AF268" s="110"/>
    </row>
    <row r="269" spans="2:32" ht="15.75" customHeight="1">
      <c r="B269" s="416" t="s">
        <v>308</v>
      </c>
      <c r="C269" s="405">
        <v>4.9831242877280912</v>
      </c>
      <c r="D269" s="405">
        <v>6.2180788294901266</v>
      </c>
      <c r="E269" s="405">
        <v>5.0036528081348024</v>
      </c>
      <c r="F269" s="418">
        <f t="shared" si="7"/>
        <v>16.204855925353019</v>
      </c>
      <c r="O269" s="129"/>
      <c r="P269" s="129"/>
      <c r="Q269" s="129"/>
      <c r="R269" s="129"/>
      <c r="AF269" s="110"/>
    </row>
    <row r="270" spans="2:32" ht="15.75" customHeight="1">
      <c r="B270" s="416" t="s">
        <v>309</v>
      </c>
      <c r="C270" s="405">
        <v>0.12334322985285112</v>
      </c>
      <c r="D270" s="405">
        <v>14.064488160332701</v>
      </c>
      <c r="E270" s="405">
        <v>0.70759286367902985</v>
      </c>
      <c r="F270" s="418">
        <f t="shared" si="7"/>
        <v>14.895424253864583</v>
      </c>
      <c r="O270" s="129"/>
      <c r="P270" s="129"/>
      <c r="Q270" s="129"/>
      <c r="R270" s="129"/>
      <c r="AF270" s="110"/>
    </row>
    <row r="271" spans="2:32">
      <c r="B271" s="419" t="s">
        <v>10</v>
      </c>
      <c r="C271" s="276">
        <f>SUM(C272:C274)</f>
        <v>62.856001380287154</v>
      </c>
      <c r="D271" s="276">
        <f>SUM(D272:D274)</f>
        <v>76.881894905905625</v>
      </c>
      <c r="E271" s="276">
        <f>SUM(E272:E274)</f>
        <v>73.420703549240471</v>
      </c>
      <c r="F271" s="420">
        <f>SUM(C271:E271)</f>
        <v>213.15859983543325</v>
      </c>
      <c r="AF271" s="110"/>
    </row>
    <row r="272" spans="2:32">
      <c r="B272" s="416" t="s">
        <v>207</v>
      </c>
      <c r="C272" s="417">
        <v>52.10939219578939</v>
      </c>
      <c r="D272" s="417">
        <v>64.018531020165057</v>
      </c>
      <c r="E272" s="417">
        <v>65.089682743878043</v>
      </c>
      <c r="F272" s="418">
        <f t="shared" si="7"/>
        <v>181.2176059598325</v>
      </c>
      <c r="O272" s="129"/>
      <c r="P272" s="129"/>
      <c r="Q272" s="129"/>
      <c r="R272" s="129"/>
      <c r="AF272" s="110"/>
    </row>
    <row r="273" spans="2:32">
      <c r="B273" s="416" t="s">
        <v>308</v>
      </c>
      <c r="C273" s="405">
        <v>4.7744111443090809</v>
      </c>
      <c r="D273" s="405">
        <v>6.3850063333332043</v>
      </c>
      <c r="E273" s="405">
        <v>4.873148610207183</v>
      </c>
      <c r="F273" s="418">
        <f t="shared" si="7"/>
        <v>16.032566087849467</v>
      </c>
      <c r="O273" s="129"/>
      <c r="P273" s="129"/>
      <c r="Q273" s="129"/>
      <c r="R273" s="129"/>
      <c r="AF273" s="110"/>
    </row>
    <row r="274" spans="2:32">
      <c r="B274" s="416" t="s">
        <v>309</v>
      </c>
      <c r="C274" s="405">
        <v>5.9721980401886903</v>
      </c>
      <c r="D274" s="405">
        <v>6.4783575524073571</v>
      </c>
      <c r="E274" s="405">
        <v>3.4578721951552418</v>
      </c>
      <c r="F274" s="418">
        <f t="shared" si="7"/>
        <v>15.908427787751288</v>
      </c>
      <c r="O274" s="129"/>
      <c r="P274" s="129"/>
      <c r="Q274" s="129"/>
      <c r="R274" s="129"/>
      <c r="AF274" s="110"/>
    </row>
    <row r="275" spans="2:32">
      <c r="B275" s="419" t="s">
        <v>11</v>
      </c>
      <c r="C275" s="276">
        <f>SUM(C276:C278)</f>
        <v>78.456828837242313</v>
      </c>
      <c r="D275" s="276">
        <f>SUM(D276:D278)</f>
        <v>94.882555799928014</v>
      </c>
      <c r="E275" s="276">
        <f>SUM(E276:E278)</f>
        <v>90.692302121201521</v>
      </c>
      <c r="F275" s="420">
        <f t="shared" ref="F275:F280" si="8">SUM(C275:E275)</f>
        <v>264.03168675837185</v>
      </c>
      <c r="AF275" s="110"/>
    </row>
    <row r="276" spans="2:32">
      <c r="B276" s="416" t="s">
        <v>207</v>
      </c>
      <c r="C276" s="417">
        <v>54.366340149260694</v>
      </c>
      <c r="D276" s="417">
        <v>59.320752427460995</v>
      </c>
      <c r="E276" s="417">
        <v>64.825508493339612</v>
      </c>
      <c r="F276" s="418">
        <f t="shared" si="8"/>
        <v>178.51260107006129</v>
      </c>
      <c r="O276" s="129"/>
      <c r="P276" s="129"/>
      <c r="Q276" s="129"/>
      <c r="R276" s="129"/>
      <c r="AF276" s="110"/>
    </row>
    <row r="277" spans="2:32">
      <c r="B277" s="416" t="s">
        <v>308</v>
      </c>
      <c r="C277" s="417">
        <v>6.158163261874531</v>
      </c>
      <c r="D277" s="417">
        <v>7.8818010791656832</v>
      </c>
      <c r="E277" s="417">
        <v>4.772419043043592</v>
      </c>
      <c r="F277" s="418">
        <f t="shared" si="8"/>
        <v>18.812383384083805</v>
      </c>
      <c r="O277" s="129"/>
      <c r="P277" s="129"/>
      <c r="Q277" s="129"/>
      <c r="R277" s="129"/>
      <c r="AF277" s="110"/>
    </row>
    <row r="278" spans="2:32">
      <c r="B278" s="416" t="s">
        <v>309</v>
      </c>
      <c r="C278" s="417">
        <v>17.932325426107088</v>
      </c>
      <c r="D278" s="417">
        <v>27.680002293301325</v>
      </c>
      <c r="E278" s="417">
        <v>21.094374584818311</v>
      </c>
      <c r="F278" s="418">
        <f t="shared" si="8"/>
        <v>66.706702304226724</v>
      </c>
      <c r="O278" s="129"/>
      <c r="P278" s="129"/>
      <c r="Q278" s="129"/>
      <c r="R278" s="129"/>
      <c r="AF278" s="110"/>
    </row>
    <row r="279" spans="2:32" hidden="1" outlineLevel="1">
      <c r="B279" s="419" t="s">
        <v>12</v>
      </c>
      <c r="C279" s="276">
        <f>SUM(C280:C282)</f>
        <v>0</v>
      </c>
      <c r="D279" s="276">
        <f>SUM(D280:D282)</f>
        <v>0</v>
      </c>
      <c r="E279" s="276">
        <f>SUM(E280:E282)</f>
        <v>0</v>
      </c>
      <c r="F279" s="420">
        <f t="shared" si="8"/>
        <v>0</v>
      </c>
      <c r="AF279" s="110"/>
    </row>
    <row r="280" spans="2:32" hidden="1" outlineLevel="1">
      <c r="B280" s="416" t="s">
        <v>207</v>
      </c>
      <c r="C280" s="417"/>
      <c r="D280" s="417"/>
      <c r="E280" s="417"/>
      <c r="F280" s="418">
        <f t="shared" si="8"/>
        <v>0</v>
      </c>
      <c r="O280" s="129"/>
      <c r="P280" s="129"/>
      <c r="Q280" s="129"/>
      <c r="R280" s="129"/>
      <c r="AF280" s="110"/>
    </row>
    <row r="281" spans="2:32" hidden="1" outlineLevel="1">
      <c r="B281" s="416" t="s">
        <v>308</v>
      </c>
      <c r="C281" s="417"/>
      <c r="D281" s="417"/>
      <c r="E281" s="417"/>
      <c r="F281" s="418">
        <f t="shared" ref="F281:F286" si="9">SUM(C281:E281)</f>
        <v>0</v>
      </c>
      <c r="O281" s="129"/>
      <c r="P281" s="129"/>
      <c r="Q281" s="129"/>
      <c r="R281" s="129"/>
      <c r="AF281" s="110"/>
    </row>
    <row r="282" spans="2:32" hidden="1" outlineLevel="1">
      <c r="B282" s="416" t="s">
        <v>309</v>
      </c>
      <c r="C282" s="417"/>
      <c r="D282" s="417"/>
      <c r="E282" s="417"/>
      <c r="F282" s="418">
        <f t="shared" si="9"/>
        <v>0</v>
      </c>
      <c r="O282" s="129"/>
      <c r="P282" s="129"/>
      <c r="Q282" s="129"/>
      <c r="R282" s="129"/>
      <c r="AF282" s="110"/>
    </row>
    <row r="283" spans="2:32" ht="14.25" hidden="1" customHeight="1" outlineLevel="1">
      <c r="B283" s="419" t="s">
        <v>13</v>
      </c>
      <c r="C283" s="276">
        <f>SUM(C284:C286)</f>
        <v>0</v>
      </c>
      <c r="D283" s="276">
        <f>SUM(D284:D286)</f>
        <v>0</v>
      </c>
      <c r="E283" s="276">
        <f>SUM(E284:E286)</f>
        <v>0</v>
      </c>
      <c r="F283" s="420">
        <f t="shared" si="9"/>
        <v>0</v>
      </c>
      <c r="AF283" s="110"/>
    </row>
    <row r="284" spans="2:32" ht="14.25" hidden="1" customHeight="1" outlineLevel="1">
      <c r="B284" s="416" t="s">
        <v>207</v>
      </c>
      <c r="C284" s="417"/>
      <c r="D284" s="417"/>
      <c r="E284" s="417"/>
      <c r="F284" s="418">
        <f t="shared" si="9"/>
        <v>0</v>
      </c>
      <c r="O284" s="129"/>
      <c r="P284" s="129"/>
      <c r="Q284" s="129"/>
      <c r="R284" s="129"/>
      <c r="AF284" s="110"/>
    </row>
    <row r="285" spans="2:32" ht="14.25" hidden="1" customHeight="1" outlineLevel="1">
      <c r="B285" s="416" t="s">
        <v>308</v>
      </c>
      <c r="C285" s="417"/>
      <c r="D285" s="417"/>
      <c r="E285" s="417"/>
      <c r="F285" s="418">
        <f t="shared" si="9"/>
        <v>0</v>
      </c>
      <c r="O285" s="129"/>
      <c r="P285" s="129"/>
      <c r="Q285" s="129"/>
      <c r="R285" s="129"/>
      <c r="AF285" s="110"/>
    </row>
    <row r="286" spans="2:32" ht="14.25" hidden="1" customHeight="1" outlineLevel="1">
      <c r="B286" s="416" t="s">
        <v>309</v>
      </c>
      <c r="C286" s="417"/>
      <c r="D286" s="417"/>
      <c r="E286" s="417"/>
      <c r="F286" s="418">
        <f t="shared" si="9"/>
        <v>0</v>
      </c>
      <c r="O286" s="129"/>
      <c r="P286" s="129"/>
      <c r="Q286" s="129"/>
      <c r="R286" s="129"/>
      <c r="AF286" s="110"/>
    </row>
    <row r="287" spans="2:32" ht="14.25" hidden="1" customHeight="1" outlineLevel="1">
      <c r="B287" s="419" t="s">
        <v>14</v>
      </c>
      <c r="C287" s="276">
        <f>SUM(C288:C290)</f>
        <v>0</v>
      </c>
      <c r="D287" s="276">
        <f>SUM(D288:D290)</f>
        <v>0</v>
      </c>
      <c r="E287" s="276">
        <f>SUM(E288:E290)</f>
        <v>0</v>
      </c>
      <c r="F287" s="420">
        <f>SUM(F288:F290)</f>
        <v>0</v>
      </c>
      <c r="AF287" s="110"/>
    </row>
    <row r="288" spans="2:32" ht="14.25" hidden="1" customHeight="1" outlineLevel="1">
      <c r="B288" s="416" t="s">
        <v>207</v>
      </c>
      <c r="C288" s="417"/>
      <c r="D288" s="417"/>
      <c r="E288" s="417"/>
      <c r="F288" s="418">
        <f>SUM(C288:E288)</f>
        <v>0</v>
      </c>
      <c r="O288" s="129"/>
      <c r="P288" s="129"/>
      <c r="Q288" s="129"/>
      <c r="R288" s="129"/>
      <c r="AF288" s="110"/>
    </row>
    <row r="289" spans="2:43" ht="14.25" hidden="1" customHeight="1" outlineLevel="1">
      <c r="B289" s="416" t="s">
        <v>308</v>
      </c>
      <c r="C289" s="417"/>
      <c r="D289" s="417"/>
      <c r="E289" s="417"/>
      <c r="F289" s="418">
        <f>SUM(C289:E289)</f>
        <v>0</v>
      </c>
      <c r="O289" s="129"/>
      <c r="P289" s="129"/>
      <c r="Q289" s="129"/>
      <c r="R289" s="129"/>
      <c r="AF289" s="110"/>
    </row>
    <row r="290" spans="2:43" ht="14.25" hidden="1" customHeight="1" outlineLevel="1">
      <c r="B290" s="416" t="s">
        <v>309</v>
      </c>
      <c r="C290" s="417"/>
      <c r="D290" s="417"/>
      <c r="E290" s="417"/>
      <c r="F290" s="418">
        <f>SUM(C290:E290)</f>
        <v>0</v>
      </c>
      <c r="O290" s="129"/>
      <c r="P290" s="129"/>
      <c r="Q290" s="129"/>
      <c r="R290" s="129"/>
      <c r="AF290" s="110"/>
    </row>
    <row r="291" spans="2:43" ht="14.25" hidden="1" customHeight="1" outlineLevel="1">
      <c r="B291" s="419" t="s">
        <v>15</v>
      </c>
      <c r="C291" s="276">
        <f>SUM(C292:C294)</f>
        <v>0</v>
      </c>
      <c r="D291" s="276">
        <f>SUM(D292:D294)</f>
        <v>0</v>
      </c>
      <c r="E291" s="276">
        <f>SUM(E292:E294)</f>
        <v>0</v>
      </c>
      <c r="F291" s="420">
        <f>SUM(F292:F294)</f>
        <v>0</v>
      </c>
      <c r="O291" s="129"/>
      <c r="P291" s="129"/>
      <c r="Q291" s="129"/>
      <c r="R291" s="129"/>
      <c r="AF291" s="110"/>
    </row>
    <row r="292" spans="2:43" ht="14.25" hidden="1" customHeight="1" outlineLevel="1">
      <c r="B292" s="416" t="s">
        <v>207</v>
      </c>
      <c r="C292" s="417"/>
      <c r="D292" s="417"/>
      <c r="E292" s="417"/>
      <c r="F292" s="418">
        <f>SUM(C292:E292)</f>
        <v>0</v>
      </c>
      <c r="O292" s="129"/>
      <c r="P292" s="129"/>
      <c r="Q292" s="129"/>
      <c r="R292" s="129"/>
      <c r="AF292" s="110"/>
    </row>
    <row r="293" spans="2:43" ht="14.25" hidden="1" customHeight="1" outlineLevel="1">
      <c r="B293" s="416" t="s">
        <v>308</v>
      </c>
      <c r="C293" s="417"/>
      <c r="D293" s="417"/>
      <c r="E293" s="417"/>
      <c r="F293" s="418">
        <f>SUM(C293:E293)</f>
        <v>0</v>
      </c>
      <c r="O293" s="129"/>
      <c r="P293" s="129"/>
      <c r="Q293" s="129"/>
      <c r="R293" s="129"/>
      <c r="AF293" s="110"/>
    </row>
    <row r="294" spans="2:43" ht="14.25" hidden="1" customHeight="1" outlineLevel="1">
      <c r="B294" s="416" t="s">
        <v>309</v>
      </c>
      <c r="C294" s="417"/>
      <c r="D294" s="417"/>
      <c r="E294" s="417"/>
      <c r="F294" s="418">
        <f>SUM(C294:E294)</f>
        <v>0</v>
      </c>
      <c r="O294" s="129"/>
      <c r="P294" s="129"/>
      <c r="Q294" s="129"/>
      <c r="R294" s="129"/>
      <c r="AF294" s="110"/>
    </row>
    <row r="295" spans="2:43" ht="14.25" hidden="1" customHeight="1" outlineLevel="1">
      <c r="B295" s="419" t="s">
        <v>16</v>
      </c>
      <c r="C295" s="276">
        <f>SUM(C296:C298)</f>
        <v>0</v>
      </c>
      <c r="D295" s="276">
        <f>SUM(D296:D298)</f>
        <v>0</v>
      </c>
      <c r="E295" s="276">
        <f>SUM(E296:E298)</f>
        <v>0</v>
      </c>
      <c r="F295" s="420">
        <f>SUM(F296:F298)</f>
        <v>0</v>
      </c>
      <c r="O295" s="129"/>
      <c r="P295" s="129"/>
      <c r="Q295" s="129"/>
      <c r="R295" s="129"/>
      <c r="AF295" s="110"/>
    </row>
    <row r="296" spans="2:43" ht="14.25" hidden="1" customHeight="1" outlineLevel="1">
      <c r="B296" s="416" t="s">
        <v>207</v>
      </c>
      <c r="C296" s="417"/>
      <c r="D296" s="417"/>
      <c r="E296" s="417"/>
      <c r="F296" s="418">
        <f>SUM(C296:E296)</f>
        <v>0</v>
      </c>
      <c r="O296" s="129"/>
      <c r="P296" s="129"/>
      <c r="Q296" s="129"/>
      <c r="R296" s="129"/>
      <c r="AF296" s="110"/>
    </row>
    <row r="297" spans="2:43" ht="14.25" hidden="1" customHeight="1" outlineLevel="1">
      <c r="B297" s="416" t="s">
        <v>308</v>
      </c>
      <c r="C297" s="417"/>
      <c r="D297" s="417"/>
      <c r="E297" s="417"/>
      <c r="F297" s="418">
        <f>SUM(C297:E297)</f>
        <v>0</v>
      </c>
      <c r="O297" s="129"/>
      <c r="P297" s="129"/>
      <c r="Q297" s="129"/>
      <c r="R297" s="129"/>
      <c r="AF297" s="110"/>
    </row>
    <row r="298" spans="2:43" ht="14.25" hidden="1" customHeight="1" outlineLevel="1">
      <c r="B298" s="416" t="s">
        <v>309</v>
      </c>
      <c r="C298" s="417"/>
      <c r="D298" s="417"/>
      <c r="E298" s="417"/>
      <c r="F298" s="418">
        <f>SUM(C298:E298)</f>
        <v>0</v>
      </c>
      <c r="O298" s="129"/>
      <c r="P298" s="129"/>
      <c r="Q298" s="129"/>
      <c r="R298" s="129"/>
      <c r="AF298" s="110"/>
    </row>
    <row r="299" spans="2:43" ht="15.75" customHeight="1" collapsed="1">
      <c r="B299" s="421" t="s">
        <v>185</v>
      </c>
      <c r="C299" s="422">
        <f>+C251+C255+C259+C263+C267+C271+C275+C279+C283+C287+C291+C295</f>
        <v>530.88217979100091</v>
      </c>
      <c r="D299" s="422">
        <f>+D251+D255+D259+D263+D267+D271+D275+D279+D283+D287+D291+D295</f>
        <v>639.19074613020666</v>
      </c>
      <c r="E299" s="422">
        <f>+E251+E255+E259+E263+E267+E271+E275+E279+E283+E287+E291+E295</f>
        <v>614.41103123466451</v>
      </c>
      <c r="F299" s="423">
        <f>+F251+F255+F259+F263+F267+F271+F275+F279+F283+F287+F291+F295</f>
        <v>1784.4839571558718</v>
      </c>
      <c r="AF299" s="110"/>
    </row>
    <row r="300" spans="2:43">
      <c r="Z300" s="129"/>
      <c r="AA300" s="129"/>
      <c r="AB300" s="129"/>
      <c r="AC300" s="129"/>
      <c r="AQ300" s="110"/>
    </row>
    <row r="301" spans="2:43" ht="41.25" hidden="1" customHeight="1" outlineLevel="1">
      <c r="B301" s="552" t="s">
        <v>303</v>
      </c>
      <c r="C301" s="552"/>
      <c r="D301" s="552"/>
      <c r="E301" s="552"/>
      <c r="F301" s="552"/>
      <c r="G301" s="552"/>
      <c r="H301" s="552"/>
      <c r="I301" s="552"/>
      <c r="J301" s="552"/>
      <c r="K301" s="552"/>
      <c r="L301" s="552"/>
      <c r="M301" s="552"/>
      <c r="N301" s="552"/>
      <c r="O301" s="552"/>
      <c r="P301" s="552"/>
      <c r="Q301" s="552"/>
      <c r="Z301" s="129"/>
      <c r="AA301" s="129"/>
      <c r="AB301" s="129"/>
      <c r="AC301" s="129"/>
      <c r="AQ301" s="110"/>
    </row>
    <row r="302" spans="2:43" hidden="1" outlineLevel="1">
      <c r="B302" s="196" t="s">
        <v>208</v>
      </c>
      <c r="AQ302" s="110"/>
    </row>
    <row r="303" spans="2:43" hidden="1" outlineLevel="1">
      <c r="B303" s="157" t="s">
        <v>202</v>
      </c>
      <c r="AQ303" s="110"/>
    </row>
    <row r="304" spans="2:43" hidden="1" outlineLevel="1">
      <c r="B304" s="117"/>
      <c r="AQ304" s="110"/>
    </row>
    <row r="305" spans="2:32" hidden="1" outlineLevel="1">
      <c r="B305" s="111" t="s">
        <v>209</v>
      </c>
      <c r="C305" s="273" t="s">
        <v>241</v>
      </c>
      <c r="D305" s="273" t="s">
        <v>242</v>
      </c>
      <c r="E305" s="273" t="s">
        <v>210</v>
      </c>
      <c r="F305" s="277" t="s">
        <v>200</v>
      </c>
      <c r="AF305" s="110"/>
    </row>
    <row r="306" spans="2:32" hidden="1" outlineLevel="1">
      <c r="B306" s="118" t="s">
        <v>187</v>
      </c>
      <c r="C306" s="278">
        <v>1.1700059999999998E-2</v>
      </c>
      <c r="D306" s="278">
        <v>5.5224053103932302E-2</v>
      </c>
      <c r="E306" s="278">
        <v>1.6178110556722979E-2</v>
      </c>
      <c r="F306" s="279">
        <f t="shared" ref="F306:F329" si="10">SUM(C306:E306)</f>
        <v>8.3102223660655283E-2</v>
      </c>
      <c r="AF306" s="110"/>
    </row>
    <row r="307" spans="2:32" hidden="1" outlineLevel="1">
      <c r="B307" s="118" t="s">
        <v>188</v>
      </c>
      <c r="C307" s="278">
        <v>0</v>
      </c>
      <c r="D307" s="278">
        <v>0</v>
      </c>
      <c r="E307" s="278">
        <v>0</v>
      </c>
      <c r="F307" s="279">
        <f t="shared" si="10"/>
        <v>0</v>
      </c>
      <c r="AF307" s="110"/>
    </row>
    <row r="308" spans="2:32" hidden="1" outlineLevel="1">
      <c r="B308" s="118" t="s">
        <v>189</v>
      </c>
      <c r="C308" s="278">
        <v>0</v>
      </c>
      <c r="D308" s="278">
        <v>0</v>
      </c>
      <c r="E308" s="278">
        <v>0</v>
      </c>
      <c r="F308" s="279">
        <f t="shared" si="10"/>
        <v>0</v>
      </c>
      <c r="AF308" s="110"/>
    </row>
    <row r="309" spans="2:32" hidden="1" outlineLevel="1">
      <c r="B309" s="118" t="s">
        <v>190</v>
      </c>
      <c r="C309" s="278">
        <v>0</v>
      </c>
      <c r="D309" s="278">
        <v>0</v>
      </c>
      <c r="E309" s="278">
        <v>0</v>
      </c>
      <c r="F309" s="279">
        <f t="shared" si="10"/>
        <v>0</v>
      </c>
      <c r="AF309" s="110"/>
    </row>
    <row r="310" spans="2:32" hidden="1" outlineLevel="1">
      <c r="B310" s="118" t="s">
        <v>192</v>
      </c>
      <c r="C310" s="278">
        <v>0</v>
      </c>
      <c r="D310" s="278">
        <v>0</v>
      </c>
      <c r="E310" s="278">
        <v>0</v>
      </c>
      <c r="F310" s="279">
        <f t="shared" si="10"/>
        <v>0</v>
      </c>
      <c r="AF310" s="110"/>
    </row>
    <row r="311" spans="2:32" hidden="1" outlineLevel="1">
      <c r="B311" s="118" t="s">
        <v>193</v>
      </c>
      <c r="C311" s="278">
        <v>0</v>
      </c>
      <c r="D311" s="278">
        <v>0</v>
      </c>
      <c r="E311" s="278">
        <v>0</v>
      </c>
      <c r="F311" s="279">
        <f t="shared" si="10"/>
        <v>0</v>
      </c>
      <c r="AF311" s="110"/>
    </row>
    <row r="312" spans="2:32" hidden="1" outlineLevel="1">
      <c r="B312" s="118" t="s">
        <v>194</v>
      </c>
      <c r="C312" s="278">
        <v>0</v>
      </c>
      <c r="D312" s="278">
        <v>0</v>
      </c>
      <c r="E312" s="278">
        <v>0</v>
      </c>
      <c r="F312" s="279">
        <f t="shared" si="10"/>
        <v>0</v>
      </c>
      <c r="AF312" s="110"/>
    </row>
    <row r="313" spans="2:32" hidden="1" outlineLevel="1">
      <c r="B313" s="118" t="s">
        <v>195</v>
      </c>
      <c r="C313" s="278">
        <v>0</v>
      </c>
      <c r="D313" s="278">
        <v>0</v>
      </c>
      <c r="E313" s="278">
        <v>0</v>
      </c>
      <c r="F313" s="279">
        <f t="shared" si="10"/>
        <v>0</v>
      </c>
      <c r="AF313" s="110"/>
    </row>
    <row r="314" spans="2:32" hidden="1" outlineLevel="1">
      <c r="B314" s="118" t="s">
        <v>196</v>
      </c>
      <c r="C314" s="278">
        <v>0</v>
      </c>
      <c r="D314" s="278">
        <v>0</v>
      </c>
      <c r="E314" s="278">
        <v>0</v>
      </c>
      <c r="F314" s="279">
        <f t="shared" si="10"/>
        <v>0</v>
      </c>
      <c r="AF314" s="110"/>
    </row>
    <row r="315" spans="2:32" hidden="1" outlineLevel="1">
      <c r="B315" s="118" t="s">
        <v>197</v>
      </c>
      <c r="C315" s="278">
        <v>0</v>
      </c>
      <c r="D315" s="278">
        <v>0</v>
      </c>
      <c r="E315" s="278">
        <v>0</v>
      </c>
      <c r="F315" s="279">
        <f t="shared" si="10"/>
        <v>0</v>
      </c>
      <c r="AF315" s="110"/>
    </row>
    <row r="316" spans="2:32" hidden="1" outlineLevel="1">
      <c r="B316" s="118" t="s">
        <v>198</v>
      </c>
      <c r="C316" s="278">
        <v>0</v>
      </c>
      <c r="D316" s="278">
        <v>0</v>
      </c>
      <c r="E316" s="278">
        <v>0</v>
      </c>
      <c r="F316" s="279">
        <f t="shared" si="10"/>
        <v>0</v>
      </c>
      <c r="AF316" s="110"/>
    </row>
    <row r="317" spans="2:32" hidden="1" outlineLevel="1">
      <c r="B317" s="118" t="s">
        <v>245</v>
      </c>
      <c r="C317" s="278">
        <v>0</v>
      </c>
      <c r="D317" s="278">
        <v>0</v>
      </c>
      <c r="E317" s="278">
        <v>0</v>
      </c>
      <c r="F317" s="279">
        <f t="shared" si="10"/>
        <v>0</v>
      </c>
      <c r="AF317" s="110"/>
    </row>
    <row r="318" spans="2:32" hidden="1" outlineLevel="1">
      <c r="B318" s="118" t="s">
        <v>199</v>
      </c>
      <c r="C318" s="278">
        <v>0</v>
      </c>
      <c r="D318" s="278">
        <v>0</v>
      </c>
      <c r="E318" s="278">
        <v>0</v>
      </c>
      <c r="F318" s="279">
        <f t="shared" si="10"/>
        <v>0</v>
      </c>
      <c r="AF318" s="110"/>
    </row>
    <row r="319" spans="2:32" hidden="1" outlineLevel="1">
      <c r="B319" s="118" t="s">
        <v>250</v>
      </c>
      <c r="C319" s="278">
        <v>0</v>
      </c>
      <c r="D319" s="278">
        <v>0</v>
      </c>
      <c r="E319" s="278">
        <v>0</v>
      </c>
      <c r="F319" s="279">
        <f t="shared" si="10"/>
        <v>0</v>
      </c>
      <c r="AF319" s="110"/>
    </row>
    <row r="320" spans="2:32" hidden="1" outlineLevel="1">
      <c r="B320" s="118" t="s">
        <v>252</v>
      </c>
      <c r="C320" s="278">
        <v>0</v>
      </c>
      <c r="D320" s="278">
        <v>0</v>
      </c>
      <c r="E320" s="278">
        <v>0</v>
      </c>
      <c r="F320" s="279">
        <f t="shared" si="10"/>
        <v>0</v>
      </c>
      <c r="AF320" s="110"/>
    </row>
    <row r="321" spans="2:43" hidden="1" outlineLevel="1">
      <c r="B321" s="118" t="s">
        <v>255</v>
      </c>
      <c r="C321" s="278">
        <v>0</v>
      </c>
      <c r="D321" s="278">
        <v>0</v>
      </c>
      <c r="E321" s="278">
        <v>0</v>
      </c>
      <c r="F321" s="279">
        <f t="shared" si="10"/>
        <v>0</v>
      </c>
      <c r="AF321" s="110"/>
    </row>
    <row r="322" spans="2:43" hidden="1" outlineLevel="1">
      <c r="B322" s="118" t="s">
        <v>256</v>
      </c>
      <c r="C322" s="278">
        <v>0</v>
      </c>
      <c r="D322" s="278">
        <v>0</v>
      </c>
      <c r="E322" s="278">
        <v>0</v>
      </c>
      <c r="F322" s="279">
        <f t="shared" si="10"/>
        <v>0</v>
      </c>
      <c r="AF322" s="110"/>
    </row>
    <row r="323" spans="2:43" hidden="1" outlineLevel="1">
      <c r="B323" s="118" t="s">
        <v>257</v>
      </c>
      <c r="C323" s="278">
        <v>0</v>
      </c>
      <c r="D323" s="278">
        <v>0</v>
      </c>
      <c r="E323" s="278">
        <v>0</v>
      </c>
      <c r="F323" s="279">
        <f t="shared" si="10"/>
        <v>0</v>
      </c>
      <c r="AF323" s="110"/>
    </row>
    <row r="324" spans="2:43" hidden="1" outlineLevel="1">
      <c r="B324" s="118" t="s">
        <v>258</v>
      </c>
      <c r="C324" s="278">
        <v>0</v>
      </c>
      <c r="D324" s="278">
        <v>0</v>
      </c>
      <c r="E324" s="278">
        <v>0</v>
      </c>
      <c r="F324" s="279">
        <f t="shared" si="10"/>
        <v>0</v>
      </c>
      <c r="AF324" s="110"/>
    </row>
    <row r="325" spans="2:43" hidden="1" outlineLevel="1">
      <c r="B325" t="s">
        <v>259</v>
      </c>
      <c r="C325" s="278">
        <v>0</v>
      </c>
      <c r="D325" s="278">
        <v>0</v>
      </c>
      <c r="E325" s="278">
        <v>0</v>
      </c>
      <c r="F325" s="279">
        <f t="shared" si="10"/>
        <v>0</v>
      </c>
      <c r="AF325" s="110"/>
    </row>
    <row r="326" spans="2:43" hidden="1" outlineLevel="1">
      <c r="B326" s="118" t="s">
        <v>270</v>
      </c>
      <c r="C326" s="278">
        <v>0</v>
      </c>
      <c r="D326" s="278">
        <v>0</v>
      </c>
      <c r="E326" s="278">
        <v>0</v>
      </c>
      <c r="F326" s="279">
        <f t="shared" si="10"/>
        <v>0</v>
      </c>
      <c r="AF326" s="110"/>
    </row>
    <row r="327" spans="2:43" hidden="1" outlineLevel="1">
      <c r="B327" s="118" t="s">
        <v>267</v>
      </c>
      <c r="C327" s="278">
        <v>0</v>
      </c>
      <c r="D327" s="278">
        <v>0</v>
      </c>
      <c r="E327" s="278">
        <v>0</v>
      </c>
      <c r="F327" s="279">
        <f t="shared" si="10"/>
        <v>0</v>
      </c>
      <c r="AF327" s="110"/>
    </row>
    <row r="328" spans="2:43" hidden="1" outlineLevel="1">
      <c r="B328" s="118" t="s">
        <v>268</v>
      </c>
      <c r="C328" s="278">
        <v>0</v>
      </c>
      <c r="D328" s="278">
        <v>0</v>
      </c>
      <c r="E328" s="278">
        <v>0</v>
      </c>
      <c r="F328" s="279">
        <f t="shared" si="10"/>
        <v>0</v>
      </c>
      <c r="AF328" s="110"/>
    </row>
    <row r="329" spans="2:43" hidden="1" outlineLevel="1">
      <c r="B329" s="118" t="s">
        <v>269</v>
      </c>
      <c r="C329" s="278">
        <v>0</v>
      </c>
      <c r="D329" s="278">
        <v>0</v>
      </c>
      <c r="E329" s="278">
        <v>0</v>
      </c>
      <c r="F329" s="279">
        <f t="shared" si="10"/>
        <v>0</v>
      </c>
      <c r="AF329" s="110"/>
    </row>
    <row r="330" spans="2:43" hidden="1" outlineLevel="1">
      <c r="B330" s="111" t="s">
        <v>200</v>
      </c>
      <c r="C330" s="280">
        <f>SUM(C306:C329)</f>
        <v>1.1700059999999998E-2</v>
      </c>
      <c r="D330" s="280">
        <f>SUM(D306:D329)</f>
        <v>5.5224053103932302E-2</v>
      </c>
      <c r="E330" s="280">
        <f>SUM(E306:E329)</f>
        <v>1.6178110556722979E-2</v>
      </c>
      <c r="F330" s="281">
        <f>SUM(F306:F328)</f>
        <v>8.3102223660655283E-2</v>
      </c>
      <c r="AF330" s="110"/>
    </row>
    <row r="331" spans="2:43" collapsed="1">
      <c r="AQ331" s="110"/>
    </row>
    <row r="332" spans="2:43">
      <c r="B332" s="118"/>
      <c r="AQ332" s="110"/>
    </row>
  </sheetData>
  <mergeCells count="23">
    <mergeCell ref="B199:D199"/>
    <mergeCell ref="B200:D200"/>
    <mergeCell ref="B301:Q301"/>
    <mergeCell ref="B246:F247"/>
    <mergeCell ref="B248:F248"/>
    <mergeCell ref="B198:D198"/>
    <mergeCell ref="B61:D61"/>
    <mergeCell ref="B62:D62"/>
    <mergeCell ref="B104:D104"/>
    <mergeCell ref="B105:D105"/>
    <mergeCell ref="B106:D106"/>
    <mergeCell ref="B107:D107"/>
    <mergeCell ref="B149:D149"/>
    <mergeCell ref="B150:D150"/>
    <mergeCell ref="B151:D151"/>
    <mergeCell ref="B152:D152"/>
    <mergeCell ref="B197:D197"/>
    <mergeCell ref="B60:D60"/>
    <mergeCell ref="B11:D11"/>
    <mergeCell ref="B12:D12"/>
    <mergeCell ref="B13:D13"/>
    <mergeCell ref="B14:D14"/>
    <mergeCell ref="B59:D59"/>
  </mergeCells>
  <conditionalFormatting sqref="C72:C82 C84:C99">
    <cfRule type="containsBlanks" dxfId="10" priority="38">
      <formula>LEN(TRIM(C72))=0</formula>
    </cfRule>
  </conditionalFormatting>
  <conditionalFormatting sqref="C102">
    <cfRule type="containsBlanks" dxfId="9" priority="34">
      <formula>LEN(TRIM(C102))=0</formula>
    </cfRule>
  </conditionalFormatting>
  <conditionalFormatting sqref="C162:C171">
    <cfRule type="containsBlanks" dxfId="8" priority="32">
      <formula>LEN(TRIM(C162))=0</formula>
    </cfRule>
  </conditionalFormatting>
  <conditionalFormatting sqref="C173:C192">
    <cfRule type="containsBlanks" dxfId="7" priority="31">
      <formula>LEN(TRIM(C173))=0</formula>
    </cfRule>
  </conditionalFormatting>
  <conditionalFormatting sqref="C100:D100">
    <cfRule type="containsBlanks" dxfId="6" priority="36">
      <formula>LEN(TRIM(C100))=0</formula>
    </cfRule>
  </conditionalFormatting>
  <conditionalFormatting sqref="C253:E254">
    <cfRule type="containsBlanks" dxfId="5" priority="25">
      <formula>LEN(TRIM(C253))=0</formula>
    </cfRule>
  </conditionalFormatting>
  <conditionalFormatting sqref="C257:E258">
    <cfRule type="containsBlanks" dxfId="4" priority="21">
      <formula>LEN(TRIM(C257))=0</formula>
    </cfRule>
  </conditionalFormatting>
  <conditionalFormatting sqref="C261:E262">
    <cfRule type="containsBlanks" dxfId="3" priority="1">
      <formula>LEN(TRIM(C261))=0</formula>
    </cfRule>
  </conditionalFormatting>
  <conditionalFormatting sqref="C265:E266">
    <cfRule type="containsBlanks" dxfId="2" priority="13">
      <formula>LEN(TRIM(C265))=0</formula>
    </cfRule>
  </conditionalFormatting>
  <conditionalFormatting sqref="C269:E270">
    <cfRule type="containsBlanks" dxfId="1" priority="9">
      <formula>LEN(TRIM(C269))=0</formula>
    </cfRule>
  </conditionalFormatting>
  <conditionalFormatting sqref="C273:E274">
    <cfRule type="containsBlanks" dxfId="0" priority="5">
      <formula>LEN(TRIM(C273))=0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31" formulaRange="1"/>
    <ignoredError sqref="C102 C100:D100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2025-09-16T12:23:42Z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