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3D3F7DCE-5E93-4027-8CCA-F9CB6DF8684C}" xr6:coauthVersionLast="47" xr6:coauthVersionMax="47" xr10:uidLastSave="{00000000-0000-0000-0000-000000000000}"/>
  <bookViews>
    <workbookView xWindow="-110" yWindow="-110" windowWidth="19420" windowHeight="10300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E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EGEPC!$B$2:$J$43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5" i="15" l="1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3" i="15" l="1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E281" i="15"/>
  <c r="D281" i="15"/>
  <c r="C281" i="15"/>
  <c r="E277" i="15"/>
  <c r="C277" i="15"/>
  <c r="D273" i="15"/>
  <c r="C273" i="15"/>
  <c r="F273" i="15" s="1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G8" i="17" l="1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M150" i="7" l="1"/>
  <c r="HM105" i="7"/>
  <c r="HM75" i="7"/>
  <c r="HM70" i="7"/>
  <c r="HM55" i="7"/>
  <c r="HM148" i="7"/>
  <c r="HM104" i="7"/>
  <c r="HM79" i="7"/>
  <c r="HM74" i="7"/>
  <c r="HM69" i="7"/>
  <c r="HM54" i="7"/>
  <c r="HM147" i="7"/>
  <c r="HM103" i="7"/>
  <c r="HM73" i="7"/>
  <c r="HM68" i="7"/>
  <c r="HM53" i="7"/>
  <c r="HM25" i="7"/>
  <c r="HM71" i="7"/>
  <c r="HM24" i="7"/>
  <c r="HM56" i="7"/>
  <c r="HM149" i="7"/>
  <c r="HM106" i="7"/>
  <c r="HM76" i="7"/>
  <c r="HM80" i="7"/>
  <c r="HM23" i="7"/>
  <c r="HM26" i="7" l="1"/>
  <c r="HM113" i="7"/>
  <c r="HM81" i="7"/>
  <c r="HM64" i="7"/>
  <c r="HM65" i="7"/>
  <c r="HM66" i="7"/>
  <c r="HM63" i="7"/>
  <c r="HM114" i="7" l="1"/>
  <c r="HM208" i="7"/>
  <c r="HM209" i="7"/>
  <c r="HM210" i="7"/>
  <c r="HM84" i="7"/>
  <c r="HM78" i="7"/>
  <c r="HM34" i="7"/>
  <c r="HM115" i="7" l="1"/>
  <c r="HM207" i="7"/>
  <c r="HM112" i="7"/>
  <c r="HM35" i="7"/>
  <c r="HM85" i="7" l="1"/>
  <c r="HM117" i="7"/>
  <c r="HM86" i="7"/>
  <c r="HM36" i="7"/>
  <c r="HM29" i="7"/>
  <c r="HM118" i="7" l="1"/>
  <c r="HM89" i="7"/>
  <c r="HM30" i="7"/>
  <c r="HM83" i="7" l="1"/>
  <c r="HM33" i="7"/>
  <c r="HM119" i="7"/>
  <c r="HM116" i="7"/>
  <c r="HM39" i="7"/>
  <c r="HM90" i="7"/>
  <c r="HM31" i="7"/>
  <c r="HM121" i="7" l="1"/>
  <c r="HM9" i="7"/>
  <c r="HM28" i="7"/>
  <c r="HM10" i="7" l="1"/>
  <c r="HM40" i="7"/>
  <c r="HM88" i="7"/>
  <c r="HM91" i="7"/>
  <c r="HM122" i="7"/>
  <c r="HN21" i="4"/>
  <c r="HN19" i="4"/>
  <c r="HN13" i="4"/>
  <c r="HN22" i="4"/>
  <c r="HN10" i="4"/>
  <c r="HN14" i="4"/>
  <c r="HN11" i="4"/>
  <c r="HN9" i="4"/>
  <c r="HN20" i="4"/>
  <c r="HN39" i="4"/>
  <c r="HN12" i="4"/>
  <c r="HM99" i="7"/>
  <c r="HM41" i="7"/>
  <c r="HN24" i="1" l="1"/>
  <c r="HN27" i="1"/>
  <c r="HN26" i="1"/>
  <c r="HN15" i="1"/>
  <c r="HN21" i="1"/>
  <c r="HN14" i="1"/>
  <c r="HN44" i="1"/>
  <c r="HN16" i="1"/>
  <c r="HN22" i="1"/>
  <c r="HN11" i="1"/>
  <c r="HN45" i="1"/>
  <c r="HN10" i="1"/>
  <c r="HN49" i="1"/>
  <c r="HN23" i="4"/>
  <c r="HN19" i="1"/>
  <c r="HN12" i="1"/>
  <c r="HN46" i="1"/>
  <c r="HN29" i="1"/>
  <c r="HN9" i="1"/>
  <c r="HN28" i="1"/>
  <c r="HN47" i="1"/>
  <c r="HN20" i="1"/>
  <c r="HN13" i="1"/>
  <c r="HN25" i="1"/>
  <c r="HN23" i="1"/>
  <c r="HM123" i="7"/>
  <c r="HN25" i="5"/>
  <c r="HM153" i="7"/>
  <c r="HM120" i="7"/>
  <c r="HN24" i="4"/>
  <c r="HM11" i="7"/>
  <c r="HM38" i="7"/>
  <c r="HM100" i="7"/>
  <c r="HM125" i="7" l="1"/>
  <c r="HN36" i="1"/>
  <c r="HN41" i="1"/>
  <c r="HN35" i="1"/>
  <c r="HN34" i="1"/>
  <c r="HN33" i="1"/>
  <c r="HN32" i="1"/>
  <c r="HM8" i="7"/>
  <c r="HM49" i="7"/>
  <c r="HM154" i="7"/>
  <c r="HN37" i="1" l="1"/>
  <c r="HN38" i="1"/>
  <c r="HN40" i="1"/>
  <c r="HN39" i="1"/>
  <c r="HM98" i="7"/>
  <c r="HM101" i="7"/>
  <c r="HN9" i="5"/>
  <c r="HM126" i="7"/>
  <c r="HM50" i="7"/>
  <c r="HM94" i="7"/>
  <c r="HM155" i="7"/>
  <c r="HN18" i="4"/>
  <c r="HM14" i="7" l="1"/>
  <c r="HM19" i="7"/>
  <c r="HN10" i="5"/>
  <c r="HM127" i="7"/>
  <c r="HM124" i="7"/>
  <c r="HM95" i="7"/>
  <c r="HM152" i="7"/>
  <c r="HM44" i="7"/>
  <c r="HM51" i="7" l="1"/>
  <c r="HM20" i="7"/>
  <c r="HM129" i="7"/>
  <c r="HN8" i="5"/>
  <c r="HM45" i="7"/>
  <c r="HM21" i="7" l="1"/>
  <c r="HM93" i="7"/>
  <c r="HM96" i="7"/>
  <c r="HM48" i="7"/>
  <c r="HM130" i="7"/>
  <c r="HM203" i="7"/>
  <c r="HM15" i="7"/>
  <c r="HM46" i="7"/>
  <c r="HM131" i="7" l="1"/>
  <c r="HM128" i="7"/>
  <c r="HM204" i="7"/>
  <c r="HM16" i="7"/>
  <c r="HM43" i="7"/>
  <c r="HM13" i="7" l="1"/>
  <c r="HM18" i="7"/>
  <c r="HM202" i="7" l="1"/>
  <c r="HM205" i="7"/>
  <c r="HM193" i="7"/>
  <c r="HM133" i="7" l="1"/>
  <c r="HM194" i="7"/>
  <c r="HM109" i="7" l="1"/>
  <c r="HM134" i="7"/>
  <c r="HM195" i="7"/>
  <c r="HM192" i="7" l="1"/>
  <c r="HM110" i="7"/>
  <c r="HM135" i="7"/>
  <c r="HM198" i="7"/>
  <c r="HM111" i="7" l="1"/>
  <c r="HM132" i="7"/>
  <c r="HM199" i="7"/>
  <c r="HM138" i="7" l="1"/>
  <c r="HM108" i="7"/>
  <c r="HM139" i="7"/>
  <c r="HM200" i="7"/>
  <c r="HM197" i="7" l="1"/>
  <c r="HM140" i="7"/>
  <c r="HM137" i="7" l="1"/>
  <c r="HM143" i="7"/>
  <c r="HM61" i="7"/>
  <c r="HM165" i="7"/>
  <c r="HM164" i="7"/>
  <c r="HM60" i="7"/>
  <c r="HM185" i="7"/>
  <c r="HM184" i="7"/>
  <c r="HM163" i="7"/>
  <c r="HM59" i="7"/>
  <c r="HM183" i="7"/>
  <c r="HM144" i="7" l="1"/>
  <c r="HM175" i="7"/>
  <c r="HM173" i="7"/>
  <c r="HM182" i="7"/>
  <c r="HM58" i="7"/>
  <c r="HM174" i="7"/>
  <c r="HM172" i="7" l="1"/>
  <c r="HM162" i="7"/>
  <c r="HM145" i="7"/>
  <c r="HM142" i="7" l="1"/>
  <c r="HN26" i="4" l="1"/>
  <c r="HN29" i="4" l="1"/>
  <c r="HN30" i="4" l="1"/>
  <c r="HN31" i="4" l="1"/>
  <c r="HN32" i="4"/>
  <c r="HN35" i="4" l="1"/>
  <c r="HN28" i="4"/>
  <c r="HN37" i="4" l="1"/>
  <c r="HN12" i="5"/>
  <c r="HN34" i="4"/>
  <c r="HN15" i="5" l="1"/>
  <c r="HN16" i="5" l="1"/>
  <c r="HN17" i="5" l="1"/>
  <c r="HN18" i="5" l="1"/>
  <c r="HN21" i="5"/>
  <c r="HN23" i="5" l="1"/>
  <c r="HN14" i="5"/>
  <c r="HN20" i="5" l="1"/>
  <c r="HN8" i="4" l="1"/>
  <c r="HN16" i="4" l="1"/>
</calcChain>
</file>

<file path=xl/sharedStrings.xml><?xml version="1.0" encoding="utf-8"?>
<sst xmlns="http://schemas.openxmlformats.org/spreadsheetml/2006/main" count="1776" uniqueCount="423">
  <si>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</si>
  <si>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</si>
  <si>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</si>
  <si>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</si>
  <si>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</si>
  <si>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</si>
  <si>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</si>
  <si>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</si>
  <si>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</si>
  <si>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</si>
  <si>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</si>
  <si>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</si>
  <si>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</si>
  <si>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</si>
  <si>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</si>
  <si>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</si>
  <si>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</si>
  <si>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</si>
  <si>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</si>
  <si>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</si>
  <si>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</si>
  <si>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</si>
  <si>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</si>
  <si>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</si>
  <si>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</si>
  <si>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</si>
  <si>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</si>
  <si>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</si>
  <si>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</si>
  <si>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</si>
  <si>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</si>
  <si>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</si>
  <si>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</si>
  <si>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</si>
  <si>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</si>
  <si>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</si>
  <si>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</si>
  <si>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</si>
  <si>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</si>
  <si>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</si>
  <si>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</si>
  <si>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</si>
  <si>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</si>
  <si>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</si>
  <si>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</si>
  <si>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</si>
  <si>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</si>
  <si>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</si>
  <si>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</si>
  <si>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</si>
  <si>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</si>
  <si>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</si>
  <si>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</si>
  <si>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</si>
  <si>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</si>
  <si>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</si>
  <si>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</si>
  <si>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</si>
  <si>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</si>
  <si>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</si>
  <si>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</si>
  <si>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</si>
  <si>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</si>
  <si>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</si>
  <si>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</si>
  <si>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</si>
  <si>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</si>
  <si>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</si>
  <si>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</si>
  <si>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</si>
  <si>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</si>
  <si>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</si>
  <si>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</si>
  <si>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</si>
  <si>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</si>
  <si>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</si>
  <si>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</si>
  <si>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</si>
  <si>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</si>
  <si>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</si>
  <si>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</si>
  <si>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</si>
  <si>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</si>
  <si>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</si>
  <si>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</si>
  <si>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</si>
  <si>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</si>
  <si>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</si>
  <si>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</si>
  <si>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</si>
  <si>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</si>
  <si>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</si>
  <si>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</si>
  <si>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</si>
  <si>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</si>
  <si>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</si>
  <si>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</si>
  <si>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</si>
  <si>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</si>
  <si>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</si>
  <si>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</si>
  <si>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</si>
  <si>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</si>
  <si>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</si>
  <si>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</si>
  <si>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</si>
  <si>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</si>
  <si>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</si>
  <si>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</si>
  <si>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</si>
  <si>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</si>
  <si>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</si>
  <si>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</si>
  <si>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</si>
  <si>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</si>
  <si>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</si>
  <si>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</si>
  <si>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</si>
  <si>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</si>
  <si>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</si>
  <si>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</si>
  <si>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</si>
  <si>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</si>
  <si>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</si>
  <si>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</si>
  <si>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</si>
  <si>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</si>
  <si>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</si>
  <si>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</si>
  <si>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</si>
  <si>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</si>
  <si>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</si>
  <si>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</si>
  <si>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</si>
  <si>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</si>
  <si>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</si>
  <si>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</si>
  <si>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</si>
  <si>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</si>
  <si>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</si>
  <si>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</si>
  <si>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</si>
  <si>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</si>
  <si>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</si>
  <si>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</si>
  <si>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</si>
  <si>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</si>
  <si>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</si>
  <si>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</si>
  <si>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</si>
  <si>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</si>
  <si>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</si>
  <si>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</si>
  <si>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</si>
  <si>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</si>
  <si>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</si>
  <si>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</si>
  <si>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</si>
  <si>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</si>
  <si>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</si>
  <si>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</si>
  <si>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</si>
  <si>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</si>
  <si>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</si>
  <si>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</si>
  <si>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</si>
  <si>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</si>
  <si>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</si>
  <si>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</si>
  <si>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</si>
  <si>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</si>
  <si>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</si>
  <si>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</si>
  <si>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</si>
  <si>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</si>
  <si>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</si>
  <si>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</si>
  <si>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</si>
  <si>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</si>
  <si>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</si>
  <si>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</si>
  <si>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</si>
  <si>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</si>
  <si>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</si>
  <si>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</si>
  <si>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</si>
  <si>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</si>
  <si>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</si>
  <si>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</si>
  <si>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</si>
  <si>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</si>
  <si>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</si>
  <si>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</si>
  <si>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</si>
  <si>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</si>
  <si>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</si>
  <si>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</si>
  <si>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</si>
  <si>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</si>
  <si>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</si>
  <si>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</si>
  <si>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</si>
  <si>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</si>
  <si>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</si>
  <si>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</si>
  <si>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</si>
  <si>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</si>
  <si>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</si>
  <si>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</si>
  <si>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</si>
  <si>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</si>
  <si>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</si>
  <si>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</si>
  <si>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</si>
  <si>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</si>
  <si>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</si>
  <si>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</si>
  <si>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</si>
  <si>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</si>
  <si>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</si>
  <si>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</si>
  <si>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</si>
  <si>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</si>
  <si>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</si>
  <si>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</si>
  <si>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</si>
  <si>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</si>
  <si>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</si>
  <si>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</si>
  <si>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</si>
  <si>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</si>
  <si>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</si>
  <si>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</si>
  <si>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</si>
  <si>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</si>
  <si>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</si>
  <si>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</si>
  <si>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</si>
  <si>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</si>
  <si>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</si>
  <si>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</si>
  <si>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</si>
  <si>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</si>
  <si>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</si>
  <si>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</si>
  <si>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</si>
  <si>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</si>
  <si>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</si>
  <si>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</si>
  <si>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</si>
  <si>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</si>
  <si>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</si>
  <si>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</si>
  <si>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</si>
  <si>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</si>
  <si>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</si>
  <si>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</si>
  <si>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</si>
  <si>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</si>
  <si>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</si>
  <si>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</si>
  <si>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</si>
  <si>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</si>
  <si>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</si>
  <si>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</si>
  <si>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</si>
  <si>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</si>
  <si>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</si>
  <si>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</si>
  <si>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</si>
  <si>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</si>
  <si>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</si>
  <si>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</si>
  <si>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</si>
  <si>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</si>
  <si>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</si>
  <si>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</si>
  <si>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</si>
  <si>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</si>
  <si>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</si>
  <si>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</si>
  <si>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</si>
  <si>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</si>
  <si>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</si>
  <si>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</si>
  <si>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</si>
  <si>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</si>
  <si>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</si>
  <si>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</si>
  <si>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</si>
  <si>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</si>
  <si>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</si>
  <si>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</si>
  <si>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</si>
  <si>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</si>
  <si>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</si>
  <si>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</si>
  <si>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</si>
  <si>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</si>
  <si>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</si>
  <si>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</si>
  <si>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</si>
  <si>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</si>
  <si>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</si>
  <si>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</si>
  <si>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</si>
  <si>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</si>
  <si>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</si>
  <si>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</si>
  <si>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</si>
  <si>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</si>
  <si>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</si>
  <si>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</si>
  <si>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</si>
  <si>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</si>
  <si>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</si>
  <si>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</si>
  <si>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</si>
  <si>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</si>
  <si>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</si>
  <si>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</si>
  <si>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</si>
  <si>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</si>
  <si>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</si>
  <si>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</si>
  <si>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</si>
  <si>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</si>
  <si>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</si>
  <si>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</si>
  <si>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</si>
  <si>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</si>
  <si>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</si>
  <si>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</si>
  <si>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</si>
  <si>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</si>
  <si>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</si>
  <si>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</si>
  <si>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</si>
  <si>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</si>
  <si>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</si>
  <si>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Ingresos Ventas Cenizas (US$ MM)</t>
  </si>
  <si>
    <t>Ingresos Financieros (US$ MM)</t>
  </si>
  <si>
    <t>1.2 Ingresos por Venta de Cenizas</t>
  </si>
  <si>
    <t xml:space="preserve">1.3 Ingresos Financieros </t>
  </si>
  <si>
    <t>Otros Ingresos</t>
  </si>
  <si>
    <t>1.4  Otros Ingresos</t>
  </si>
  <si>
    <t>2.  Total Gastos Operativos (Opex)</t>
  </si>
  <si>
    <t>2.2  Gastos Generales y Administrativos</t>
  </si>
  <si>
    <t>4. Inversiones (CAPEX)</t>
  </si>
  <si>
    <t>5.  Balance con Inversiones (4-5)</t>
  </si>
  <si>
    <t>7.  Balance luego de Financiamiento (5+6)</t>
  </si>
  <si>
    <t>Ventas Divisas</t>
  </si>
  <si>
    <t>Deuda Corriente enero 2025</t>
  </si>
  <si>
    <t>Deuda Corriente enero 2024</t>
  </si>
  <si>
    <t>Pagos EDEs Por Compra de Energía,  Derecho de Conexión, Intereses, Reliquidaciones y Deuda Congelada enero 2025</t>
  </si>
  <si>
    <t>Ene - Mar 2025</t>
  </si>
  <si>
    <t>Ene25-Ene25</t>
  </si>
  <si>
    <t>Ene24-Ene24</t>
  </si>
  <si>
    <t>Comparación 2024 - 2025</t>
  </si>
  <si>
    <t>Ene23-Ene23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</si>
  <si>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</si>
  <si>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</si>
  <si>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</si>
  <si>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</si>
  <si>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</si>
  <si>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</si>
  <si>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</si>
  <si>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</si>
  <si>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</si>
  <si>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</si>
  <si>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</si>
  <si>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</si>
  <si>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</si>
  <si>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</si>
  <si>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</si>
  <si>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</si>
  <si>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</si>
  <si>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</si>
  <si>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</si>
  <si>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</si>
  <si>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</si>
  <si>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</si>
  <si>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</si>
  <si>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</si>
  <si>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</si>
  <si>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</si>
  <si>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</si>
  <si>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</si>
  <si>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</si>
  <si>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</si>
  <si>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</si>
  <si>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</si>
  <si>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</si>
  <si>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</si>
  <si>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</si>
  <si>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</si>
  <si>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</si>
  <si>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</si>
  <si>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</si>
  <si>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</si>
  <si>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</si>
  <si>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</si>
  <si>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</si>
  <si>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</si>
  <si>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</si>
  <si>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</si>
  <si>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</si>
  <si>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</si>
  <si>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</si>
  <si>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Enero 2025</t>
  </si>
  <si>
    <t>Ejecutado Enero - Enero 2025</t>
  </si>
  <si>
    <t>Acumulado a Enero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</si>
  <si>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</si>
  <si>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</si>
  <si>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</si>
  <si>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</si>
  <si>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</si>
  <si>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</si>
  <si>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</si>
  <si>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</si>
  <si>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>Total 2025</t>
  </si>
  <si>
    <t>Ministerio de Energía y Minas (MEM)         VME-DME-MT01</t>
  </si>
  <si>
    <t>Ministerio de Energía y Minas (MEM)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</si>
</sst>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b/>
      <sz val="12"/>
      <color rgb="FF000000"/>
      <name val="Aptos"/>
      <family val="2"/>
    </font>
  </fonts>
  <fills count="8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</fills>
  <borders count="1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rgb="FFA6A6A6"/>
      </left>
      <right/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A6A6A6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45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6" xfId="10" applyFont="1" applyFill="1" applyBorder="1" applyAlignment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56" xfId="10" applyFont="1" applyFill="1" applyBorder="1" applyAlignment="1" applyProtection="1">
      <alignment horizontal="right"/>
    </xf>
    <xf numFmtId="43" fontId="7" fillId="16" borderId="57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9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0" fontId="7" fillId="16" borderId="57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3" applyFont="1" applyBorder="1"/>
    <xf numFmtId="0" fontId="47" fillId="0" borderId="59" xfId="13" applyFont="1" applyBorder="1" applyAlignment="1">
      <alignment horizontal="left" indent="1"/>
    </xf>
    <xf numFmtId="0" fontId="7" fillId="0" borderId="61" xfId="13" applyFont="1" applyBorder="1"/>
    <xf numFmtId="0" fontId="7" fillId="0" borderId="59" xfId="13" applyFont="1" applyBorder="1"/>
    <xf numFmtId="0" fontId="7" fillId="0" borderId="63" xfId="13" applyFont="1" applyBorder="1"/>
    <xf numFmtId="0" fontId="8" fillId="0" borderId="64" xfId="13" applyFont="1" applyBorder="1" applyAlignment="1">
      <alignment horizontal="center"/>
    </xf>
    <xf numFmtId="0" fontId="7" fillId="0" borderId="68" xfId="13" applyFont="1" applyBorder="1"/>
    <xf numFmtId="0" fontId="7" fillId="0" borderId="71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84" xfId="10" applyFont="1" applyFill="1" applyBorder="1" applyAlignment="1">
      <alignment horizontal="center"/>
    </xf>
    <xf numFmtId="43" fontId="7" fillId="16" borderId="56" xfId="10" applyFont="1" applyFill="1" applyBorder="1" applyAlignment="1">
      <alignment horizontal="center"/>
    </xf>
    <xf numFmtId="0" fontId="7" fillId="16" borderId="85" xfId="13" applyFont="1" applyFill="1" applyBorder="1" applyAlignment="1">
      <alignment horizontal="center"/>
    </xf>
    <xf numFmtId="0" fontId="7" fillId="16" borderId="86" xfId="13" applyFont="1" applyFill="1" applyBorder="1" applyAlignment="1">
      <alignment horizontal="center"/>
    </xf>
    <xf numFmtId="43" fontId="7" fillId="16" borderId="87" xfId="10" applyFont="1" applyFill="1" applyBorder="1" applyAlignment="1">
      <alignment horizontal="center"/>
    </xf>
    <xf numFmtId="43" fontId="7" fillId="16" borderId="88" xfId="10" applyFont="1" applyFill="1" applyBorder="1" applyAlignment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57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56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9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76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6" applyNumberFormat="1" applyFont="1" applyFill="1" applyBorder="1" applyAlignment="1" applyProtection="1">
      <alignment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6" applyNumberFormat="1" applyFont="1" applyFill="1" applyBorder="1" applyAlignment="1" applyProtection="1">
      <alignment horizontal="left" vertical="center"/>
      <protection hidden="1"/>
    </xf>
    <xf numFmtId="0" fontId="35" fillId="6" borderId="111" xfId="6" applyNumberFormat="1" applyFont="1" applyFill="1" applyBorder="1" applyAlignment="1" applyProtection="1">
      <alignment horizontal="left"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/>
      <protection hidden="1"/>
    </xf>
    <xf numFmtId="0" fontId="35" fillId="7" borderId="111" xfId="6" applyNumberFormat="1" applyFont="1" applyFill="1" applyBorder="1" applyAlignment="1" applyProtection="1">
      <alignment horizontal="left" vertical="center"/>
      <protection hidden="1"/>
    </xf>
    <xf numFmtId="0" fontId="37" fillId="0" borderId="112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5" fillId="8" borderId="111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6" applyNumberFormat="1" applyFont="1" applyFill="1" applyBorder="1" applyAlignment="1" applyProtection="1">
      <alignment horizontal="left" vertical="center"/>
      <protection hidden="1"/>
    </xf>
    <xf numFmtId="0" fontId="35" fillId="8" borderId="109" xfId="6" applyNumberFormat="1" applyFont="1" applyFill="1" applyBorder="1" applyAlignment="1" applyProtection="1">
      <alignment vertical="center"/>
      <protection hidden="1"/>
    </xf>
    <xf numFmtId="0" fontId="35" fillId="0" borderId="109" xfId="6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0" fontId="46" fillId="76" borderId="53" xfId="19" applyFont="1" applyFill="1" applyBorder="1"/>
    <xf numFmtId="0" fontId="46" fillId="76" borderId="53" xfId="19" applyFont="1" applyFill="1" applyBorder="1" applyAlignment="1">
      <alignment horizontal="center"/>
    </xf>
    <xf numFmtId="0" fontId="46" fillId="76" borderId="83" xfId="19" applyFont="1" applyFill="1" applyBorder="1" applyAlignment="1">
      <alignment horizontal="center"/>
    </xf>
    <xf numFmtId="0" fontId="46" fillId="76" borderId="82" xfId="19" applyFont="1" applyFill="1" applyBorder="1" applyAlignment="1">
      <alignment horizontal="center"/>
    </xf>
    <xf numFmtId="0" fontId="7" fillId="16" borderId="86" xfId="13" applyFont="1" applyFill="1" applyBorder="1" applyAlignment="1">
      <alignment horizontal="right"/>
    </xf>
    <xf numFmtId="43" fontId="7" fillId="16" borderId="84" xfId="10" applyFont="1" applyFill="1" applyBorder="1" applyAlignment="1">
      <alignment horizontal="right"/>
    </xf>
    <xf numFmtId="0" fontId="7" fillId="16" borderId="85" xfId="13" applyFont="1" applyFill="1" applyBorder="1" applyAlignment="1">
      <alignment horizontal="right"/>
    </xf>
    <xf numFmtId="43" fontId="7" fillId="16" borderId="88" xfId="10" applyFont="1" applyFill="1" applyBorder="1" applyAlignment="1">
      <alignment horizontal="right"/>
    </xf>
    <xf numFmtId="43" fontId="7" fillId="16" borderId="87" xfId="10" applyFont="1" applyFill="1" applyBorder="1" applyAlignment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95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43" fontId="7" fillId="16" borderId="94" xfId="10" applyFont="1" applyFill="1" applyBorder="1" applyAlignment="1" applyProtection="1">
      <alignment horizontal="right"/>
    </xf>
    <xf numFmtId="43" fontId="7" fillId="16" borderId="137" xfId="10" applyFont="1" applyFill="1" applyBorder="1" applyAlignment="1" applyProtection="1">
      <alignment horizontal="right"/>
    </xf>
    <xf numFmtId="43" fontId="7" fillId="16" borderId="98" xfId="10" applyFont="1" applyFill="1" applyBorder="1" applyAlignment="1" applyProtection="1">
      <alignment horizontal="right"/>
    </xf>
    <xf numFmtId="43" fontId="7" fillId="16" borderId="96" xfId="10" applyFont="1" applyFill="1" applyBorder="1" applyAlignment="1" applyProtection="1">
      <alignment horizontal="right"/>
    </xf>
    <xf numFmtId="43" fontId="7" fillId="16" borderId="97" xfId="10" applyFont="1" applyFill="1" applyBorder="1" applyAlignment="1" applyProtection="1">
      <alignment horizontal="right"/>
    </xf>
    <xf numFmtId="43" fontId="7" fillId="16" borderId="99" xfId="10" applyFont="1" applyFill="1" applyBorder="1" applyAlignment="1" applyProtection="1">
      <alignment horizontal="right"/>
    </xf>
    <xf numFmtId="43" fontId="7" fillId="16" borderId="100" xfId="10" applyFont="1" applyFill="1" applyBorder="1" applyAlignment="1" applyProtection="1">
      <alignment horizontal="right"/>
    </xf>
    <xf numFmtId="0" fontId="7" fillId="0" borderId="79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3" applyFont="1" applyBorder="1" applyAlignment="1">
      <alignment horizontal="right"/>
    </xf>
    <xf numFmtId="0" fontId="7" fillId="0" borderId="138" xfId="13" applyFont="1" applyBorder="1" applyAlignment="1">
      <alignment horizontal="right"/>
    </xf>
    <xf numFmtId="43" fontId="7" fillId="0" borderId="56" xfId="10" applyFont="1" applyBorder="1" applyAlignment="1">
      <alignment horizontal="right"/>
    </xf>
    <xf numFmtId="43" fontId="7" fillId="0" borderId="139" xfId="10" applyFont="1" applyBorder="1" applyAlignment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64" xfId="10" applyFont="1" applyBorder="1" applyAlignment="1" applyProtection="1">
      <alignment horizontal="right"/>
    </xf>
    <xf numFmtId="43" fontId="7" fillId="0" borderId="56" xfId="10" applyFont="1" applyBorder="1" applyAlignment="1" applyProtection="1">
      <alignment horizontal="right"/>
    </xf>
    <xf numFmtId="43" fontId="7" fillId="0" borderId="139" xfId="10" applyFont="1" applyBorder="1" applyAlignment="1" applyProtection="1">
      <alignment horizontal="right"/>
    </xf>
    <xf numFmtId="43" fontId="7" fillId="0" borderId="67" xfId="10" applyFont="1" applyBorder="1" applyAlignment="1" applyProtection="1">
      <alignment horizontal="right"/>
    </xf>
    <xf numFmtId="43" fontId="7" fillId="0" borderId="140" xfId="10" applyFont="1" applyBorder="1" applyAlignment="1" applyProtection="1">
      <alignment horizontal="right"/>
    </xf>
    <xf numFmtId="43" fontId="7" fillId="0" borderId="57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41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42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43" xfId="10" applyFont="1" applyBorder="1" applyAlignment="1" applyProtection="1">
      <alignment horizontal="right"/>
    </xf>
    <xf numFmtId="43" fontId="7" fillId="0" borderId="74" xfId="10" applyFont="1" applyBorder="1" applyAlignment="1" applyProtection="1">
      <alignment horizontal="right"/>
    </xf>
    <xf numFmtId="43" fontId="7" fillId="0" borderId="144" xfId="10" applyFont="1" applyBorder="1" applyAlignment="1" applyProtection="1">
      <alignment horizontal="right"/>
    </xf>
    <xf numFmtId="43" fontId="7" fillId="0" borderId="75" xfId="10" applyFont="1" applyBorder="1" applyAlignment="1" applyProtection="1">
      <alignment horizontal="right"/>
    </xf>
    <xf numFmtId="43" fontId="7" fillId="0" borderId="145" xfId="10" applyFont="1" applyBorder="1" applyAlignment="1" applyProtection="1">
      <alignment horizontal="right"/>
    </xf>
    <xf numFmtId="0" fontId="24" fillId="3" borderId="146" xfId="0" applyFont="1" applyFill="1" applyBorder="1" applyAlignment="1" applyProtection="1">
      <alignment horizontal="left" vertical="center"/>
      <protection hidden="1"/>
    </xf>
    <xf numFmtId="165" fontId="35" fillId="5" borderId="6" xfId="6" applyNumberFormat="1" applyFont="1" applyFill="1" applyBorder="1" applyAlignment="1" applyProtection="1">
      <alignment horizontal="center" vertical="center"/>
      <protection hidden="1"/>
    </xf>
    <xf numFmtId="0" fontId="120" fillId="78" borderId="150" xfId="0" applyFont="1" applyFill="1" applyBorder="1" applyAlignment="1">
      <alignment horizontal="center"/>
    </xf>
    <xf numFmtId="0" fontId="120" fillId="78" borderId="151" xfId="0" applyFont="1" applyFill="1" applyBorder="1" applyAlignment="1">
      <alignment horizontal="center"/>
    </xf>
    <xf numFmtId="0" fontId="120" fillId="78" borderId="152" xfId="0" applyFont="1" applyFill="1" applyBorder="1" applyAlignment="1">
      <alignment horizontal="center"/>
    </xf>
    <xf numFmtId="0" fontId="26" fillId="79" borderId="84" xfId="0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0" fontId="26" fillId="79" borderId="164" xfId="0" applyFont="1" applyFill="1" applyBorder="1" applyAlignment="1">
      <alignment horizontal="center"/>
    </xf>
    <xf numFmtId="4" fontId="26" fillId="79" borderId="93" xfId="0" applyNumberFormat="1" applyFont="1" applyFill="1" applyBorder="1" applyAlignment="1">
      <alignment horizontal="center"/>
    </xf>
    <xf numFmtId="4" fontId="26" fillId="79" borderId="159" xfId="0" applyNumberFormat="1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4" fontId="26" fillId="79" borderId="164" xfId="0" applyNumberFormat="1" applyFont="1" applyFill="1" applyBorder="1" applyAlignment="1">
      <alignment horizontal="center"/>
    </xf>
    <xf numFmtId="4" fontId="26" fillId="79" borderId="165" xfId="0" applyNumberFormat="1" applyFont="1" applyFill="1" applyBorder="1" applyAlignment="1">
      <alignment horizontal="center"/>
    </xf>
    <xf numFmtId="0" fontId="26" fillId="79" borderId="16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4" fontId="26" fillId="79" borderId="84" xfId="0" applyNumberFormat="1" applyFont="1" applyFill="1" applyBorder="1" applyAlignment="1">
      <alignment horizontal="center"/>
    </xf>
    <xf numFmtId="4" fontId="26" fillId="79" borderId="166" xfId="0" applyNumberFormat="1" applyFont="1" applyFill="1" applyBorder="1" applyAlignment="1">
      <alignment horizontal="center"/>
    </xf>
    <xf numFmtId="4" fontId="26" fillId="79" borderId="167" xfId="0" applyNumberFormat="1" applyFont="1" applyFill="1" applyBorder="1" applyAlignment="1">
      <alignment horizontal="center"/>
    </xf>
    <xf numFmtId="0" fontId="26" fillId="79" borderId="168" xfId="0" applyFont="1" applyFill="1" applyBorder="1" applyAlignment="1">
      <alignment horizontal="center"/>
    </xf>
    <xf numFmtId="4" fontId="26" fillId="79" borderId="169" xfId="0" applyNumberFormat="1" applyFont="1" applyFill="1" applyBorder="1" applyAlignment="1">
      <alignment horizontal="center"/>
    </xf>
    <xf numFmtId="0" fontId="26" fillId="79" borderId="167" xfId="0" applyFont="1" applyFill="1" applyBorder="1" applyAlignment="1">
      <alignment horizontal="center"/>
    </xf>
    <xf numFmtId="0" fontId="26" fillId="79" borderId="170" xfId="0" applyFont="1" applyFill="1" applyBorder="1" applyAlignment="1">
      <alignment horizontal="center"/>
    </xf>
    <xf numFmtId="0" fontId="26" fillId="79" borderId="169" xfId="0" applyFont="1" applyFill="1" applyBorder="1" applyAlignment="1">
      <alignment horizontal="center"/>
    </xf>
    <xf numFmtId="0" fontId="26" fillId="79" borderId="171" xfId="0" applyFont="1" applyFill="1" applyBorder="1" applyAlignment="1">
      <alignment horizontal="center"/>
    </xf>
    <xf numFmtId="0" fontId="26" fillId="79" borderId="172" xfId="0" applyFont="1" applyFill="1" applyBorder="1" applyAlignment="1">
      <alignment horizontal="center"/>
    </xf>
    <xf numFmtId="4" fontId="26" fillId="79" borderId="173" xfId="0" applyNumberFormat="1" applyFont="1" applyFill="1" applyBorder="1" applyAlignment="1">
      <alignment horizontal="center"/>
    </xf>
    <xf numFmtId="0" fontId="26" fillId="79" borderId="174" xfId="0" applyFont="1" applyFill="1" applyBorder="1" applyAlignment="1">
      <alignment horizontal="center"/>
    </xf>
    <xf numFmtId="0" fontId="26" fillId="79" borderId="173" xfId="0" applyFont="1" applyFill="1" applyBorder="1" applyAlignment="1">
      <alignment horizontal="center"/>
    </xf>
    <xf numFmtId="0" fontId="26" fillId="79" borderId="175" xfId="0" applyFont="1" applyFill="1" applyBorder="1" applyAlignment="1">
      <alignment horizontal="center"/>
    </xf>
    <xf numFmtId="0" fontId="26" fillId="79" borderId="176" xfId="0" applyFont="1" applyFill="1" applyBorder="1" applyAlignment="1">
      <alignment horizontal="center"/>
    </xf>
    <xf numFmtId="4" fontId="26" fillId="79" borderId="174" xfId="0" applyNumberFormat="1" applyFont="1" applyFill="1" applyBorder="1" applyAlignment="1">
      <alignment horizontal="center"/>
    </xf>
    <xf numFmtId="4" fontId="26" fillId="79" borderId="170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5" applyFont="1" applyAlignment="1" applyProtection="1">
      <alignment horizontal="center" vertical="center"/>
      <protection hidden="1"/>
    </xf>
    <xf numFmtId="165" fontId="107" fillId="4" borderId="4" xfId="5" applyNumberFormat="1" applyFont="1" applyFill="1" applyBorder="1" applyAlignment="1" applyProtection="1">
      <alignment horizontal="center" vertical="center"/>
      <protection hidden="1"/>
    </xf>
    <xf numFmtId="165" fontId="107" fillId="0" borderId="6" xfId="5" applyNumberFormat="1" applyFont="1" applyFill="1" applyBorder="1" applyAlignment="1" applyProtection="1">
      <alignment horizontal="center" vertical="center"/>
      <protection hidden="1"/>
    </xf>
    <xf numFmtId="165" fontId="107" fillId="5" borderId="6" xfId="5" applyNumberFormat="1" applyFont="1" applyFill="1" applyBorder="1" applyAlignment="1" applyProtection="1">
      <alignment horizontal="center" vertical="center"/>
      <protection hidden="1"/>
    </xf>
    <xf numFmtId="165" fontId="107" fillId="0" borderId="7" xfId="10" applyNumberFormat="1" applyFont="1" applyFill="1" applyBorder="1" applyAlignment="1" applyProtection="1">
      <alignment horizontal="center" vertical="center"/>
      <protection hidden="1"/>
    </xf>
    <xf numFmtId="165" fontId="110" fillId="0" borderId="9" xfId="5" applyNumberFormat="1" applyFont="1" applyFill="1" applyBorder="1" applyAlignment="1" applyProtection="1">
      <alignment horizontal="center" vertical="center"/>
      <protection hidden="1"/>
    </xf>
    <xf numFmtId="165" fontId="107" fillId="0" borderId="12" xfId="5" applyNumberFormat="1" applyFont="1" applyFill="1" applyBorder="1" applyAlignment="1" applyProtection="1">
      <alignment horizontal="center" vertical="center"/>
      <protection hidden="1"/>
    </xf>
    <xf numFmtId="165" fontId="107" fillId="6" borderId="14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5" applyNumberFormat="1" applyFont="1" applyFill="1" applyBorder="1" applyAlignment="1" applyProtection="1">
      <alignment horizontal="center" vertical="center"/>
      <protection hidden="1"/>
    </xf>
    <xf numFmtId="165" fontId="110" fillId="0" borderId="12" xfId="5" applyNumberFormat="1" applyFont="1" applyFill="1" applyBorder="1" applyAlignment="1" applyProtection="1">
      <alignment horizontal="center" vertical="center"/>
      <protection hidden="1"/>
    </xf>
    <xf numFmtId="165" fontId="108" fillId="0" borderId="8" xfId="6" applyNumberFormat="1" applyFont="1" applyFill="1" applyBorder="1" applyAlignment="1" applyProtection="1">
      <alignment horizontal="center" vertical="center"/>
      <protection hidden="1"/>
    </xf>
    <xf numFmtId="165" fontId="101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17" xfId="5" applyNumberFormat="1" applyFont="1" applyFill="1" applyBorder="1" applyAlignment="1" applyProtection="1">
      <alignment horizontal="center" vertical="center"/>
      <protection hidden="1"/>
    </xf>
    <xf numFmtId="165" fontId="107" fillId="8" borderId="6" xfId="5" applyNumberFormat="1" applyFont="1" applyFill="1" applyBorder="1" applyAlignment="1" applyProtection="1">
      <alignment horizontal="center" vertical="center"/>
      <protection hidden="1"/>
    </xf>
    <xf numFmtId="165" fontId="107" fillId="6" borderId="6" xfId="5" applyNumberFormat="1" applyFont="1" applyFill="1" applyBorder="1" applyAlignment="1" applyProtection="1">
      <alignment horizontal="center" vertical="center"/>
      <protection hidden="1"/>
    </xf>
    <xf numFmtId="165" fontId="108" fillId="0" borderId="17" xfId="6" applyNumberFormat="1" applyFont="1" applyFill="1" applyBorder="1" applyAlignment="1" applyProtection="1">
      <alignment horizontal="center" vertical="center"/>
      <protection hidden="1"/>
    </xf>
    <xf numFmtId="165" fontId="108" fillId="0" borderId="11" xfId="5" applyNumberFormat="1" applyFont="1" applyFill="1" applyBorder="1" applyAlignment="1" applyProtection="1">
      <alignment horizontal="center" vertical="center"/>
      <protection hidden="1"/>
    </xf>
    <xf numFmtId="165" fontId="107" fillId="8" borderId="20" xfId="5" applyNumberFormat="1" applyFont="1" applyFill="1" applyBorder="1" applyAlignment="1" applyProtection="1">
      <alignment horizontal="center"/>
      <protection hidden="1"/>
    </xf>
    <xf numFmtId="43" fontId="112" fillId="0" borderId="0" xfId="5" applyFont="1" applyAlignment="1" applyProtection="1">
      <alignment horizontal="center" vertical="center"/>
      <protection hidden="1"/>
    </xf>
    <xf numFmtId="165" fontId="108" fillId="0" borderId="8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5" applyNumberFormat="1" applyFont="1" applyFill="1" applyBorder="1" applyAlignment="1" applyProtection="1">
      <alignment horizontal="center" vertical="center"/>
      <protection hidden="1"/>
    </xf>
    <xf numFmtId="165" fontId="107" fillId="0" borderId="11" xfId="5" applyNumberFormat="1" applyFont="1" applyFill="1" applyBorder="1" applyAlignment="1" applyProtection="1">
      <alignment horizontal="center" vertical="center"/>
      <protection hidden="1"/>
    </xf>
    <xf numFmtId="165" fontId="109" fillId="0" borderId="15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6" applyNumberFormat="1" applyFont="1" applyFill="1" applyBorder="1" applyAlignment="1" applyProtection="1">
      <alignment horizontal="center" vertical="center"/>
      <protection hidden="1"/>
    </xf>
    <xf numFmtId="165" fontId="107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5" applyNumberFormat="1" applyFont="1" applyFill="1" applyBorder="1" applyAlignment="1" applyProtection="1">
      <alignment horizontal="center" vertical="center"/>
      <protection hidden="1"/>
    </xf>
    <xf numFmtId="43" fontId="96" fillId="0" borderId="0" xfId="10" applyFont="1" applyAlignment="1" applyProtection="1">
      <alignment horizontal="center"/>
      <protection hidden="1"/>
    </xf>
    <xf numFmtId="165" fontId="109" fillId="0" borderId="0" xfId="5" applyNumberFormat="1" applyFont="1" applyFill="1" applyBorder="1" applyAlignment="1" applyProtection="1">
      <alignment horizontal="center" vertical="center"/>
      <protection hidden="1"/>
    </xf>
    <xf numFmtId="165" fontId="113" fillId="10" borderId="28" xfId="5" applyNumberFormat="1" applyFont="1" applyFill="1" applyBorder="1" applyAlignment="1" applyProtection="1">
      <alignment horizontal="center" vertical="center"/>
      <protection hidden="1"/>
    </xf>
    <xf numFmtId="165" fontId="113" fillId="0" borderId="29" xfId="5" applyNumberFormat="1" applyFont="1" applyFill="1" applyBorder="1" applyAlignment="1" applyProtection="1">
      <alignment horizontal="center" vertical="center"/>
      <protection hidden="1"/>
    </xf>
    <xf numFmtId="165" fontId="113" fillId="11" borderId="29" xfId="5" applyNumberFormat="1" applyFont="1" applyFill="1" applyBorder="1" applyAlignment="1" applyProtection="1">
      <alignment horizontal="center" vertical="center"/>
      <protection hidden="1"/>
    </xf>
    <xf numFmtId="165" fontId="114" fillId="0" borderId="30" xfId="5" applyNumberFormat="1" applyFont="1" applyFill="1" applyBorder="1" applyAlignment="1" applyProtection="1">
      <alignment horizontal="center" vertical="center"/>
      <protection hidden="1"/>
    </xf>
    <xf numFmtId="165" fontId="115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2" borderId="29" xfId="10" applyNumberFormat="1" applyFont="1" applyFill="1" applyBorder="1" applyAlignment="1" applyProtection="1">
      <alignment horizontal="center" vertical="center"/>
      <protection hidden="1"/>
    </xf>
    <xf numFmtId="165" fontId="113" fillId="13" borderId="29" xfId="10" applyNumberFormat="1" applyFont="1" applyFill="1" applyBorder="1" applyAlignment="1" applyProtection="1">
      <alignment horizontal="center" vertical="center"/>
      <protection hidden="1"/>
    </xf>
    <xf numFmtId="165" fontId="114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4" borderId="29" xfId="10" applyNumberFormat="1" applyFont="1" applyFill="1" applyBorder="1" applyAlignment="1" applyProtection="1">
      <alignment horizontal="center" vertical="center"/>
      <protection hidden="1"/>
    </xf>
    <xf numFmtId="165" fontId="116" fillId="0" borderId="31" xfId="10" applyNumberFormat="1" applyFont="1" applyFill="1" applyBorder="1" applyAlignment="1" applyProtection="1">
      <alignment horizontal="center" vertical="center"/>
      <protection hidden="1"/>
    </xf>
    <xf numFmtId="165" fontId="117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29" xfId="10" applyNumberFormat="1" applyFont="1" applyFill="1" applyBorder="1" applyAlignment="1" applyProtection="1">
      <alignment horizontal="center" vertical="center"/>
      <protection hidden="1"/>
    </xf>
    <xf numFmtId="165" fontId="113" fillId="14" borderId="32" xfId="10" applyNumberFormat="1" applyFont="1" applyFill="1" applyBorder="1" applyAlignment="1" applyProtection="1">
      <alignment horizontal="center" vertical="center"/>
      <protection hidden="1"/>
    </xf>
    <xf numFmtId="165" fontId="108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6" borderId="23" xfId="10" applyNumberFormat="1" applyFont="1" applyFill="1" applyBorder="1" applyAlignment="1" applyProtection="1">
      <alignment horizontal="center" vertical="center"/>
      <protection hidden="1"/>
    </xf>
    <xf numFmtId="165" fontId="107" fillId="7" borderId="23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10" applyNumberFormat="1" applyFont="1" applyFill="1" applyBorder="1" applyAlignment="1" applyProtection="1">
      <alignment horizontal="center" vertical="center"/>
      <protection hidden="1"/>
    </xf>
    <xf numFmtId="165" fontId="107" fillId="8" borderId="23" xfId="10" applyNumberFormat="1" applyFont="1" applyFill="1" applyBorder="1" applyAlignment="1" applyProtection="1">
      <alignment horizontal="center" vertical="center"/>
      <protection hidden="1"/>
    </xf>
    <xf numFmtId="165" fontId="107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8" borderId="6" xfId="10" applyNumberFormat="1" applyFont="1" applyFill="1" applyBorder="1" applyAlignment="1" applyProtection="1">
      <alignment horizontal="center" vertical="center"/>
      <protection hidden="1"/>
    </xf>
    <xf numFmtId="165" fontId="107" fillId="8" borderId="24" xfId="10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10" applyNumberFormat="1" applyFont="1" applyFill="1" applyBorder="1" applyAlignment="1" applyProtection="1">
      <alignment horizontal="center" vertical="center"/>
      <protection hidden="1"/>
    </xf>
    <xf numFmtId="165" fontId="112" fillId="0" borderId="18" xfId="10" applyNumberFormat="1" applyFont="1" applyFill="1" applyBorder="1" applyAlignment="1" applyProtection="1">
      <alignment horizontal="center" vertical="center"/>
      <protection hidden="1"/>
    </xf>
    <xf numFmtId="165" fontId="111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4" borderId="4" xfId="6" applyNumberFormat="1" applyFont="1" applyFill="1" applyBorder="1" applyAlignment="1" applyProtection="1">
      <alignment horizontal="center" vertical="center"/>
      <protection hidden="1"/>
    </xf>
    <xf numFmtId="165" fontId="107" fillId="0" borderId="6" xfId="6" applyNumberFormat="1" applyFont="1" applyFill="1" applyBorder="1" applyAlignment="1" applyProtection="1">
      <alignment horizontal="center" vertical="center"/>
      <protection hidden="1"/>
    </xf>
    <xf numFmtId="165" fontId="107" fillId="5" borderId="6" xfId="6" applyNumberFormat="1" applyFont="1" applyFill="1" applyBorder="1" applyAlignment="1" applyProtection="1">
      <alignment horizontal="center" vertical="center"/>
      <protection hidden="1"/>
    </xf>
    <xf numFmtId="165" fontId="119" fillId="0" borderId="7" xfId="10" applyNumberFormat="1" applyFont="1" applyFill="1" applyBorder="1" applyAlignment="1" applyProtection="1">
      <alignment horizontal="center" vertical="center"/>
      <protection hidden="1"/>
    </xf>
    <xf numFmtId="165" fontId="107" fillId="6" borderId="6" xfId="10" applyNumberFormat="1" applyFont="1" applyFill="1" applyBorder="1" applyAlignment="1" applyProtection="1">
      <alignment horizontal="center" vertical="center"/>
      <protection hidden="1"/>
    </xf>
    <xf numFmtId="165" fontId="116" fillId="0" borderId="7" xfId="10" applyNumberFormat="1" applyFont="1" applyFill="1" applyBorder="1" applyAlignment="1" applyProtection="1">
      <alignment horizontal="center" vertical="center"/>
      <protection hidden="1"/>
    </xf>
    <xf numFmtId="165" fontId="111" fillId="0" borderId="7" xfId="10" applyNumberFormat="1" applyFont="1" applyFill="1" applyBorder="1" applyAlignment="1" applyProtection="1">
      <alignment horizontal="center" vertical="center"/>
      <protection hidden="1"/>
    </xf>
    <xf numFmtId="165" fontId="107" fillId="0" borderId="6" xfId="10" applyNumberFormat="1" applyFont="1" applyFill="1" applyBorder="1" applyAlignment="1" applyProtection="1">
      <alignment horizontal="center" vertical="center"/>
      <protection hidden="1"/>
    </xf>
    <xf numFmtId="165" fontId="107" fillId="6" borderId="6" xfId="6" applyNumberFormat="1" applyFont="1" applyFill="1" applyBorder="1" applyAlignment="1" applyProtection="1">
      <alignment horizontal="center" vertical="center"/>
      <protection hidden="1"/>
    </xf>
    <xf numFmtId="165" fontId="107" fillId="8" borderId="114" xfId="10" applyNumberFormat="1" applyFont="1" applyFill="1" applyBorder="1" applyAlignment="1" applyProtection="1">
      <alignment horizontal="center" vertical="center"/>
      <protection hidden="1"/>
    </xf>
    <xf numFmtId="164" fontId="2" fillId="0" borderId="0" xfId="5" applyNumberFormat="1" applyFont="1" applyFill="1" applyBorder="1" applyAlignment="1" applyProtection="1">
      <alignment horizontal="center" vertical="center"/>
      <protection hidden="1"/>
    </xf>
    <xf numFmtId="43" fontId="2" fillId="0" borderId="0" xfId="5" applyFont="1" applyAlignment="1" applyProtection="1">
      <alignment horizontal="center" vertical="center"/>
      <protection hidden="1"/>
    </xf>
    <xf numFmtId="43" fontId="111" fillId="0" borderId="0" xfId="5" applyFont="1" applyAlignment="1" applyProtection="1">
      <alignment horizontal="center" vertical="center"/>
      <protection hidden="1"/>
    </xf>
    <xf numFmtId="43" fontId="104" fillId="0" borderId="0" xfId="10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6" applyFont="1" applyFill="1" applyBorder="1" applyAlignment="1" applyProtection="1">
      <alignment horizontal="center" vertical="center"/>
      <protection hidden="1"/>
    </xf>
    <xf numFmtId="0" fontId="121" fillId="0" borderId="0" xfId="0" applyFont="1"/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/>
      <protection hidden="1"/>
    </xf>
    <xf numFmtId="43" fontId="106" fillId="2" borderId="37" xfId="5" applyFont="1" applyFill="1" applyBorder="1" applyAlignment="1" applyProtection="1">
      <alignment horizontal="center" vertical="center"/>
      <protection hidden="1"/>
    </xf>
    <xf numFmtId="43" fontId="106" fillId="2" borderId="38" xfId="5" applyFont="1" applyFill="1" applyBorder="1" applyAlignment="1" applyProtection="1">
      <alignment horizontal="center" vertical="center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43" fontId="106" fillId="2" borderId="39" xfId="5" applyFont="1" applyFill="1" applyBorder="1" applyAlignment="1" applyProtection="1">
      <alignment horizontal="center" vertical="center"/>
      <protection hidden="1"/>
    </xf>
    <xf numFmtId="43" fontId="106" fillId="2" borderId="40" xfId="5" applyFont="1" applyFill="1" applyBorder="1" applyAlignment="1" applyProtection="1">
      <alignment horizontal="center" vertical="center"/>
      <protection hidden="1"/>
    </xf>
    <xf numFmtId="43" fontId="106" fillId="2" borderId="41" xfId="5" applyFont="1" applyFill="1" applyBorder="1" applyAlignment="1" applyProtection="1">
      <alignment horizontal="center" vertical="center"/>
      <protection hidden="1"/>
    </xf>
    <xf numFmtId="43" fontId="34" fillId="2" borderId="101" xfId="6" applyFont="1" applyFill="1" applyBorder="1" applyAlignment="1" applyProtection="1">
      <alignment horizontal="center" vertical="center"/>
      <protection hidden="1"/>
    </xf>
    <xf numFmtId="43" fontId="34" fillId="2" borderId="106" xfId="6" applyFont="1" applyFill="1" applyBorder="1" applyAlignment="1" applyProtection="1">
      <alignment horizontal="center" vertical="center"/>
      <protection hidden="1"/>
    </xf>
    <xf numFmtId="43" fontId="106" fillId="2" borderId="102" xfId="6" applyFont="1" applyFill="1" applyBorder="1" applyAlignment="1" applyProtection="1">
      <alignment horizontal="center" vertical="center"/>
      <protection hidden="1"/>
    </xf>
    <xf numFmtId="43" fontId="106" fillId="2" borderId="103" xfId="6" applyFont="1" applyFill="1" applyBorder="1" applyAlignment="1" applyProtection="1">
      <alignment horizontal="center" vertical="center"/>
      <protection hidden="1"/>
    </xf>
    <xf numFmtId="43" fontId="106" fillId="2" borderId="104" xfId="6" applyFont="1" applyFill="1" applyBorder="1" applyAlignment="1" applyProtection="1">
      <alignment horizontal="center" vertical="center"/>
      <protection hidden="1"/>
    </xf>
    <xf numFmtId="43" fontId="106" fillId="2" borderId="105" xfId="6" applyFont="1" applyFill="1" applyBorder="1" applyAlignment="1" applyProtection="1">
      <alignment horizontal="center" vertical="center" wrapText="1"/>
      <protection hidden="1"/>
    </xf>
    <xf numFmtId="43" fontId="106" fillId="2" borderId="107" xfId="6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0" fontId="120" fillId="78" borderId="146" xfId="0" applyFont="1" applyFill="1" applyBorder="1" applyAlignment="1">
      <alignment horizontal="center"/>
    </xf>
    <xf numFmtId="0" fontId="120" fillId="78" borderId="0" xfId="0" applyFont="1" applyFill="1" applyAlignment="1">
      <alignment horizontal="center"/>
    </xf>
    <xf numFmtId="0" fontId="120" fillId="78" borderId="177" xfId="0" applyFont="1" applyFill="1" applyBorder="1" applyAlignment="1">
      <alignment horizontal="center" wrapText="1"/>
    </xf>
    <xf numFmtId="0" fontId="120" fillId="78" borderId="148" xfId="0" applyFont="1" applyFill="1" applyBorder="1" applyAlignment="1">
      <alignment horizontal="center" wrapText="1"/>
    </xf>
    <xf numFmtId="0" fontId="120" fillId="78" borderId="149" xfId="0" applyFont="1" applyFill="1" applyBorder="1" applyAlignment="1">
      <alignment horizontal="center"/>
    </xf>
    <xf numFmtId="0" fontId="8" fillId="77" borderId="65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80" xfId="19" applyFont="1" applyFill="1" applyBorder="1" applyAlignment="1">
      <alignment horizontal="center" wrapText="1"/>
    </xf>
    <xf numFmtId="0" fontId="46" fillId="76" borderId="78" xfId="19" applyFont="1" applyFill="1" applyBorder="1" applyAlignment="1">
      <alignment horizontal="center"/>
    </xf>
    <xf numFmtId="0" fontId="46" fillId="76" borderId="81" xfId="19" applyFont="1" applyFill="1" applyBorder="1" applyAlignment="1">
      <alignment horizontal="center"/>
    </xf>
    <xf numFmtId="0" fontId="46" fillId="76" borderId="50" xfId="19" applyFont="1" applyFill="1" applyBorder="1" applyAlignment="1">
      <alignment horizontal="center" wrapText="1"/>
    </xf>
    <xf numFmtId="0" fontId="46" fillId="76" borderId="53" xfId="19" applyFont="1" applyFill="1" applyBorder="1" applyAlignment="1">
      <alignment horizontal="center" wrapText="1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60" xfId="13" applyFont="1" applyFill="1" applyBorder="1" applyAlignment="1">
      <alignment horizontal="center" vertical="center" wrapText="1"/>
    </xf>
    <xf numFmtId="0" fontId="8" fillId="77" borderId="54" xfId="13" applyFont="1" applyFill="1" applyBorder="1" applyAlignment="1">
      <alignment horizontal="center" vertic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77" xfId="19" applyFont="1" applyFill="1" applyBorder="1" applyAlignment="1">
      <alignment horizontal="center"/>
    </xf>
    <xf numFmtId="17" fontId="46" fillId="76" borderId="69" xfId="19" applyNumberFormat="1" applyFont="1" applyFill="1" applyBorder="1" applyAlignment="1">
      <alignment horizontal="center"/>
    </xf>
    <xf numFmtId="17" fontId="46" fillId="76" borderId="0" xfId="19" applyNumberFormat="1" applyFont="1" applyFill="1" applyAlignment="1">
      <alignment horizontal="center"/>
    </xf>
    <xf numFmtId="17" fontId="46" fillId="76" borderId="79" xfId="19" applyNumberFormat="1" applyFont="1" applyFill="1" applyBorder="1" applyAlignment="1">
      <alignment horizontal="center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17" fontId="46" fillId="76" borderId="45" xfId="19" applyNumberFormat="1" applyFont="1" applyFill="1" applyBorder="1" applyAlignment="1">
      <alignment horizontal="center"/>
    </xf>
    <xf numFmtId="0" fontId="46" fillId="76" borderId="42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1" xfId="13" applyFont="1" applyFill="1" applyBorder="1" applyAlignment="1">
      <alignment horizontal="center" vertical="center"/>
    </xf>
    <xf numFmtId="0" fontId="46" fillId="76" borderId="43" xfId="13" applyFont="1" applyFill="1" applyBorder="1" applyAlignment="1">
      <alignment horizontal="center" vertical="center"/>
    </xf>
    <xf numFmtId="0" fontId="46" fillId="76" borderId="47" xfId="13" applyFont="1" applyFill="1" applyBorder="1" applyAlignment="1">
      <alignment horizontal="center" vertical="center"/>
    </xf>
    <xf numFmtId="0" fontId="46" fillId="76" borderId="52" xfId="13" applyFont="1" applyFill="1" applyBorder="1" applyAlignment="1">
      <alignment horizontal="center" vertical="center"/>
    </xf>
    <xf numFmtId="0" fontId="8" fillId="17" borderId="64" xfId="13" applyFont="1" applyFill="1" applyBorder="1" applyAlignment="1">
      <alignment horizontal="center" vertical="center" wrapText="1"/>
    </xf>
    <xf numFmtId="0" fontId="46" fillId="76" borderId="46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211667</xdr:colOff>
      <xdr:row>3</xdr:row>
      <xdr:rowOff>16738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B8706C-C1AF-D4A0-3129-38675EFA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8" y="1"/>
          <a:ext cx="814917" cy="508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133917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277092</xdr:colOff>
      <xdr:row>3</xdr:row>
      <xdr:rowOff>49292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571926-754C-CB19-5736-B6175C706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8" y="1"/>
          <a:ext cx="883228" cy="5515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X50"/>
  <sheetViews>
    <sheetView showGridLines="0" zoomScale="110" zoomScaleNormal="110" workbookViewId="0">
      <pane xSplit="11" ySplit="7" topLeftCell="GU3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4" width="9.36328125" style="1" customWidth="1"/>
    <col min="205" max="205" width="11.36328125" style="1" customWidth="1"/>
    <col min="206" max="213" width="9.36328125" style="1" customWidth="1"/>
    <col min="214" max="216" width="12.453125" style="1" customWidth="1"/>
    <col min="217" max="219" width="13.453125" style="1" customWidth="1"/>
    <col min="220" max="220" width="11" style="1" bestFit="1" customWidth="1"/>
    <col min="221" max="222" width="11" style="1" customWidth="1"/>
    <col min="223" max="228" width="11" style="1" bestFit="1" customWidth="1"/>
    <col min="229" max="229" width="11.08984375" style="1" customWidth="1"/>
    <col min="230" max="230" width="10.453125" style="1" customWidth="1"/>
    <col min="231" max="231" width="13.36328125" style="1" customWidth="1"/>
    <col min="232" max="16384" width="11.453125" style="1"/>
  </cols>
  <sheetData>
    <row r="1" spans="1:232">
      <c r="A1" s="2"/>
    </row>
    <row r="2" spans="1:232" ht="15.5">
      <c r="B2" s="192" t="s">
        <v>289</v>
      </c>
      <c r="D2" s="28"/>
      <c r="H2" s="28" t="s">
        <v>419</v>
      </c>
    </row>
    <row r="3" spans="1:232">
      <c r="B3" s="4" t="s">
        <v>0</v>
      </c>
      <c r="HD3" s="142"/>
    </row>
    <row r="4" spans="1:232">
      <c r="B4" s="4" t="s">
        <v>1</v>
      </c>
      <c r="D4" s="5"/>
      <c r="HD4" s="20"/>
    </row>
    <row r="5" spans="1:232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HD5" s="37"/>
    </row>
    <row r="6" spans="1:232" ht="12.75" customHeight="1">
      <c r="B6" s="8"/>
      <c r="C6" s="478" t="s">
        <v>356</v>
      </c>
      <c r="D6" s="478" t="s">
        <v>357</v>
      </c>
      <c r="E6" s="479" t="s">
        <v>358</v>
      </c>
      <c r="F6" s="479"/>
      <c r="G6" s="7"/>
      <c r="H6" s="478" t="s">
        <v>359</v>
      </c>
      <c r="I6" s="479" t="s">
        <v>360</v>
      </c>
      <c r="J6" s="47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X6" s="477" t="s">
        <v>2</v>
      </c>
      <c r="GY6" s="477"/>
      <c r="GZ6" s="477"/>
      <c r="HA6" s="477"/>
      <c r="HB6" s="477"/>
      <c r="HC6" s="477"/>
      <c r="HD6" s="477"/>
      <c r="HE6" s="477"/>
      <c r="HF6" s="28"/>
      <c r="HG6" s="28"/>
      <c r="HH6" s="28"/>
    </row>
    <row r="7" spans="1:232">
      <c r="A7" s="9"/>
      <c r="B7" s="10"/>
      <c r="C7" s="478"/>
      <c r="D7" s="478"/>
      <c r="E7" s="138" t="s">
        <v>3</v>
      </c>
      <c r="F7" s="138" t="s">
        <v>4</v>
      </c>
      <c r="G7" s="11"/>
      <c r="H7" s="47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 t="s">
        <v>371</v>
      </c>
      <c r="HK7" s="14" t="s">
        <v>372</v>
      </c>
      <c r="HL7" s="14" t="s">
        <v>373</v>
      </c>
      <c r="HM7" s="14" t="s">
        <v>374</v>
      </c>
      <c r="HN7" s="14" t="s">
        <v>375</v>
      </c>
    </row>
    <row r="8" spans="1:232">
      <c r="A8" s="15"/>
      <c r="B8" s="16" t="s">
        <v>376</v>
      </c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</row>
    <row r="9" spans="1:232">
      <c r="A9" s="15">
        <v>8</v>
      </c>
      <c r="B9" s="18" t="s">
        <v>377</v>
      </c>
      <c r="C9" s="19">
        <v>94.08739999999996</v>
      </c>
      <c r="D9" s="19">
        <v>102.08520000000001</v>
      </c>
      <c r="E9" s="19">
        <v>-7.9978000000000549</v>
      </c>
      <c r="F9" s="20">
        <v>-7.8344363335724018E-2</v>
      </c>
      <c r="G9" s="19"/>
      <c r="H9" s="19">
        <v>123.28533</v>
      </c>
      <c r="I9" s="19">
        <v>-21.200129999999987</v>
      </c>
      <c r="J9" s="20">
        <v>-0.17195987551803599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/>
      <c r="GX9" s="19">
        <v>68.158585606060598</v>
      </c>
      <c r="GY9" s="19">
        <v>88.439219504108578</v>
      </c>
      <c r="GZ9" s="19">
        <v>122.76751840961099</v>
      </c>
      <c r="HA9" s="19">
        <v>126.02046948009847</v>
      </c>
      <c r="HB9" s="19">
        <v>121.75226607291448</v>
      </c>
      <c r="HC9" s="19">
        <v>111.38595673150265</v>
      </c>
      <c r="HD9" s="19">
        <v>63.80755364832536</v>
      </c>
      <c r="HE9" s="19">
        <v>51.024839000762789</v>
      </c>
      <c r="HF9" s="19">
        <v>63.41624926912143</v>
      </c>
      <c r="HG9" s="19">
        <v>82.444337144268772</v>
      </c>
      <c r="HH9" s="19">
        <v>76.522728240760003</v>
      </c>
      <c r="HI9" s="19">
        <v>46.90772128389154</v>
      </c>
      <c r="HJ9" s="19">
        <v>76.894863005166087</v>
      </c>
      <c r="HK9" s="19">
        <v>136.71281315408086</v>
      </c>
      <c r="HL9" s="19">
        <v>105.4053107008876</v>
      </c>
      <c r="HM9" s="19">
        <v>94.492610411032516</v>
      </c>
      <c r="HN9" s="19">
        <f>+C9</f>
        <v>94.08739999999996</v>
      </c>
      <c r="HO9" s="37"/>
      <c r="HP9" s="37"/>
      <c r="HQ9" s="37"/>
      <c r="HR9" s="37"/>
      <c r="HS9" s="37"/>
      <c r="HT9" s="37"/>
      <c r="HU9" s="37"/>
      <c r="HV9" s="37"/>
      <c r="HW9" s="37"/>
      <c r="HX9" s="19"/>
    </row>
    <row r="10" spans="1:232">
      <c r="A10" s="15">
        <v>12</v>
      </c>
      <c r="B10" s="18" t="s">
        <v>378</v>
      </c>
      <c r="C10" s="19">
        <v>17.100581606688465</v>
      </c>
      <c r="D10" s="19">
        <v>18.55419847328244</v>
      </c>
      <c r="E10" s="19">
        <v>-1.4536168665939755</v>
      </c>
      <c r="F10" s="20">
        <v>-7.8344363335724018E-2</v>
      </c>
      <c r="G10" s="19"/>
      <c r="H10" s="19">
        <v>22.407366412213733</v>
      </c>
      <c r="I10" s="19">
        <v>-3.8531679389312927</v>
      </c>
      <c r="J10" s="20">
        <v>-0.17195987551803593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/>
      <c r="GX10" s="19">
        <v>12.387965395503556</v>
      </c>
      <c r="GY10" s="19">
        <v>16.074012996021185</v>
      </c>
      <c r="GZ10" s="19">
        <v>22.313253073357131</v>
      </c>
      <c r="HA10" s="19">
        <v>22.904483729570781</v>
      </c>
      <c r="HB10" s="19">
        <v>22.128728839133853</v>
      </c>
      <c r="HC10" s="19">
        <v>20.24463044920077</v>
      </c>
      <c r="HD10" s="19">
        <v>11.597156242879924</v>
      </c>
      <c r="HE10" s="19">
        <v>9.2738711379067187</v>
      </c>
      <c r="HF10" s="19">
        <v>11.526035854075134</v>
      </c>
      <c r="HG10" s="19">
        <v>14.984430596922708</v>
      </c>
      <c r="HH10" s="19">
        <v>13.908165801664843</v>
      </c>
      <c r="HI10" s="19">
        <v>8.5255763874757395</v>
      </c>
      <c r="HJ10" s="19">
        <v>13.975802072912769</v>
      </c>
      <c r="HK10" s="19">
        <v>24.847839540908911</v>
      </c>
      <c r="HL10" s="19">
        <v>19.157635532694936</v>
      </c>
      <c r="HM10" s="19">
        <v>17.174229445843782</v>
      </c>
      <c r="HN10" s="19">
        <f t="shared" ref="HN10:HN16" si="0">+C10</f>
        <v>17.100581606688465</v>
      </c>
      <c r="HO10" s="37"/>
      <c r="HP10" s="37"/>
      <c r="HQ10" s="37"/>
      <c r="HR10" s="37"/>
      <c r="HS10" s="37"/>
      <c r="HT10" s="37"/>
      <c r="HU10" s="37"/>
      <c r="HV10" s="37"/>
      <c r="HW10" s="37"/>
    </row>
    <row r="11" spans="1:232">
      <c r="A11" s="15">
        <v>9</v>
      </c>
      <c r="B11" s="18" t="s">
        <v>379</v>
      </c>
      <c r="C11" s="19">
        <v>69.1752380952381</v>
      </c>
      <c r="D11" s="19">
        <v>64.742380952380955</v>
      </c>
      <c r="E11" s="19">
        <v>4.432857142857145</v>
      </c>
      <c r="F11" s="20">
        <v>6.8469170852977768E-2</v>
      </c>
      <c r="G11" s="19"/>
      <c r="H11" s="19">
        <v>56.31450000000001</v>
      </c>
      <c r="I11" s="19">
        <v>8.4278809523809457</v>
      </c>
      <c r="J11" s="20">
        <v>0.14965738757124619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/>
      <c r="GX11" s="19">
        <v>55.814058333333342</v>
      </c>
      <c r="GY11" s="19">
        <v>69.703883333333337</v>
      </c>
      <c r="GZ11" s="19">
        <v>95.703821626984123</v>
      </c>
      <c r="HA11" s="19">
        <v>99.373692120411363</v>
      </c>
      <c r="HB11" s="19">
        <v>93.047684039231811</v>
      </c>
      <c r="HC11" s="19">
        <v>82.669191895802314</v>
      </c>
      <c r="HD11" s="19">
        <v>40.761989832535889</v>
      </c>
      <c r="HE11" s="19">
        <v>31.998118734335836</v>
      </c>
      <c r="HF11" s="19">
        <v>47.201780901116429</v>
      </c>
      <c r="HG11" s="19">
        <v>61.221632420973386</v>
      </c>
      <c r="HH11" s="19">
        <v>53.608773516465739</v>
      </c>
      <c r="HI11" s="19">
        <v>35.210805042910309</v>
      </c>
      <c r="HJ11" s="19">
        <v>60.282155134501274</v>
      </c>
      <c r="HK11" s="19">
        <v>77.991670802913049</v>
      </c>
      <c r="HL11" s="19">
        <v>67.440591375507282</v>
      </c>
      <c r="HM11" s="19">
        <v>68.195305255067851</v>
      </c>
      <c r="HN11" s="19">
        <f t="shared" si="0"/>
        <v>69.1752380952381</v>
      </c>
      <c r="HO11" s="37"/>
      <c r="HP11" s="37"/>
      <c r="HQ11" s="37"/>
      <c r="HR11" s="37"/>
      <c r="HS11" s="37"/>
      <c r="HT11" s="37"/>
      <c r="HU11" s="37"/>
      <c r="HV11" s="37"/>
      <c r="HW11" s="37"/>
    </row>
    <row r="12" spans="1:232">
      <c r="A12" s="15">
        <v>13</v>
      </c>
      <c r="B12" s="18" t="s">
        <v>380</v>
      </c>
      <c r="C12" s="19">
        <v>11.681060130908152</v>
      </c>
      <c r="D12" s="19">
        <v>10.93251957993599</v>
      </c>
      <c r="E12" s="19">
        <v>0.74854055097216232</v>
      </c>
      <c r="F12" s="20">
        <v>6.8469170852977795E-2</v>
      </c>
      <c r="G12" s="19"/>
      <c r="H12" s="19">
        <v>9.5093718338399178</v>
      </c>
      <c r="I12" s="19">
        <v>1.4231477460960722</v>
      </c>
      <c r="J12" s="20">
        <v>0.14965738757124614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/>
      <c r="GX12" s="19">
        <v>9.4248663176854652</v>
      </c>
      <c r="GY12" s="19">
        <v>11.770328154902616</v>
      </c>
      <c r="GZ12" s="19">
        <v>16.160726380780833</v>
      </c>
      <c r="HA12" s="19">
        <v>16.780427578590231</v>
      </c>
      <c r="HB12" s="19">
        <v>15.712206018107358</v>
      </c>
      <c r="HC12" s="19">
        <v>13.959674416717711</v>
      </c>
      <c r="HD12" s="19">
        <v>6.8831458683782287</v>
      </c>
      <c r="HE12" s="19">
        <v>5.4032621976250992</v>
      </c>
      <c r="HF12" s="19">
        <v>7.9705810370004073</v>
      </c>
      <c r="HG12" s="19">
        <v>10.337999395638867</v>
      </c>
      <c r="HH12" s="19">
        <v>9.0524777974443964</v>
      </c>
      <c r="HI12" s="19">
        <v>5.9457624185934321</v>
      </c>
      <c r="HJ12" s="19">
        <v>10.179357503293017</v>
      </c>
      <c r="HK12" s="19">
        <v>13.169819453379445</v>
      </c>
      <c r="HL12" s="19">
        <v>11.388144440308556</v>
      </c>
      <c r="HM12" s="19">
        <v>11.515586838072918</v>
      </c>
      <c r="HN12" s="19">
        <f t="shared" si="0"/>
        <v>11.681060130908152</v>
      </c>
      <c r="HO12" s="37"/>
      <c r="HP12" s="37"/>
      <c r="HQ12" s="37"/>
      <c r="HR12" s="37"/>
      <c r="HS12" s="37"/>
      <c r="HT12" s="37"/>
      <c r="HU12" s="37"/>
      <c r="HV12" s="37"/>
      <c r="HW12" s="37"/>
    </row>
    <row r="13" spans="1:232">
      <c r="A13" s="15">
        <v>10</v>
      </c>
      <c r="B13" s="18" t="s">
        <v>381</v>
      </c>
      <c r="C13" s="19">
        <v>3.3505263157894736</v>
      </c>
      <c r="D13" s="19">
        <v>2.5655666666666699</v>
      </c>
      <c r="E13" s="19">
        <v>0.78495964912280369</v>
      </c>
      <c r="F13" s="20">
        <v>0.3059595602489909</v>
      </c>
      <c r="G13" s="19"/>
      <c r="H13" s="19">
        <v>6.0112380952380935</v>
      </c>
      <c r="I13" s="19">
        <v>-3.4456714285714236</v>
      </c>
      <c r="J13" s="20">
        <v>-0.57320494945974143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/>
      <c r="GX13" s="19">
        <v>4.2030153508771928</v>
      </c>
      <c r="GY13" s="19">
        <v>4.4900916666666673</v>
      </c>
      <c r="GZ13" s="19">
        <v>4.1195750000000002</v>
      </c>
      <c r="HA13" s="19">
        <v>2.8061166666666666</v>
      </c>
      <c r="HB13" s="19">
        <v>3.6541704545454547</v>
      </c>
      <c r="HC13" s="19">
        <v>4.3397833333333322</v>
      </c>
      <c r="HD13" s="19">
        <v>2.7694666666666663</v>
      </c>
      <c r="HE13" s="19">
        <v>2.4141337191793713</v>
      </c>
      <c r="HF13" s="19">
        <v>3.0734075160727912</v>
      </c>
      <c r="HG13" s="19">
        <v>2.9629738988446079</v>
      </c>
      <c r="HH13" s="19">
        <v>2.6900156397664126</v>
      </c>
      <c r="HI13" s="19">
        <v>2.1089344563098567</v>
      </c>
      <c r="HJ13" s="19">
        <v>3.5974967601260506</v>
      </c>
      <c r="HK13" s="19">
        <v>6.3361207830181518</v>
      </c>
      <c r="HL13" s="19">
        <v>2.9668372394672446</v>
      </c>
      <c r="HM13" s="19">
        <v>2.3337404704944178</v>
      </c>
      <c r="HN13" s="19">
        <f t="shared" si="0"/>
        <v>3.3505263157894736</v>
      </c>
      <c r="HO13" s="37"/>
      <c r="HP13" s="37"/>
      <c r="HQ13" s="37"/>
      <c r="HR13" s="37"/>
      <c r="HS13" s="37"/>
      <c r="HT13" s="37"/>
      <c r="HU13" s="37"/>
      <c r="HV13" s="37"/>
      <c r="HW13" s="37"/>
    </row>
    <row r="14" spans="1:232">
      <c r="A14" s="15"/>
      <c r="B14" s="18" t="s">
        <v>382</v>
      </c>
      <c r="C14" s="19">
        <v>9.3531052631578948</v>
      </c>
      <c r="D14" s="19">
        <v>8.4504016666666697</v>
      </c>
      <c r="E14" s="19">
        <v>0.90270359649122511</v>
      </c>
      <c r="F14" s="20">
        <v>0.10682375017178372</v>
      </c>
      <c r="G14" s="19"/>
      <c r="H14" s="19">
        <v>12.412923809523807</v>
      </c>
      <c r="I14" s="19">
        <v>-3.9625221428571376</v>
      </c>
      <c r="J14" s="20">
        <v>-0.3192255268510466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/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8.2588404913419904</v>
      </c>
      <c r="HJ14" s="19">
        <v>9.6371213138274996</v>
      </c>
      <c r="HK14" s="19">
        <v>12.786538900470873</v>
      </c>
      <c r="HL14" s="19">
        <v>8.9118628253873311</v>
      </c>
      <c r="HM14" s="19">
        <v>8.1838015410685809</v>
      </c>
      <c r="HN14" s="19">
        <f t="shared" si="0"/>
        <v>9.3531052631578948</v>
      </c>
      <c r="HO14" s="37"/>
      <c r="HP14" s="37"/>
      <c r="HQ14" s="37"/>
      <c r="HR14" s="37"/>
      <c r="HS14" s="37"/>
      <c r="HT14" s="37"/>
      <c r="HU14" s="37"/>
      <c r="HV14" s="37"/>
      <c r="HW14" s="37"/>
    </row>
    <row r="15" spans="1:232">
      <c r="A15" s="15">
        <v>11</v>
      </c>
      <c r="B15" s="18" t="s">
        <v>383</v>
      </c>
      <c r="C15" s="19">
        <v>82.9</v>
      </c>
      <c r="D15" s="19">
        <v>82.81</v>
      </c>
      <c r="E15" s="19">
        <v>9.0000000000003411E-2</v>
      </c>
      <c r="F15" s="20">
        <v>1.0868252626494797E-3</v>
      </c>
      <c r="G15" s="19"/>
      <c r="H15" s="19">
        <v>151.5</v>
      </c>
      <c r="I15" s="19">
        <v>-68.69</v>
      </c>
      <c r="J15" s="20">
        <v>-0.45339933993399339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/>
      <c r="GX15" s="19">
        <v>58.860833333333339</v>
      </c>
      <c r="GY15" s="19">
        <v>77.608333333333334</v>
      </c>
      <c r="GZ15" s="19">
        <v>111.045</v>
      </c>
      <c r="HA15" s="19">
        <v>83.667225000000002</v>
      </c>
      <c r="HB15" s="19">
        <v>71.771041666666676</v>
      </c>
      <c r="HC15" s="19">
        <v>67.119444444444454</v>
      </c>
      <c r="HD15" s="19">
        <v>52.620138888888881</v>
      </c>
      <c r="HE15" s="19">
        <v>57.648333333333333</v>
      </c>
      <c r="HF15" s="19">
        <v>77.837083333333325</v>
      </c>
      <c r="HG15" s="19">
        <v>85.738541666666677</v>
      </c>
      <c r="HH15" s="19">
        <v>57.235271464646473</v>
      </c>
      <c r="HI15" s="19">
        <v>51.530277777777776</v>
      </c>
      <c r="HJ15" s="19">
        <v>116.15625</v>
      </c>
      <c r="HK15" s="19">
        <v>258.9759722222222</v>
      </c>
      <c r="HL15" s="19">
        <v>108.62958333333331</v>
      </c>
      <c r="HM15" s="19">
        <v>82.975208333333327</v>
      </c>
      <c r="HN15" s="19">
        <f t="shared" si="0"/>
        <v>82.9</v>
      </c>
      <c r="HO15" s="37"/>
      <c r="HP15" s="37"/>
      <c r="HQ15" s="37"/>
      <c r="HR15" s="37"/>
      <c r="HS15" s="37"/>
      <c r="HT15" s="37"/>
      <c r="HU15" s="37"/>
      <c r="HV15" s="37"/>
      <c r="HW15" s="37"/>
    </row>
    <row r="16" spans="1:232">
      <c r="A16" s="15">
        <v>14</v>
      </c>
      <c r="B16" s="18" t="s">
        <v>384</v>
      </c>
      <c r="C16" s="19">
        <v>3.3346741753821436</v>
      </c>
      <c r="D16" s="19">
        <v>3.3310539018503658</v>
      </c>
      <c r="E16" s="19">
        <v>3.6202735317778512E-3</v>
      </c>
      <c r="F16" s="20">
        <v>1.0868252626494055E-3</v>
      </c>
      <c r="G16" s="19"/>
      <c r="H16" s="19">
        <v>6.094127111826233</v>
      </c>
      <c r="I16" s="19">
        <v>-2.7630732099758673</v>
      </c>
      <c r="J16" s="20">
        <v>-0.45339933993399334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/>
      <c r="GX16" s="19">
        <v>2.3676924108340063</v>
      </c>
      <c r="GY16" s="19">
        <v>3.1218155001340873</v>
      </c>
      <c r="GZ16" s="19">
        <v>4.4668141592920394</v>
      </c>
      <c r="HA16" s="19">
        <v>3.3655360016090143</v>
      </c>
      <c r="HB16" s="19">
        <v>2.8870089165996276</v>
      </c>
      <c r="HC16" s="19">
        <v>2.6998972021095944</v>
      </c>
      <c r="HD16" s="19">
        <v>2.1166588450880508</v>
      </c>
      <c r="HE16" s="19">
        <v>2.3189192813086641</v>
      </c>
      <c r="HF16" s="19">
        <v>3.1310170286940231</v>
      </c>
      <c r="HG16" s="19">
        <v>3.4488552561008343</v>
      </c>
      <c r="HH16" s="19">
        <v>2.3023037596398437</v>
      </c>
      <c r="HI16" s="19">
        <v>2.0728188969339434</v>
      </c>
      <c r="HJ16" s="19">
        <v>4.6724155269509291</v>
      </c>
      <c r="HK16" s="19">
        <v>10.417376195584172</v>
      </c>
      <c r="HL16" s="19">
        <v>4.3696533923303882</v>
      </c>
      <c r="HM16" s="19">
        <v>3.3376994502547639</v>
      </c>
      <c r="HN16" s="19">
        <f t="shared" si="0"/>
        <v>3.3346741753821436</v>
      </c>
      <c r="HO16" s="37"/>
      <c r="HP16" s="37"/>
      <c r="HQ16" s="37"/>
      <c r="HR16" s="37"/>
      <c r="HS16" s="37"/>
      <c r="HT16" s="37"/>
      <c r="HU16" s="37"/>
      <c r="HV16" s="37"/>
      <c r="HW16" s="37"/>
    </row>
    <row r="17" spans="1:231">
      <c r="A17" s="15"/>
      <c r="B17" s="21"/>
      <c r="G17" s="22"/>
      <c r="K17" s="22"/>
      <c r="L17" s="22"/>
      <c r="DJ17" s="19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</row>
    <row r="18" spans="1:231">
      <c r="A18" s="15"/>
      <c r="B18" s="16" t="s">
        <v>385</v>
      </c>
      <c r="G18" s="23"/>
      <c r="K18" s="23"/>
      <c r="L18" s="23"/>
      <c r="GX18" s="163"/>
      <c r="GY18" s="163"/>
      <c r="GZ18" s="163"/>
      <c r="HA18" s="163"/>
      <c r="HB18" s="163"/>
      <c r="HC18" s="163"/>
      <c r="HD18" s="163"/>
      <c r="HE18" s="163"/>
      <c r="HF18" s="163"/>
      <c r="HG18" s="163"/>
      <c r="HH18" s="163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</row>
    <row r="19" spans="1:231">
      <c r="A19" s="15"/>
      <c r="B19" s="24" t="s">
        <v>386</v>
      </c>
      <c r="C19" s="25">
        <v>1738.2456498681427</v>
      </c>
      <c r="D19" s="25">
        <v>1729.7893969908885</v>
      </c>
      <c r="E19" s="25">
        <v>8.4562528772542009</v>
      </c>
      <c r="F19" s="26">
        <v>4.8886025616555117E-3</v>
      </c>
      <c r="G19" s="27"/>
      <c r="H19" s="25">
        <v>1553.0718016051667</v>
      </c>
      <c r="I19" s="25">
        <v>176.71759538572178</v>
      </c>
      <c r="J19" s="26">
        <v>0.1137858502118682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/>
      <c r="GX19" s="25">
        <v>11645.115229999978</v>
      </c>
      <c r="GY19" s="25">
        <v>12271.635776326306</v>
      </c>
      <c r="GZ19" s="25">
        <v>12478.309330143067</v>
      </c>
      <c r="HA19" s="25">
        <v>13355.89</v>
      </c>
      <c r="HB19" s="25">
        <v>12107.418061533521</v>
      </c>
      <c r="HC19" s="25">
        <v>13463.90889654137</v>
      </c>
      <c r="HD19" s="25">
        <v>14177.38456402733</v>
      </c>
      <c r="HE19" s="25">
        <v>14899.449304470585</v>
      </c>
      <c r="HF19" s="25">
        <v>15282.4486053851</v>
      </c>
      <c r="HG19" s="25">
        <v>15701.683343397424</v>
      </c>
      <c r="HH19" s="25">
        <v>17411.497027710706</v>
      </c>
      <c r="HI19" s="25">
        <v>17663.254802331503</v>
      </c>
      <c r="HJ19" s="25">
        <v>19431.13985190434</v>
      </c>
      <c r="HK19" s="25">
        <v>20145.10166426668</v>
      </c>
      <c r="HL19" s="25">
        <v>21758.215430020246</v>
      </c>
      <c r="HM19" s="25">
        <v>23068.584864240464</v>
      </c>
      <c r="HN19" s="25">
        <f>+C19</f>
        <v>1738.2456498681427</v>
      </c>
      <c r="HO19" s="37"/>
      <c r="HP19" s="37"/>
      <c r="HQ19" s="37"/>
      <c r="HR19" s="37"/>
      <c r="HS19" s="37"/>
      <c r="HT19" s="37"/>
      <c r="HU19" s="37"/>
      <c r="HV19" s="37"/>
      <c r="HW19" s="37"/>
    </row>
    <row r="20" spans="1:231">
      <c r="A20" s="15"/>
      <c r="B20" s="18" t="s">
        <v>387</v>
      </c>
      <c r="C20" s="19">
        <v>628.78717159201199</v>
      </c>
      <c r="D20" s="19">
        <v>614.49777450746899</v>
      </c>
      <c r="E20" s="19">
        <v>14.289397084542998</v>
      </c>
      <c r="F20" s="20">
        <v>2.3253781669097511E-2</v>
      </c>
      <c r="G20" s="19"/>
      <c r="H20" s="19">
        <v>557.55733473273472</v>
      </c>
      <c r="I20" s="19">
        <v>56.940439774734273</v>
      </c>
      <c r="J20" s="20">
        <v>0.10212481520313725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/>
      <c r="GX20" s="19">
        <v>1927.3377599999999</v>
      </c>
      <c r="GY20" s="19">
        <v>1854.4807500000002</v>
      </c>
      <c r="GZ20" s="19">
        <v>1842.5194887844962</v>
      </c>
      <c r="HA20" s="19">
        <v>1927.8290000000002</v>
      </c>
      <c r="HB20" s="19">
        <v>1190.4852815632287</v>
      </c>
      <c r="HC20" s="19">
        <v>2201.0679787130002</v>
      </c>
      <c r="HD20" s="19">
        <v>2099.638448956</v>
      </c>
      <c r="HE20" s="19">
        <v>2140.6410599610003</v>
      </c>
      <c r="HF20" s="19">
        <v>2117.6059076780002</v>
      </c>
      <c r="HG20" s="19">
        <v>2034.4329156903966</v>
      </c>
      <c r="HH20" s="19">
        <v>3623.8579671011248</v>
      </c>
      <c r="HI20" s="19">
        <v>6550.6251794257269</v>
      </c>
      <c r="HJ20" s="19">
        <v>6017.1557189700061</v>
      </c>
      <c r="HK20" s="19">
        <v>6196.1183922789151</v>
      </c>
      <c r="HL20" s="19">
        <v>6768.8466749530571</v>
      </c>
      <c r="HM20" s="19">
        <v>6850.7199998715987</v>
      </c>
      <c r="HN20" s="19">
        <f>+C20</f>
        <v>628.78717159201199</v>
      </c>
      <c r="HO20" s="37"/>
      <c r="HP20" s="37"/>
      <c r="HQ20" s="37"/>
      <c r="HR20" s="37"/>
      <c r="HS20" s="37"/>
      <c r="HT20" s="37"/>
      <c r="HU20" s="37"/>
      <c r="HV20" s="37"/>
      <c r="HW20" s="37"/>
    </row>
    <row r="21" spans="1:231">
      <c r="A21" s="15"/>
      <c r="B21" s="18" t="s">
        <v>388</v>
      </c>
      <c r="C21" s="19">
        <v>662.67286660704008</v>
      </c>
      <c r="D21" s="19">
        <v>678.10787685787943</v>
      </c>
      <c r="E21" s="19">
        <v>-15.435010250839355</v>
      </c>
      <c r="F21" s="20">
        <v>-2.2761880192809329E-2</v>
      </c>
      <c r="G21" s="19"/>
      <c r="H21" s="19">
        <v>457.62766055620847</v>
      </c>
      <c r="I21" s="19">
        <v>220.48021630167096</v>
      </c>
      <c r="J21" s="20">
        <v>0.48178953176408862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/>
      <c r="GX21" s="19">
        <v>2229.0868100000002</v>
      </c>
      <c r="GY21" s="19">
        <v>3343.3322999999996</v>
      </c>
      <c r="GZ21" s="19">
        <v>3904.0904833470008</v>
      </c>
      <c r="HA21" s="19">
        <v>4627.9209999999994</v>
      </c>
      <c r="HB21" s="19">
        <v>3868.2048271259991</v>
      </c>
      <c r="HC21" s="19">
        <v>4597.230216269998</v>
      </c>
      <c r="HD21" s="19">
        <v>4377.0975684659988</v>
      </c>
      <c r="HE21" s="19">
        <v>4551.7034171279984</v>
      </c>
      <c r="HF21" s="19">
        <v>5340.190593205999</v>
      </c>
      <c r="HG21" s="19">
        <v>5343.7957711930003</v>
      </c>
      <c r="HH21" s="19">
        <v>5212.7124999829994</v>
      </c>
      <c r="HI21" s="19">
        <v>5299.035080242289</v>
      </c>
      <c r="HJ21" s="19">
        <v>7895.0865079255509</v>
      </c>
      <c r="HK21" s="19">
        <v>8242.780012297133</v>
      </c>
      <c r="HL21" s="19">
        <v>8735.8476112126427</v>
      </c>
      <c r="HM21" s="19">
        <v>9553.7521107564335</v>
      </c>
      <c r="HN21" s="19">
        <f t="shared" ref="HN21:HN29" si="1">+C21</f>
        <v>662.67286660704008</v>
      </c>
      <c r="HO21" s="37"/>
      <c r="HP21" s="37"/>
      <c r="HQ21" s="37"/>
      <c r="HR21" s="37"/>
      <c r="HS21" s="37"/>
      <c r="HT21" s="37"/>
      <c r="HU21" s="37"/>
      <c r="HV21" s="37"/>
      <c r="HW21" s="37"/>
    </row>
    <row r="22" spans="1:231">
      <c r="A22" s="15"/>
      <c r="B22" s="18" t="s">
        <v>389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3.412010859999997</v>
      </c>
      <c r="I22" s="19">
        <v>-3.412010859999997</v>
      </c>
      <c r="J22" s="20">
        <v>-1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/>
      <c r="GX22" s="19">
        <v>799.78081999999017</v>
      </c>
      <c r="GY22" s="19">
        <v>260.29880000000003</v>
      </c>
      <c r="GZ22" s="19">
        <v>839.46213538467202</v>
      </c>
      <c r="HA22" s="19">
        <v>780.06499999999983</v>
      </c>
      <c r="HB22" s="19">
        <v>488.29925876099992</v>
      </c>
      <c r="HC22" s="19">
        <v>166.8720481120001</v>
      </c>
      <c r="HD22" s="19">
        <v>1138.8539819850002</v>
      </c>
      <c r="HE22" s="19">
        <v>1185.3175139930006</v>
      </c>
      <c r="HF22" s="19">
        <v>519.54984960900003</v>
      </c>
      <c r="HG22" s="19">
        <v>864.73813421800025</v>
      </c>
      <c r="HH22" s="19">
        <v>1121.5445901180003</v>
      </c>
      <c r="HI22" s="19">
        <v>144.96402915199997</v>
      </c>
      <c r="HJ22" s="19">
        <v>44.863413946000009</v>
      </c>
      <c r="HK22" s="19">
        <v>24.686238943000003</v>
      </c>
      <c r="HL22" s="19">
        <v>84.093091441999945</v>
      </c>
      <c r="HM22" s="19">
        <v>10.790649801999997</v>
      </c>
      <c r="HN22" s="19">
        <f t="shared" si="1"/>
        <v>0</v>
      </c>
      <c r="HO22" s="37"/>
      <c r="HP22" s="37"/>
      <c r="HQ22" s="37"/>
      <c r="HR22" s="37"/>
      <c r="HS22" s="37"/>
      <c r="HT22" s="37"/>
      <c r="HU22" s="37"/>
      <c r="HV22" s="37"/>
      <c r="HW22" s="37"/>
    </row>
    <row r="23" spans="1:231">
      <c r="A23" s="15">
        <v>8</v>
      </c>
      <c r="B23" s="18" t="s">
        <v>390</v>
      </c>
      <c r="C23" s="19">
        <v>85.194854670317923</v>
      </c>
      <c r="D23" s="19">
        <v>70.317701695364335</v>
      </c>
      <c r="E23" s="19">
        <v>14.877152974953589</v>
      </c>
      <c r="F23" s="20">
        <v>0.2115705237268066</v>
      </c>
      <c r="G23" s="19"/>
      <c r="H23" s="19">
        <v>239.09550416176785</v>
      </c>
      <c r="I23" s="19">
        <v>-168.7778024664035</v>
      </c>
      <c r="J23" s="20">
        <v>-0.70590119650351679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/>
      <c r="GX23" s="19">
        <v>4437.5134599999583</v>
      </c>
      <c r="GY23" s="19">
        <v>4582.625256326307</v>
      </c>
      <c r="GZ23" s="19">
        <v>3466.2040272134982</v>
      </c>
      <c r="HA23" s="19">
        <v>4154.3599999999997</v>
      </c>
      <c r="HB23" s="19">
        <v>4037.7362217326922</v>
      </c>
      <c r="HC23" s="19">
        <v>4714.0392288176663</v>
      </c>
      <c r="HD23" s="19">
        <v>5343.6743991090789</v>
      </c>
      <c r="HE23" s="19">
        <v>4960.0538754525496</v>
      </c>
      <c r="HF23" s="19">
        <v>4344.1165494465704</v>
      </c>
      <c r="HG23" s="19">
        <v>4849.9665743108744</v>
      </c>
      <c r="HH23" s="19">
        <v>5217.089923745898</v>
      </c>
      <c r="HI23" s="19">
        <v>2812.1148789444983</v>
      </c>
      <c r="HJ23" s="19">
        <v>2112.7034038937472</v>
      </c>
      <c r="HK23" s="19">
        <v>2145.6041828072835</v>
      </c>
      <c r="HL23" s="19">
        <v>2557.0206144411914</v>
      </c>
      <c r="HM23" s="19">
        <v>2479.5397555576101</v>
      </c>
      <c r="HN23" s="19">
        <f t="shared" si="1"/>
        <v>85.194854670317923</v>
      </c>
      <c r="HO23" s="37"/>
      <c r="HP23" s="37"/>
      <c r="HQ23" s="37"/>
      <c r="HR23" s="37"/>
      <c r="HS23" s="37"/>
      <c r="HT23" s="37"/>
      <c r="HU23" s="37"/>
      <c r="HV23" s="37"/>
      <c r="HW23" s="37"/>
    </row>
    <row r="24" spans="1:231">
      <c r="A24" s="15">
        <v>2</v>
      </c>
      <c r="B24" s="18" t="s">
        <v>391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/>
      <c r="GX24" s="19">
        <v>785.45513000000005</v>
      </c>
      <c r="GY24" s="19">
        <v>796.44592</v>
      </c>
      <c r="GZ24" s="19">
        <v>907.90285117600024</v>
      </c>
      <c r="HA24" s="19">
        <v>0</v>
      </c>
      <c r="HB24" s="19">
        <v>519.09092500400016</v>
      </c>
      <c r="HC24" s="19">
        <v>286.75119779700015</v>
      </c>
      <c r="HD24" s="19">
        <v>0</v>
      </c>
      <c r="HE24" s="19">
        <v>221.87184949899992</v>
      </c>
      <c r="HF24" s="19">
        <v>222.93971167200013</v>
      </c>
      <c r="HG24" s="19">
        <v>82.97643539000002</v>
      </c>
      <c r="HH24" s="19">
        <v>56.126183149999996</v>
      </c>
      <c r="HI24" s="19">
        <v>0</v>
      </c>
      <c r="HJ24" s="19">
        <v>0</v>
      </c>
      <c r="HK24" s="19">
        <v>0</v>
      </c>
      <c r="HL24" s="19">
        <v>0</v>
      </c>
      <c r="HM24" s="19">
        <v>0</v>
      </c>
      <c r="HN24" s="19">
        <f t="shared" si="1"/>
        <v>0</v>
      </c>
      <c r="HO24" s="37"/>
      <c r="HP24" s="37"/>
      <c r="HQ24" s="37"/>
      <c r="HR24" s="37"/>
      <c r="HS24" s="37"/>
      <c r="HT24" s="37"/>
      <c r="HU24" s="37"/>
      <c r="HV24" s="37"/>
      <c r="HW24" s="37"/>
    </row>
    <row r="25" spans="1:231">
      <c r="A25" s="15">
        <v>3</v>
      </c>
      <c r="B25" s="18" t="s">
        <v>392</v>
      </c>
      <c r="C25" s="19">
        <v>114.21935895960883</v>
      </c>
      <c r="D25" s="19">
        <v>116.28530492949992</v>
      </c>
      <c r="E25" s="19">
        <v>-2.0659459698910894</v>
      </c>
      <c r="F25" s="20">
        <v>-1.7766182675821394E-2</v>
      </c>
      <c r="G25" s="19"/>
      <c r="H25" s="19">
        <v>106.21133574929992</v>
      </c>
      <c r="I25" s="19">
        <v>10.073969180199995</v>
      </c>
      <c r="J25" s="20">
        <v>9.4848342779328965E-2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/>
      <c r="GX25" s="19">
        <v>1465.9412500000294</v>
      </c>
      <c r="GY25" s="19">
        <v>1434.4527499999999</v>
      </c>
      <c r="GZ25" s="19">
        <v>1504.3849255473997</v>
      </c>
      <c r="HA25" s="19">
        <v>1771.5809999999999</v>
      </c>
      <c r="HB25" s="19">
        <v>1765.0152978906001</v>
      </c>
      <c r="HC25" s="19">
        <v>1259.1708260047035</v>
      </c>
      <c r="HD25" s="19">
        <v>934.43412699825024</v>
      </c>
      <c r="HE25" s="19">
        <v>1503.821028668965</v>
      </c>
      <c r="HF25" s="19">
        <v>2175.8288707466686</v>
      </c>
      <c r="HG25" s="19">
        <v>1761.2969546250902</v>
      </c>
      <c r="HH25" s="19">
        <v>1025.1074614922418</v>
      </c>
      <c r="HI25" s="19">
        <v>1244.6407469531687</v>
      </c>
      <c r="HJ25" s="19">
        <v>1470.6320540948143</v>
      </c>
      <c r="HK25" s="19">
        <v>1433.2611728284221</v>
      </c>
      <c r="HL25" s="19">
        <v>1136.2278692308678</v>
      </c>
      <c r="HM25" s="19">
        <v>1422.337402599698</v>
      </c>
      <c r="HN25" s="19">
        <f t="shared" si="1"/>
        <v>114.21935895960883</v>
      </c>
      <c r="HO25" s="37"/>
      <c r="HP25" s="37"/>
      <c r="HQ25" s="37"/>
      <c r="HR25" s="37"/>
      <c r="HS25" s="37"/>
      <c r="HT25" s="37"/>
      <c r="HU25" s="37"/>
      <c r="HV25" s="37"/>
      <c r="HW25" s="37"/>
    </row>
    <row r="26" spans="1:231" hidden="1" outlineLevel="1">
      <c r="A26" s="15">
        <v>4</v>
      </c>
      <c r="B26" s="18" t="s">
        <v>393</v>
      </c>
      <c r="C26" s="19">
        <v>83.495843333331123</v>
      </c>
      <c r="D26" s="19">
        <v>121.8537451170865</v>
      </c>
      <c r="E26" s="19">
        <v>-38.357901783755381</v>
      </c>
      <c r="F26" s="20">
        <v>-0.31478640026121596</v>
      </c>
      <c r="H26" s="19">
        <v>102.46795359316617</v>
      </c>
      <c r="I26" s="19">
        <v>19.385791523920332</v>
      </c>
      <c r="J26" s="20">
        <v>0.18918882288689737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/>
      <c r="GX26" s="19">
        <v>0</v>
      </c>
      <c r="GY26" s="19">
        <v>0</v>
      </c>
      <c r="GZ26" s="19">
        <v>13.74541868999999</v>
      </c>
      <c r="HA26" s="19">
        <v>94.133999999999986</v>
      </c>
      <c r="HB26" s="19">
        <v>238.58624945599988</v>
      </c>
      <c r="HC26" s="19">
        <v>238.77740082700009</v>
      </c>
      <c r="HD26" s="19">
        <v>283.68603851299991</v>
      </c>
      <c r="HE26" s="19">
        <v>312.59253522827589</v>
      </c>
      <c r="HF26" s="19">
        <v>377.90497425275703</v>
      </c>
      <c r="HG26" s="19">
        <v>481.20356181588312</v>
      </c>
      <c r="HH26" s="19">
        <v>788.97495888169578</v>
      </c>
      <c r="HI26" s="19">
        <v>1139.1253062832589</v>
      </c>
      <c r="HJ26" s="19">
        <v>1207.1042216055284</v>
      </c>
      <c r="HK26" s="19">
        <v>1183.8084819521682</v>
      </c>
      <c r="HL26" s="19">
        <v>1138.105035739088</v>
      </c>
      <c r="HM26" s="19">
        <v>1061.4530870922499</v>
      </c>
      <c r="HN26" s="19">
        <f t="shared" si="1"/>
        <v>83.495843333331123</v>
      </c>
      <c r="HO26" s="37"/>
      <c r="HP26" s="37"/>
      <c r="HQ26" s="37"/>
      <c r="HR26" s="37"/>
      <c r="HS26" s="37"/>
      <c r="HT26" s="37"/>
      <c r="HU26" s="37"/>
      <c r="HV26" s="37"/>
      <c r="HW26" s="37"/>
    </row>
    <row r="27" spans="1:231" hidden="1" outlineLevel="1">
      <c r="A27" s="15">
        <v>5</v>
      </c>
      <c r="B27" s="18" t="s">
        <v>394</v>
      </c>
      <c r="C27" s="19">
        <v>144.85419017183261</v>
      </c>
      <c r="D27" s="19">
        <v>109.34079059758933</v>
      </c>
      <c r="E27" s="19">
        <v>35.51339957424328</v>
      </c>
      <c r="F27" s="20">
        <v>0.32479552580650772</v>
      </c>
      <c r="H27" s="19">
        <v>67.966462961989777</v>
      </c>
      <c r="I27" s="19">
        <v>41.374327635599556</v>
      </c>
      <c r="J27" s="20">
        <v>0.60874622324745864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/>
      <c r="GX27" s="19">
        <v>0</v>
      </c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23.448024539794993</v>
      </c>
      <c r="HF27" s="19">
        <v>47.265850036009006</v>
      </c>
      <c r="HG27" s="19">
        <v>81.578900443461322</v>
      </c>
      <c r="HH27" s="19">
        <v>159.55821807882603</v>
      </c>
      <c r="HI27" s="19">
        <v>305.08866327785921</v>
      </c>
      <c r="HJ27" s="19">
        <v>485.51411923434011</v>
      </c>
      <c r="HK27" s="19">
        <v>737.10101604475824</v>
      </c>
      <c r="HL27" s="19">
        <v>1139.9158600773944</v>
      </c>
      <c r="HM27" s="19">
        <v>1482.6643163838746</v>
      </c>
      <c r="HN27" s="19">
        <f t="shared" si="1"/>
        <v>144.85419017183261</v>
      </c>
      <c r="HO27" s="37"/>
      <c r="HP27" s="37"/>
      <c r="HQ27" s="37"/>
      <c r="HR27" s="37"/>
      <c r="HS27" s="37"/>
      <c r="HT27" s="37"/>
      <c r="HU27" s="37"/>
      <c r="HV27" s="37"/>
      <c r="HW27" s="37"/>
    </row>
    <row r="28" spans="1:231" hidden="1" outlineLevel="1">
      <c r="A28" s="15">
        <v>6</v>
      </c>
      <c r="B28" s="18" t="s">
        <v>395</v>
      </c>
      <c r="C28" s="19">
        <v>19.021364533999964</v>
      </c>
      <c r="D28" s="19">
        <v>19.386203285999958</v>
      </c>
      <c r="E28" s="19">
        <v>-0.3648387519999936</v>
      </c>
      <c r="F28" s="20">
        <v>-1.8819505120090608E-2</v>
      </c>
      <c r="H28" s="19">
        <v>18.73353898999995</v>
      </c>
      <c r="I28" s="19">
        <v>0.65266429600000819</v>
      </c>
      <c r="J28" s="20">
        <v>3.4839348632866612E-2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/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137.04629873809697</v>
      </c>
      <c r="HG28" s="19">
        <v>201.69409571071895</v>
      </c>
      <c r="HH28" s="19">
        <v>206.52522515991808</v>
      </c>
      <c r="HI28" s="19">
        <v>167.66091805270196</v>
      </c>
      <c r="HJ28" s="19">
        <v>198.08041223435598</v>
      </c>
      <c r="HK28" s="19">
        <v>181.74216711500006</v>
      </c>
      <c r="HL28" s="19">
        <v>198.15867292399969</v>
      </c>
      <c r="HM28" s="19">
        <v>207.32754217699971</v>
      </c>
      <c r="HN28" s="19">
        <f t="shared" si="1"/>
        <v>19.021364533999964</v>
      </c>
      <c r="HO28" s="37"/>
      <c r="HP28" s="37"/>
      <c r="HQ28" s="37"/>
      <c r="HR28" s="37"/>
      <c r="HS28" s="37"/>
      <c r="HT28" s="37"/>
      <c r="HU28" s="37"/>
      <c r="HV28" s="37"/>
      <c r="HW28" s="37"/>
    </row>
    <row r="29" spans="1:231" collapsed="1">
      <c r="A29" s="15">
        <v>7</v>
      </c>
      <c r="B29" s="18" t="s">
        <v>396</v>
      </c>
      <c r="C29" s="19">
        <v>247.37139803916369</v>
      </c>
      <c r="D29" s="19">
        <v>250.58073900067581</v>
      </c>
      <c r="E29" s="19">
        <v>-3.2093409615121118</v>
      </c>
      <c r="F29" s="20">
        <v>-1.2807612326115202E-2</v>
      </c>
      <c r="G29" s="19"/>
      <c r="H29" s="19">
        <v>189.16795554515591</v>
      </c>
      <c r="I29" s="19">
        <v>61.4127834555199</v>
      </c>
      <c r="J29" s="20">
        <v>0.32464686356913225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/>
      <c r="GX29" s="19">
        <v>0</v>
      </c>
      <c r="GY29" s="19">
        <v>0</v>
      </c>
      <c r="GZ29" s="19">
        <v>13.74541868999999</v>
      </c>
      <c r="HA29" s="19">
        <v>94.133999999999986</v>
      </c>
      <c r="HB29" s="19">
        <v>238.58624945599988</v>
      </c>
      <c r="HC29" s="19">
        <v>238.77740082700009</v>
      </c>
      <c r="HD29" s="19">
        <v>283.68603851299991</v>
      </c>
      <c r="HE29" s="19">
        <v>336.04055976807086</v>
      </c>
      <c r="HF29" s="19">
        <v>562.21712302686296</v>
      </c>
      <c r="HG29" s="19">
        <v>764.47655797006337</v>
      </c>
      <c r="HH29" s="19">
        <v>1155.05840212044</v>
      </c>
      <c r="HI29" s="19">
        <v>1611.87488761382</v>
      </c>
      <c r="HJ29" s="19">
        <v>1890.6987530742247</v>
      </c>
      <c r="HK29" s="19">
        <v>2102.6516651119264</v>
      </c>
      <c r="HL29" s="19">
        <v>2476.179568740482</v>
      </c>
      <c r="HM29" s="19">
        <v>2751.4449456531247</v>
      </c>
      <c r="HN29" s="19">
        <f t="shared" si="1"/>
        <v>247.37139803916369</v>
      </c>
      <c r="HO29" s="37"/>
      <c r="HP29" s="37"/>
      <c r="HQ29" s="37"/>
      <c r="HR29" s="37"/>
      <c r="HS29" s="37"/>
      <c r="HT29" s="37"/>
      <c r="HU29" s="37"/>
      <c r="HV29" s="37"/>
      <c r="HW29" s="37"/>
    </row>
    <row r="30" spans="1:231">
      <c r="A30" s="15"/>
      <c r="B30" s="21"/>
      <c r="G30" s="19"/>
      <c r="K30" s="19"/>
      <c r="L30" s="19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</row>
    <row r="31" spans="1:231">
      <c r="A31" s="15"/>
      <c r="B31" s="16" t="s">
        <v>397</v>
      </c>
      <c r="C31" s="142"/>
      <c r="D31" s="155"/>
      <c r="E31" s="28" t="s">
        <v>398</v>
      </c>
      <c r="G31" s="19"/>
      <c r="H31" s="20"/>
      <c r="I31" s="28" t="s">
        <v>398</v>
      </c>
      <c r="K31" s="19"/>
      <c r="L31" s="19"/>
      <c r="GX31" s="163"/>
      <c r="GY31" s="163"/>
      <c r="GZ31" s="163"/>
      <c r="HA31" s="163"/>
      <c r="HB31" s="163"/>
      <c r="HC31" s="163"/>
      <c r="HD31" s="163"/>
      <c r="HE31" s="163"/>
      <c r="HF31" s="163"/>
      <c r="HG31" s="163"/>
      <c r="HH31" s="163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</row>
    <row r="32" spans="1:231">
      <c r="A32" s="15"/>
      <c r="B32" s="18" t="s">
        <v>387</v>
      </c>
      <c r="C32" s="20">
        <v>0.36173665766959323</v>
      </c>
      <c r="D32" s="20">
        <v>0.35524427168789369</v>
      </c>
      <c r="E32" s="19">
        <v>0.64923859816995444</v>
      </c>
      <c r="F32" s="20"/>
      <c r="G32" s="20"/>
      <c r="H32" s="20">
        <v>0.35900293480087347</v>
      </c>
      <c r="I32" s="19">
        <v>-0.37586631129797876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/>
      <c r="GX32" s="20">
        <v>0.16550611324436018</v>
      </c>
      <c r="GY32" s="20">
        <v>0.15111927894548108</v>
      </c>
      <c r="GZ32" s="20">
        <v>0.14765778280024183</v>
      </c>
      <c r="HA32" s="20">
        <v>0.14434298275891763</v>
      </c>
      <c r="HB32" s="20">
        <v>9.8326932754186427E-2</v>
      </c>
      <c r="HC32" s="20">
        <v>0.16347912004057114</v>
      </c>
      <c r="HD32" s="20">
        <v>0.14809772842612104</v>
      </c>
      <c r="HE32" s="20">
        <v>0.14367249528603049</v>
      </c>
      <c r="HF32" s="20">
        <v>0.13856456922301158</v>
      </c>
      <c r="HG32" s="20">
        <v>0.1295678222007883</v>
      </c>
      <c r="HH32" s="20">
        <v>0.20813017751050875</v>
      </c>
      <c r="HI32" s="20">
        <v>0.37086172694293362</v>
      </c>
      <c r="HJ32" s="20">
        <v>0.30966560710437674</v>
      </c>
      <c r="HK32" s="20">
        <v>0.30757444144695339</v>
      </c>
      <c r="HL32" s="20">
        <v>0.31109383472754587</v>
      </c>
      <c r="HM32" s="20">
        <v>0.2969718359486877</v>
      </c>
      <c r="HN32" s="20">
        <f>+C32</f>
        <v>0.36173665766959323</v>
      </c>
      <c r="HO32" s="37"/>
      <c r="HP32" s="37"/>
      <c r="HQ32" s="37"/>
      <c r="HR32" s="37"/>
      <c r="HS32" s="37"/>
      <c r="HT32" s="37"/>
      <c r="HU32" s="37"/>
      <c r="HV32" s="37"/>
      <c r="HW32" s="37"/>
    </row>
    <row r="33" spans="1:231">
      <c r="A33" s="15"/>
      <c r="B33" s="18" t="s">
        <v>388</v>
      </c>
      <c r="C33" s="20">
        <v>0.38123084999942797</v>
      </c>
      <c r="D33" s="20">
        <v>0.39201759360850752</v>
      </c>
      <c r="E33" s="19">
        <v>-1.0786743609079552</v>
      </c>
      <c r="F33" s="20"/>
      <c r="G33" s="20"/>
      <c r="H33" s="20">
        <v>0.2946596931856148</v>
      </c>
      <c r="I33" s="19">
        <v>9.7357900422892723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/>
      <c r="GX33" s="20">
        <v>0.19141818401740318</v>
      </c>
      <c r="GY33" s="20">
        <v>0.27244389916214373</v>
      </c>
      <c r="GZ33" s="20">
        <v>0.31287014771433297</v>
      </c>
      <c r="HA33" s="20">
        <v>0.34650787031040237</v>
      </c>
      <c r="HB33" s="20">
        <v>0.31949048157638771</v>
      </c>
      <c r="HC33" s="20">
        <v>0.34144840488715289</v>
      </c>
      <c r="HD33" s="20">
        <v>0.30873801501950715</v>
      </c>
      <c r="HE33" s="20">
        <v>0.30549474172594138</v>
      </c>
      <c r="HF33" s="20">
        <v>0.34943291687722527</v>
      </c>
      <c r="HG33" s="20">
        <v>0.34033266716208949</v>
      </c>
      <c r="HH33" s="20">
        <v>0.29938336098767815</v>
      </c>
      <c r="HI33" s="20">
        <v>0.30000331986055201</v>
      </c>
      <c r="HJ33" s="20">
        <v>0.40631103311995342</v>
      </c>
      <c r="HK33" s="20">
        <v>0.40917043506005984</v>
      </c>
      <c r="HL33" s="20">
        <v>0.40149651240053535</v>
      </c>
      <c r="HM33" s="20">
        <v>0.41414556493086346</v>
      </c>
      <c r="HN33" s="20">
        <f t="shared" ref="HN33:HN41" si="2">+C33</f>
        <v>0.38123084999942797</v>
      </c>
      <c r="HO33" s="37"/>
      <c r="HP33" s="37"/>
      <c r="HQ33" s="37"/>
      <c r="HR33" s="37"/>
      <c r="HS33" s="37"/>
      <c r="HT33" s="37"/>
      <c r="HU33" s="37"/>
      <c r="HV33" s="37"/>
      <c r="HW33" s="37"/>
    </row>
    <row r="34" spans="1:231">
      <c r="A34" s="15"/>
      <c r="B34" s="18" t="s">
        <v>389</v>
      </c>
      <c r="C34" s="20">
        <v>0</v>
      </c>
      <c r="D34" s="20">
        <v>0</v>
      </c>
      <c r="E34" s="19">
        <v>0</v>
      </c>
      <c r="F34" s="20"/>
      <c r="G34" s="20"/>
      <c r="H34" s="20">
        <v>2.1969434101330901E-3</v>
      </c>
      <c r="I34" s="19">
        <v>-0.21969434101330901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/>
      <c r="GX34" s="20">
        <v>6.8679511039925686E-2</v>
      </c>
      <c r="GY34" s="20">
        <v>2.1211418326328807E-2</v>
      </c>
      <c r="GZ34" s="20">
        <v>6.7273707773603281E-2</v>
      </c>
      <c r="HA34" s="20">
        <v>5.8406066536936127E-2</v>
      </c>
      <c r="HB34" s="20">
        <v>4.0330585454249369E-2</v>
      </c>
      <c r="HC34" s="20">
        <v>1.2394026830860869E-2</v>
      </c>
      <c r="HD34" s="20">
        <v>8.0328919402711696E-2</v>
      </c>
      <c r="HE34" s="20">
        <v>7.9554451293535097E-2</v>
      </c>
      <c r="HF34" s="20">
        <v>3.3996505600936582E-2</v>
      </c>
      <c r="HG34" s="20">
        <v>5.5072957166826551E-2</v>
      </c>
      <c r="HH34" s="20">
        <v>6.4414024155019081E-2</v>
      </c>
      <c r="HI34" s="20">
        <v>8.2070960745504896E-3</v>
      </c>
      <c r="HJ34" s="20">
        <v>2.3088410812710605E-3</v>
      </c>
      <c r="HK34" s="20">
        <v>1.2254214128285278E-3</v>
      </c>
      <c r="HL34" s="20">
        <v>3.864889182316626E-3</v>
      </c>
      <c r="HM34" s="20">
        <v>4.6776383837601651E-4</v>
      </c>
      <c r="HN34" s="20">
        <f t="shared" si="2"/>
        <v>0</v>
      </c>
      <c r="HO34" s="37"/>
      <c r="HP34" s="37"/>
      <c r="HQ34" s="37"/>
      <c r="HR34" s="37"/>
      <c r="HS34" s="37"/>
      <c r="HT34" s="37"/>
      <c r="HU34" s="37"/>
      <c r="HV34" s="37"/>
      <c r="HW34" s="37"/>
    </row>
    <row r="35" spans="1:231">
      <c r="A35" s="15"/>
      <c r="B35" s="18" t="s">
        <v>390</v>
      </c>
      <c r="C35" s="20">
        <v>4.9011976343378456E-2</v>
      </c>
      <c r="D35" s="20">
        <v>4.0651019030228643E-2</v>
      </c>
      <c r="E35" s="19">
        <v>0.83609573131498138</v>
      </c>
      <c r="F35" s="20"/>
      <c r="G35" s="20"/>
      <c r="H35" s="20">
        <v>0.15395006458468458</v>
      </c>
      <c r="I35" s="19">
        <v>-11.329904555445594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/>
      <c r="GX35" s="20">
        <v>0.38106221985404665</v>
      </c>
      <c r="GY35" s="20">
        <v>0.37343230681331246</v>
      </c>
      <c r="GZ35" s="20">
        <v>0.27777833803497781</v>
      </c>
      <c r="HA35" s="20">
        <v>0.31105077984320023</v>
      </c>
      <c r="HB35" s="20">
        <v>0.33349275635909398</v>
      </c>
      <c r="HC35" s="20">
        <v>0.35012411811763045</v>
      </c>
      <c r="HD35" s="20">
        <v>0.37691538767084948</v>
      </c>
      <c r="HE35" s="20">
        <v>0.3329018257046778</v>
      </c>
      <c r="HF35" s="20">
        <v>0.28425526966377807</v>
      </c>
      <c r="HG35" s="20">
        <v>0.30888195031332683</v>
      </c>
      <c r="HH35" s="20">
        <v>0.29963477094719698</v>
      </c>
      <c r="HI35" s="20">
        <v>0.15920706067000215</v>
      </c>
      <c r="HJ35" s="20">
        <v>0.1087277133506243</v>
      </c>
      <c r="HK35" s="20">
        <v>0.10650748844882474</v>
      </c>
      <c r="HL35" s="20">
        <v>0.11751977650304991</v>
      </c>
      <c r="HM35" s="20">
        <v>0.10748555969730263</v>
      </c>
      <c r="HN35" s="20">
        <f t="shared" si="2"/>
        <v>4.9011976343378456E-2</v>
      </c>
      <c r="HO35" s="37"/>
      <c r="HP35" s="37"/>
      <c r="HQ35" s="37"/>
      <c r="HR35" s="37"/>
      <c r="HS35" s="37"/>
      <c r="HT35" s="37"/>
      <c r="HU35" s="37"/>
      <c r="HV35" s="37"/>
      <c r="HW35" s="37"/>
    </row>
    <row r="36" spans="1:231">
      <c r="A36" s="15"/>
      <c r="B36" s="18" t="s">
        <v>391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/>
      <c r="GX36" s="20">
        <v>6.7449322268320872E-2</v>
      </c>
      <c r="GY36" s="20">
        <v>6.4901365597604774E-2</v>
      </c>
      <c r="GZ36" s="20">
        <v>7.2758482511956685E-2</v>
      </c>
      <c r="HA36" s="20">
        <v>0</v>
      </c>
      <c r="HB36" s="20">
        <v>4.2873792113712832E-2</v>
      </c>
      <c r="HC36" s="20">
        <v>2.1297767238358339E-2</v>
      </c>
      <c r="HD36" s="20">
        <v>0</v>
      </c>
      <c r="HE36" s="20">
        <v>1.4891278527484045E-2</v>
      </c>
      <c r="HF36" s="20">
        <v>1.4587957560246107E-2</v>
      </c>
      <c r="HG36" s="20">
        <v>5.2845566666513948E-3</v>
      </c>
      <c r="HH36" s="20">
        <v>3.2235127778314629E-3</v>
      </c>
      <c r="HI36" s="20">
        <v>0</v>
      </c>
      <c r="HJ36" s="20">
        <v>0</v>
      </c>
      <c r="HK36" s="20">
        <v>0</v>
      </c>
      <c r="HL36" s="20">
        <v>0</v>
      </c>
      <c r="HM36" s="20">
        <v>0</v>
      </c>
      <c r="HN36" s="20">
        <f t="shared" si="2"/>
        <v>0</v>
      </c>
      <c r="HO36" s="37"/>
      <c r="HP36" s="37"/>
      <c r="HQ36" s="37"/>
      <c r="HR36" s="37"/>
      <c r="HS36" s="37"/>
      <c r="HT36" s="37"/>
      <c r="HU36" s="37"/>
      <c r="HV36" s="37"/>
      <c r="HW36" s="37"/>
    </row>
    <row r="37" spans="1:231">
      <c r="A37" s="15"/>
      <c r="B37" s="18" t="s">
        <v>392</v>
      </c>
      <c r="C37" s="20">
        <v>6.5709561228168817E-2</v>
      </c>
      <c r="D37" s="20">
        <v>6.7225122972650778E-2</v>
      </c>
      <c r="E37" s="19">
        <v>-0.15155617444819608</v>
      </c>
      <c r="F37" s="20"/>
      <c r="G37" s="20"/>
      <c r="H37" s="20">
        <v>6.8387910745353775E-2</v>
      </c>
      <c r="I37" s="19">
        <v>-0.11627877727029973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/>
      <c r="GX37" s="20">
        <v>0.12588464957594345</v>
      </c>
      <c r="GY37" s="20">
        <v>0.11689173115512921</v>
      </c>
      <c r="GZ37" s="20">
        <v>0.12055999620985125</v>
      </c>
      <c r="HA37" s="20">
        <v>0.13264417421826624</v>
      </c>
      <c r="HB37" s="20">
        <v>0.14577966077658047</v>
      </c>
      <c r="HC37" s="20">
        <v>9.3521935990532531E-2</v>
      </c>
      <c r="HD37" s="20">
        <v>6.5910191176531657E-2</v>
      </c>
      <c r="HE37" s="20">
        <v>0.1009313161807761</v>
      </c>
      <c r="HF37" s="20">
        <v>0.14237436204954543</v>
      </c>
      <c r="HG37" s="20">
        <v>0.11217249234399555</v>
      </c>
      <c r="HH37" s="20">
        <v>5.8875320132482874E-2</v>
      </c>
      <c r="HI37" s="20">
        <v>7.0464971540176127E-2</v>
      </c>
      <c r="HJ37" s="20">
        <v>7.568429157030053E-2</v>
      </c>
      <c r="HK37" s="20">
        <v>7.1146882091478167E-2</v>
      </c>
      <c r="HL37" s="20">
        <v>5.2220636976651656E-2</v>
      </c>
      <c r="HM37" s="20">
        <v>6.165689880719645E-2</v>
      </c>
      <c r="HN37" s="20">
        <f t="shared" si="2"/>
        <v>6.5709561228168817E-2</v>
      </c>
      <c r="HO37" s="37"/>
      <c r="HP37" s="37"/>
      <c r="HQ37" s="37"/>
      <c r="HR37" s="37"/>
      <c r="HS37" s="37"/>
      <c r="HT37" s="37"/>
      <c r="HU37" s="37"/>
      <c r="HV37" s="37"/>
      <c r="HW37" s="37"/>
    </row>
    <row r="38" spans="1:231">
      <c r="A38" s="15"/>
      <c r="B38" s="18" t="s">
        <v>393</v>
      </c>
      <c r="C38" s="20">
        <v>4.8034547556419789E-2</v>
      </c>
      <c r="D38" s="20">
        <v>7.044426641131063E-2</v>
      </c>
      <c r="E38" s="19">
        <v>-2.2409718854890839</v>
      </c>
      <c r="H38" s="20">
        <v>6.5977602250753067E-2</v>
      </c>
      <c r="I38" s="19">
        <v>0.44666641605575624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/>
      <c r="GX38" s="20">
        <v>0</v>
      </c>
      <c r="GY38" s="20">
        <v>0</v>
      </c>
      <c r="GZ38" s="20">
        <v>1.10154495503618E-3</v>
      </c>
      <c r="HA38" s="20">
        <v>7.0481263322773689E-3</v>
      </c>
      <c r="HB38" s="20">
        <v>1.9705790965789168E-2</v>
      </c>
      <c r="HC38" s="20">
        <v>1.7734626894893621E-2</v>
      </c>
      <c r="HD38" s="20">
        <v>2.0009758304278799E-2</v>
      </c>
      <c r="HE38" s="20">
        <v>2.0980140194475669E-2</v>
      </c>
      <c r="HF38" s="20">
        <v>2.4728038288288047E-2</v>
      </c>
      <c r="HG38" s="20">
        <v>3.0646622485749578E-2</v>
      </c>
      <c r="HH38" s="20">
        <v>4.5313447638995551E-2</v>
      </c>
      <c r="HI38" s="20">
        <v>6.449124575459883E-2</v>
      </c>
      <c r="HJ38" s="20">
        <v>6.2122151906967349E-2</v>
      </c>
      <c r="HK38" s="20">
        <v>5.8764085765424759E-2</v>
      </c>
      <c r="HL38" s="20">
        <v>5.2306910895312746E-2</v>
      </c>
      <c r="HM38" s="20">
        <v>4.6012925948381467E-2</v>
      </c>
      <c r="HN38" s="20">
        <f t="shared" si="2"/>
        <v>4.8034547556419789E-2</v>
      </c>
      <c r="HO38" s="37"/>
      <c r="HP38" s="37"/>
      <c r="HQ38" s="37"/>
      <c r="HR38" s="37"/>
      <c r="HS38" s="37"/>
      <c r="HT38" s="37"/>
      <c r="HU38" s="37"/>
      <c r="HV38" s="37"/>
      <c r="HW38" s="37"/>
    </row>
    <row r="39" spans="1:231">
      <c r="A39" s="15"/>
      <c r="B39" s="18" t="s">
        <v>394</v>
      </c>
      <c r="C39" s="20">
        <v>8.3333555405601473E-2</v>
      </c>
      <c r="D39" s="20">
        <v>6.3210464110715833E-2</v>
      </c>
      <c r="E39" s="19">
        <v>2.012309129488564</v>
      </c>
      <c r="H39" s="20">
        <v>4.3762601891131826E-2</v>
      </c>
      <c r="I39" s="19">
        <v>1.9447862219584007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/>
      <c r="GX39" s="20">
        <v>0</v>
      </c>
      <c r="GY39" s="20">
        <v>0</v>
      </c>
      <c r="GZ39" s="20">
        <v>0</v>
      </c>
      <c r="HA39" s="20">
        <v>0</v>
      </c>
      <c r="HB39" s="20">
        <v>0</v>
      </c>
      <c r="HC39" s="20">
        <v>0</v>
      </c>
      <c r="HD39" s="20">
        <v>0</v>
      </c>
      <c r="HE39" s="20">
        <v>1.5737510870793999E-3</v>
      </c>
      <c r="HF39" s="20">
        <v>3.0928191716184713E-3</v>
      </c>
      <c r="HG39" s="20">
        <v>5.1955512450049084E-3</v>
      </c>
      <c r="HH39" s="20">
        <v>9.1639574601130678E-3</v>
      </c>
      <c r="HI39" s="20">
        <v>1.7272505361672543E-2</v>
      </c>
      <c r="HJ39" s="20">
        <v>2.4986394155706595E-2</v>
      </c>
      <c r="HK39" s="20">
        <v>3.6589590280014607E-2</v>
      </c>
      <c r="HL39" s="20">
        <v>5.2390135750960055E-2</v>
      </c>
      <c r="HM39" s="20">
        <v>6.4272009969810154E-2</v>
      </c>
      <c r="HN39" s="20">
        <f t="shared" si="2"/>
        <v>8.3333555405601473E-2</v>
      </c>
      <c r="HO39" s="37"/>
      <c r="HP39" s="37"/>
      <c r="HQ39" s="37"/>
      <c r="HR39" s="37"/>
      <c r="HS39" s="37"/>
      <c r="HT39" s="37"/>
      <c r="HU39" s="37"/>
      <c r="HV39" s="37"/>
      <c r="HW39" s="37"/>
    </row>
    <row r="40" spans="1:231">
      <c r="A40" s="15"/>
      <c r="B40" s="18" t="s">
        <v>395</v>
      </c>
      <c r="C40" s="20">
        <v>1.0942851797410141E-2</v>
      </c>
      <c r="D40" s="20">
        <v>1.1207262178692886E-2</v>
      </c>
      <c r="E40" s="19">
        <v>-2.6441038128274461E-2</v>
      </c>
      <c r="F40" s="19"/>
      <c r="G40" s="19"/>
      <c r="H40" s="20">
        <v>1.20622491314555E-2</v>
      </c>
      <c r="I40" s="19">
        <v>-8.5498695276261388E-2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/>
      <c r="GX40" s="20">
        <v>0</v>
      </c>
      <c r="GY40" s="20">
        <v>0</v>
      </c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8.9675615653505777E-3</v>
      </c>
      <c r="HG40" s="20">
        <v>1.2845380415567452E-2</v>
      </c>
      <c r="HH40" s="20">
        <v>1.1861428390174006E-2</v>
      </c>
      <c r="HI40" s="20">
        <v>9.4920737955142432E-3</v>
      </c>
      <c r="HJ40" s="20">
        <v>1.0193967710800209E-2</v>
      </c>
      <c r="HK40" s="20">
        <v>9.0216554944159838E-3</v>
      </c>
      <c r="HL40" s="20">
        <v>9.1073035636275671E-3</v>
      </c>
      <c r="HM40" s="20">
        <v>8.9874408593821654E-3</v>
      </c>
      <c r="HN40" s="20">
        <f t="shared" si="2"/>
        <v>1.0942851797410141E-2</v>
      </c>
      <c r="HO40" s="37"/>
      <c r="HP40" s="37"/>
      <c r="HQ40" s="37"/>
      <c r="HR40" s="37"/>
      <c r="HS40" s="37"/>
      <c r="HT40" s="37"/>
      <c r="HU40" s="37"/>
      <c r="HV40" s="37"/>
      <c r="HW40" s="37"/>
    </row>
    <row r="41" spans="1:231">
      <c r="A41" s="15"/>
      <c r="B41" s="18" t="s">
        <v>396</v>
      </c>
      <c r="C41" s="20">
        <v>0.1423109547594314</v>
      </c>
      <c r="D41" s="20">
        <v>0.14486199270071934</v>
      </c>
      <c r="E41" s="19">
        <v>-0.25510379412879425</v>
      </c>
      <c r="F41" s="20"/>
      <c r="G41" s="20"/>
      <c r="H41" s="20">
        <v>0.1218024532733404</v>
      </c>
      <c r="I41" s="19">
        <v>2.3059539427378941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/>
      <c r="GX41" s="20">
        <v>0</v>
      </c>
      <c r="GY41" s="20">
        <v>0</v>
      </c>
      <c r="GZ41" s="20">
        <v>1.10154495503618E-3</v>
      </c>
      <c r="HA41" s="20">
        <v>7.0481263322773689E-3</v>
      </c>
      <c r="HB41" s="20">
        <v>1.9705790965789168E-2</v>
      </c>
      <c r="HC41" s="20">
        <v>1.7734626894893621E-2</v>
      </c>
      <c r="HD41" s="20">
        <v>2.0009758304278799E-2</v>
      </c>
      <c r="HE41" s="20">
        <v>2.255389128155507E-2</v>
      </c>
      <c r="HF41" s="20">
        <v>3.6788419025257098E-2</v>
      </c>
      <c r="HG41" s="20">
        <v>4.8687554146321935E-2</v>
      </c>
      <c r="HH41" s="20">
        <v>6.6338833489282628E-2</v>
      </c>
      <c r="HI41" s="20">
        <v>9.1255824911785605E-2</v>
      </c>
      <c r="HJ41" s="20">
        <v>9.7302513773474167E-2</v>
      </c>
      <c r="HK41" s="20">
        <v>0.10437533153985534</v>
      </c>
      <c r="HL41" s="20">
        <v>0.11380435020990037</v>
      </c>
      <c r="HM41" s="20">
        <v>0.1192723767775738</v>
      </c>
      <c r="HN41" s="20">
        <f t="shared" si="2"/>
        <v>0.1423109547594314</v>
      </c>
      <c r="HO41" s="37"/>
      <c r="HP41" s="37"/>
      <c r="HQ41" s="37"/>
      <c r="HR41" s="37"/>
      <c r="HS41" s="37"/>
      <c r="HT41" s="37"/>
      <c r="HU41" s="37"/>
      <c r="HV41" s="37"/>
      <c r="HW41" s="37"/>
    </row>
    <row r="42" spans="1:231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37"/>
      <c r="HP42" s="37"/>
      <c r="HQ42" s="37"/>
      <c r="HR42" s="37"/>
      <c r="HS42" s="37"/>
      <c r="HT42" s="37"/>
      <c r="HU42" s="37"/>
      <c r="HV42" s="37"/>
      <c r="HW42" s="37"/>
    </row>
    <row r="43" spans="1:231">
      <c r="A43" s="15"/>
      <c r="B43" s="16" t="s">
        <v>399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164"/>
      <c r="GY43" s="164"/>
      <c r="GZ43" s="164"/>
      <c r="HA43" s="164"/>
      <c r="HB43" s="164"/>
      <c r="HC43" s="164"/>
      <c r="HD43" s="164"/>
      <c r="HE43" s="163"/>
      <c r="HF43" s="163"/>
      <c r="HG43" s="163"/>
      <c r="HH43" s="163"/>
      <c r="HI43" s="164"/>
      <c r="HJ43" s="164"/>
      <c r="HK43" s="164"/>
      <c r="HL43" s="164"/>
      <c r="HM43" s="164"/>
      <c r="HN43" s="164"/>
      <c r="HO43" s="37"/>
      <c r="HP43" s="37"/>
      <c r="HQ43" s="37"/>
      <c r="HR43" s="37"/>
      <c r="HS43" s="37"/>
      <c r="HT43" s="37"/>
      <c r="HU43" s="37"/>
      <c r="HV43" s="37"/>
      <c r="HW43" s="37"/>
    </row>
    <row r="44" spans="1:231">
      <c r="A44" s="15">
        <v>15</v>
      </c>
      <c r="B44" s="18" t="s">
        <v>400</v>
      </c>
      <c r="C44" s="19">
        <v>9.7461088709677419</v>
      </c>
      <c r="D44" s="19">
        <v>9.5660887096774072</v>
      </c>
      <c r="E44" s="19">
        <v>0.18002016129033471</v>
      </c>
      <c r="F44" s="20">
        <v>1.8818575360713484E-2</v>
      </c>
      <c r="G44" s="19"/>
      <c r="H44" s="19">
        <v>12.469188172043008</v>
      </c>
      <c r="I44" s="19">
        <v>-2.903099462365601</v>
      </c>
      <c r="J44" s="20">
        <v>-0.23282185033301522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/>
      <c r="GX44" s="19">
        <v>11.587911846179857</v>
      </c>
      <c r="GY44" s="19">
        <v>13.715875740815946</v>
      </c>
      <c r="GZ44" s="19">
        <v>18.607490671494389</v>
      </c>
      <c r="HA44" s="19">
        <v>19.486245658071308</v>
      </c>
      <c r="HB44" s="19">
        <v>18.688828969155825</v>
      </c>
      <c r="HC44" s="19">
        <v>15.679970573514501</v>
      </c>
      <c r="HD44" s="19">
        <v>9.57885300999728</v>
      </c>
      <c r="HE44" s="19">
        <v>7.1050137094726358</v>
      </c>
      <c r="HF44" s="19">
        <v>9.1832092242378085</v>
      </c>
      <c r="HG44" s="19">
        <v>12.548882896101597</v>
      </c>
      <c r="HH44" s="19">
        <v>12.112217843860259</v>
      </c>
      <c r="HI44" s="19">
        <v>6.8035496994322422</v>
      </c>
      <c r="HJ44" s="19">
        <v>9.358705224823785</v>
      </c>
      <c r="HK44" s="19">
        <v>13.432652014795607</v>
      </c>
      <c r="HL44" s="19">
        <v>12.797932592219224</v>
      </c>
      <c r="HM44" s="19">
        <v>12.300728572771177</v>
      </c>
      <c r="HN44" s="19">
        <f>+C44</f>
        <v>9.7461088709677419</v>
      </c>
      <c r="HO44" s="37"/>
      <c r="HP44" s="37"/>
      <c r="HQ44" s="37"/>
      <c r="HR44" s="37"/>
      <c r="HS44" s="37"/>
      <c r="HT44" s="37"/>
      <c r="HU44" s="37"/>
      <c r="HV44" s="37"/>
      <c r="HW44" s="37"/>
    </row>
    <row r="45" spans="1:231">
      <c r="A45" s="15">
        <v>16</v>
      </c>
      <c r="B45" s="18" t="s">
        <v>401</v>
      </c>
      <c r="C45" s="19">
        <v>10.195604130145952</v>
      </c>
      <c r="D45" s="19">
        <v>9.9822712159048592</v>
      </c>
      <c r="E45" s="19">
        <v>0.21333291424109291</v>
      </c>
      <c r="F45" s="20">
        <v>2.1371179927588753E-2</v>
      </c>
      <c r="G45" s="19"/>
      <c r="H45" s="19">
        <v>9.7661524189300195</v>
      </c>
      <c r="I45" s="19">
        <v>0.21611879697483971</v>
      </c>
      <c r="J45" s="20">
        <v>2.2129369653900784E-2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/>
      <c r="GX45" s="19">
        <v>7.8827521224687578</v>
      </c>
      <c r="GY45" s="19">
        <v>8.0220776484274428</v>
      </c>
      <c r="GZ45" s="19">
        <v>8.1858413490469442</v>
      </c>
      <c r="HA45" s="19">
        <v>8.3227796785094856</v>
      </c>
      <c r="HB45" s="19">
        <v>8.4559984959836232</v>
      </c>
      <c r="HC45" s="19">
        <v>8.5894346089615379</v>
      </c>
      <c r="HD45" s="19">
        <v>8.6035229834979159</v>
      </c>
      <c r="HE45" s="19">
        <v>8.7058665296373707</v>
      </c>
      <c r="HF45" s="19">
        <v>8.881382851174811</v>
      </c>
      <c r="HG45" s="19">
        <v>9.0887583822338875</v>
      </c>
      <c r="HH45" s="19">
        <v>9.2367658419186931</v>
      </c>
      <c r="HI45" s="19">
        <v>9.3541252743451384</v>
      </c>
      <c r="HJ45" s="19">
        <v>9.5686452728615503</v>
      </c>
      <c r="HK45" s="19">
        <v>9.7759263419362536</v>
      </c>
      <c r="HL45" s="19">
        <v>9.9474450690774496</v>
      </c>
      <c r="HM45" s="19">
        <v>10.151441674207154</v>
      </c>
      <c r="HN45" s="19">
        <f t="shared" ref="HN45:HN47" si="3">+C45</f>
        <v>10.195604130145952</v>
      </c>
      <c r="HO45" s="37"/>
      <c r="HP45" s="37"/>
      <c r="HQ45" s="37"/>
      <c r="HR45" s="37"/>
      <c r="HS45" s="37"/>
      <c r="HT45" s="37"/>
      <c r="HU45" s="37"/>
      <c r="HV45" s="37"/>
      <c r="HW45" s="37"/>
    </row>
    <row r="46" spans="1:231">
      <c r="A46" s="15">
        <v>17</v>
      </c>
      <c r="B46" s="18" t="s">
        <v>402</v>
      </c>
      <c r="C46" s="19">
        <v>0.63470476902790796</v>
      </c>
      <c r="D46" s="19">
        <v>0.65424854354852946</v>
      </c>
      <c r="E46" s="19">
        <v>-1.9543774520621504E-2</v>
      </c>
      <c r="F46" s="20">
        <v>-2.9872094807608583E-2</v>
      </c>
      <c r="G46" s="19"/>
      <c r="H46" s="19">
        <v>0.70277136339551416</v>
      </c>
      <c r="I46" s="19">
        <v>-4.8522819846984699E-2</v>
      </c>
      <c r="J46" s="20">
        <v>-6.9044958822086264E-2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/>
      <c r="GX46" s="19">
        <v>0.68547168133529601</v>
      </c>
      <c r="GY46" s="19">
        <v>0.69446949157609739</v>
      </c>
      <c r="GZ46" s="19">
        <v>0.712117682009339</v>
      </c>
      <c r="HA46" s="19">
        <v>0.76302118070364955</v>
      </c>
      <c r="HB46" s="19">
        <v>0.82583749466474676</v>
      </c>
      <c r="HC46" s="19">
        <v>0.86170113241205792</v>
      </c>
      <c r="HD46" s="19">
        <v>0.89549917192852113</v>
      </c>
      <c r="HE46" s="19">
        <v>0.71716453266370783</v>
      </c>
      <c r="HF46" s="19">
        <v>0.70772036900844626</v>
      </c>
      <c r="HG46" s="19">
        <v>0.72463870349216553</v>
      </c>
      <c r="HH46" s="19">
        <v>0.68909868852783485</v>
      </c>
      <c r="HI46" s="19">
        <v>0.70950036240325554</v>
      </c>
      <c r="HJ46" s="19">
        <v>0.69163000822819065</v>
      </c>
      <c r="HK46" s="19">
        <v>0.67718965607448256</v>
      </c>
      <c r="HL46" s="19">
        <v>0.62634530515066866</v>
      </c>
      <c r="HM46" s="19">
        <v>0.5856997995632377</v>
      </c>
      <c r="HN46" s="19">
        <f t="shared" si="3"/>
        <v>0.63470476902790796</v>
      </c>
      <c r="HO46" s="37"/>
      <c r="HP46" s="37"/>
      <c r="HQ46" s="37"/>
      <c r="HR46" s="37"/>
      <c r="HS46" s="37"/>
      <c r="HT46" s="37"/>
      <c r="HU46" s="37"/>
      <c r="HV46" s="37"/>
      <c r="HW46" s="37"/>
    </row>
    <row r="47" spans="1:231">
      <c r="A47" s="15">
        <v>18</v>
      </c>
      <c r="B47" s="18" t="s">
        <v>403</v>
      </c>
      <c r="C47" s="19">
        <v>2.2209452100439138</v>
      </c>
      <c r="D47" s="19">
        <v>2.3950526053423293</v>
      </c>
      <c r="E47" s="19">
        <v>-0.17410739529841557</v>
      </c>
      <c r="F47" s="20">
        <v>-7.269460174279975E-2</v>
      </c>
      <c r="G47" s="19"/>
      <c r="H47" s="19">
        <v>2.6833122161086189</v>
      </c>
      <c r="I47" s="19">
        <v>-0.28825961076628959</v>
      </c>
      <c r="J47" s="20">
        <v>-0.10742678732493088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/>
      <c r="GX47" s="19">
        <v>3.2174831942475159</v>
      </c>
      <c r="GY47" s="19">
        <v>3.3190877417692319</v>
      </c>
      <c r="GZ47" s="19">
        <v>2.9165617719227979</v>
      </c>
      <c r="HA47" s="19">
        <v>2.7134459836586386</v>
      </c>
      <c r="HB47" s="19">
        <v>4.0278223253411882</v>
      </c>
      <c r="HC47" s="19">
        <v>4.0197727995155041</v>
      </c>
      <c r="HD47" s="19">
        <v>4.2933771422413214</v>
      </c>
      <c r="HE47" s="19">
        <v>3.3960440561799277</v>
      </c>
      <c r="HF47" s="19">
        <v>3.2176957573249099</v>
      </c>
      <c r="HG47" s="19">
        <v>3.0817519561448505</v>
      </c>
      <c r="HH47" s="19">
        <v>3.1280044828941223</v>
      </c>
      <c r="HI47" s="19">
        <v>3.378209701797203</v>
      </c>
      <c r="HJ47" s="19">
        <v>3.0047727434889091</v>
      </c>
      <c r="HK47" s="19">
        <v>2.4300885319713834</v>
      </c>
      <c r="HL47" s="19">
        <v>2.2791653137518573</v>
      </c>
      <c r="HM47" s="19">
        <v>2.0244127545931723</v>
      </c>
      <c r="HN47" s="19">
        <f t="shared" si="3"/>
        <v>2.2209452100439138</v>
      </c>
      <c r="HO47" s="37"/>
      <c r="HP47" s="37"/>
      <c r="HQ47" s="37"/>
      <c r="HR47" s="37"/>
      <c r="HS47" s="37"/>
      <c r="HT47" s="37"/>
      <c r="HU47" s="37"/>
      <c r="HV47" s="37"/>
      <c r="HW47" s="37"/>
    </row>
    <row r="48" spans="1:231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37"/>
      <c r="HP48" s="37"/>
      <c r="HQ48" s="37"/>
      <c r="HR48" s="37"/>
      <c r="HS48" s="37"/>
      <c r="HT48" s="37"/>
      <c r="HU48" s="37"/>
      <c r="HV48" s="37"/>
      <c r="HW48" s="37"/>
    </row>
    <row r="49" spans="1:231">
      <c r="A49" s="15">
        <v>2</v>
      </c>
      <c r="B49" s="24" t="s">
        <v>404</v>
      </c>
      <c r="C49" s="31">
        <v>61.667400000000001</v>
      </c>
      <c r="D49" s="31">
        <v>58.900399999999998</v>
      </c>
      <c r="E49" s="31">
        <v>2.767000000000003</v>
      </c>
      <c r="F49" s="26">
        <v>4.6977609659696759E-2</v>
      </c>
      <c r="G49" s="32"/>
      <c r="H49" s="31">
        <v>56.708399999999997</v>
      </c>
      <c r="I49" s="31">
        <v>2.1920000000000002</v>
      </c>
      <c r="J49" s="26">
        <v>3.8653885491391052E-2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2"/>
      <c r="GX49" s="31">
        <v>35.982516666666669</v>
      </c>
      <c r="GY49" s="31">
        <v>36.83894166666667</v>
      </c>
      <c r="GZ49" s="31">
        <v>38.105499999999999</v>
      </c>
      <c r="HA49" s="31">
        <v>39.32031666666667</v>
      </c>
      <c r="HB49" s="31">
        <v>41.794502631578943</v>
      </c>
      <c r="HC49" s="31">
        <v>43.549675270562773</v>
      </c>
      <c r="HD49" s="31">
        <v>45.045503419312176</v>
      </c>
      <c r="HE49" s="31">
        <v>46.064443939393932</v>
      </c>
      <c r="HF49" s="31">
        <v>47.534375788840784</v>
      </c>
      <c r="HG49" s="31">
        <v>49.509992857142855</v>
      </c>
      <c r="HH49" s="31">
        <v>51.29485833333333</v>
      </c>
      <c r="HI49" s="31">
        <v>56.524533333333324</v>
      </c>
      <c r="HJ49" s="31">
        <v>57.221117063492066</v>
      </c>
      <c r="HK49" s="31">
        <v>55.140991666666658</v>
      </c>
      <c r="HL49" s="31">
        <v>56.157600000000002</v>
      </c>
      <c r="HM49" s="31">
        <v>59.565133333333335</v>
      </c>
      <c r="HN49" s="31">
        <f>+C49</f>
        <v>61.667400000000001</v>
      </c>
      <c r="HO49" s="37"/>
      <c r="HP49" s="37"/>
      <c r="HQ49" s="37"/>
      <c r="HR49" s="37"/>
      <c r="HS49" s="37"/>
      <c r="HT49" s="37"/>
      <c r="HU49" s="37"/>
      <c r="HV49" s="37"/>
      <c r="HW49" s="37"/>
    </row>
    <row r="50" spans="1:231"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</row>
  </sheetData>
  <mergeCells count="6">
    <mergeCell ref="GX6:H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O49"/>
  <sheetViews>
    <sheetView showGridLines="0" zoomScale="110" zoomScaleNormal="110" workbookViewId="0">
      <pane xSplit="3" topLeftCell="DF1" activePane="topRight" state="frozen"/>
      <selection activeCell="DF15" sqref="DF15"/>
      <selection pane="topRight" activeCell="B1" sqref="B1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16384" width="11.453125" style="176"/>
  </cols>
  <sheetData>
    <row r="1" spans="2:119" s="171" customFormat="1">
      <c r="B1" s="170"/>
    </row>
    <row r="2" spans="2:119" s="171" customFormat="1">
      <c r="B2" s="170"/>
    </row>
    <row r="3" spans="2:119" s="171" customFormat="1">
      <c r="B3" s="170"/>
    </row>
    <row r="4" spans="2:119" s="171" customFormat="1">
      <c r="B4" s="194" t="s">
        <v>421</v>
      </c>
    </row>
    <row r="5" spans="2:119" s="171" customFormat="1">
      <c r="B5" s="194" t="s">
        <v>290</v>
      </c>
    </row>
    <row r="6" spans="2:119" s="173" customFormat="1">
      <c r="B6" s="172" t="s">
        <v>211</v>
      </c>
      <c r="C6" s="172"/>
    </row>
    <row r="7" spans="2:119" s="173" customFormat="1">
      <c r="B7" s="174" t="s">
        <v>212</v>
      </c>
      <c r="C7" s="174"/>
    </row>
    <row r="8" spans="2:119" s="173" customFormat="1">
      <c r="B8" s="175"/>
      <c r="C8" s="175"/>
    </row>
    <row r="9" spans="2:119" ht="12.75" customHeight="1">
      <c r="B9" s="536" t="s">
        <v>213</v>
      </c>
      <c r="C9" s="539" t="s">
        <v>214</v>
      </c>
      <c r="D9" s="533" t="s">
        <v>278</v>
      </c>
      <c r="E9" s="534"/>
      <c r="F9" s="534"/>
      <c r="G9" s="535"/>
      <c r="H9" s="533" t="s">
        <v>279</v>
      </c>
      <c r="I9" s="534"/>
      <c r="J9" s="534"/>
      <c r="K9" s="535"/>
      <c r="L9" s="533" t="s">
        <v>280</v>
      </c>
      <c r="M9" s="534"/>
      <c r="N9" s="534"/>
      <c r="O9" s="535"/>
      <c r="P9" s="533" t="s">
        <v>281</v>
      </c>
      <c r="Q9" s="534"/>
      <c r="R9" s="534"/>
      <c r="S9" s="535"/>
      <c r="T9" s="533" t="s">
        <v>282</v>
      </c>
      <c r="U9" s="534"/>
      <c r="V9" s="534"/>
      <c r="W9" s="535"/>
      <c r="X9" s="533" t="s">
        <v>283</v>
      </c>
      <c r="Y9" s="534"/>
      <c r="Z9" s="534"/>
      <c r="AA9" s="535"/>
      <c r="AB9" s="533" t="s">
        <v>291</v>
      </c>
      <c r="AC9" s="534"/>
      <c r="AD9" s="534"/>
      <c r="AE9" s="535"/>
      <c r="AF9" s="533">
        <v>44470</v>
      </c>
      <c r="AG9" s="534"/>
      <c r="AH9" s="534"/>
      <c r="AI9" s="535"/>
      <c r="AJ9" s="530" t="s">
        <v>292</v>
      </c>
      <c r="AK9" s="531"/>
      <c r="AL9" s="531"/>
      <c r="AM9" s="531"/>
      <c r="AN9" s="531"/>
      <c r="AO9" s="531"/>
      <c r="AP9" s="530" t="s">
        <v>295</v>
      </c>
      <c r="AQ9" s="531"/>
      <c r="AR9" s="531"/>
      <c r="AS9" s="531"/>
      <c r="AT9" s="531"/>
      <c r="AU9" s="532"/>
      <c r="AV9" s="530" t="s">
        <v>314</v>
      </c>
      <c r="AW9" s="531"/>
      <c r="AX9" s="531"/>
      <c r="AY9" s="531"/>
      <c r="AZ9" s="531"/>
      <c r="BA9" s="532"/>
      <c r="BB9" s="530" t="s">
        <v>320</v>
      </c>
      <c r="BC9" s="531"/>
      <c r="BD9" s="531"/>
      <c r="BE9" s="531"/>
      <c r="BF9" s="531"/>
      <c r="BG9" s="532"/>
      <c r="BH9" s="530" t="s">
        <v>321</v>
      </c>
      <c r="BI9" s="531"/>
      <c r="BJ9" s="531"/>
      <c r="BK9" s="531"/>
      <c r="BL9" s="531"/>
      <c r="BM9" s="532"/>
      <c r="BN9" s="530" t="s">
        <v>322</v>
      </c>
      <c r="BO9" s="531"/>
      <c r="BP9" s="531"/>
      <c r="BQ9" s="531"/>
      <c r="BR9" s="531"/>
      <c r="BS9" s="532"/>
      <c r="BT9" s="530" t="s">
        <v>323</v>
      </c>
      <c r="BU9" s="531"/>
      <c r="BV9" s="531"/>
      <c r="BW9" s="531"/>
      <c r="BX9" s="531"/>
      <c r="BY9" s="532"/>
      <c r="BZ9" s="530" t="s">
        <v>326</v>
      </c>
      <c r="CA9" s="531"/>
      <c r="CB9" s="531"/>
      <c r="CC9" s="531"/>
      <c r="CD9" s="531"/>
      <c r="CE9" s="532"/>
      <c r="CF9" s="530" t="s">
        <v>327</v>
      </c>
      <c r="CG9" s="531"/>
      <c r="CH9" s="531"/>
      <c r="CI9" s="531"/>
      <c r="CJ9" s="531"/>
      <c r="CK9" s="532"/>
      <c r="CL9" s="530" t="s">
        <v>328</v>
      </c>
      <c r="CM9" s="531"/>
      <c r="CN9" s="531"/>
      <c r="CO9" s="531"/>
      <c r="CP9" s="531"/>
      <c r="CQ9" s="532"/>
      <c r="CR9" s="530" t="s">
        <v>334</v>
      </c>
      <c r="CS9" s="531"/>
      <c r="CT9" s="531"/>
      <c r="CU9" s="531"/>
      <c r="CV9" s="531"/>
      <c r="CW9" s="532"/>
      <c r="CX9" s="530" t="s">
        <v>338</v>
      </c>
      <c r="CY9" s="531"/>
      <c r="CZ9" s="531"/>
      <c r="DA9" s="531"/>
      <c r="DB9" s="531"/>
      <c r="DC9" s="532"/>
      <c r="DD9" s="530" t="s">
        <v>339</v>
      </c>
      <c r="DE9" s="531"/>
      <c r="DF9" s="531"/>
      <c r="DG9" s="531"/>
      <c r="DH9" s="531"/>
      <c r="DI9" s="532"/>
      <c r="DJ9" s="510" t="s">
        <v>355</v>
      </c>
      <c r="DK9" s="511"/>
      <c r="DL9" s="511"/>
      <c r="DM9" s="511"/>
      <c r="DN9" s="511"/>
      <c r="DO9" s="511"/>
    </row>
    <row r="10" spans="2:119" ht="13.75" customHeight="1">
      <c r="B10" s="537"/>
      <c r="C10" s="540"/>
      <c r="D10" s="527" t="s">
        <v>284</v>
      </c>
      <c r="E10" s="518"/>
      <c r="F10" s="528"/>
      <c r="G10" s="522" t="s">
        <v>216</v>
      </c>
      <c r="H10" s="527" t="s">
        <v>284</v>
      </c>
      <c r="I10" s="518"/>
      <c r="J10" s="528"/>
      <c r="K10" s="522" t="s">
        <v>216</v>
      </c>
      <c r="L10" s="527" t="s">
        <v>284</v>
      </c>
      <c r="M10" s="518"/>
      <c r="N10" s="528"/>
      <c r="O10" s="522" t="s">
        <v>216</v>
      </c>
      <c r="P10" s="527" t="s">
        <v>284</v>
      </c>
      <c r="Q10" s="518"/>
      <c r="R10" s="528"/>
      <c r="S10" s="522" t="s">
        <v>216</v>
      </c>
      <c r="T10" s="527" t="s">
        <v>284</v>
      </c>
      <c r="U10" s="518"/>
      <c r="V10" s="528"/>
      <c r="W10" s="522" t="s">
        <v>216</v>
      </c>
      <c r="X10" s="527" t="s">
        <v>284</v>
      </c>
      <c r="Y10" s="518"/>
      <c r="Z10" s="528"/>
      <c r="AA10" s="522" t="s">
        <v>216</v>
      </c>
      <c r="AB10" s="527" t="s">
        <v>284</v>
      </c>
      <c r="AC10" s="518"/>
      <c r="AD10" s="528"/>
      <c r="AE10" s="522" t="s">
        <v>216</v>
      </c>
      <c r="AF10" s="527" t="s">
        <v>284</v>
      </c>
      <c r="AG10" s="518"/>
      <c r="AH10" s="528"/>
      <c r="AI10" s="522" t="s">
        <v>216</v>
      </c>
      <c r="AJ10" s="527" t="s">
        <v>296</v>
      </c>
      <c r="AK10" s="518"/>
      <c r="AL10" s="528"/>
      <c r="AM10" s="529" t="s">
        <v>216</v>
      </c>
      <c r="AN10" s="520"/>
      <c r="AO10" s="521"/>
      <c r="AP10" s="518" t="s">
        <v>296</v>
      </c>
      <c r="AQ10" s="518"/>
      <c r="AR10" s="519"/>
      <c r="AS10" s="520" t="s">
        <v>216</v>
      </c>
      <c r="AT10" s="520"/>
      <c r="AU10" s="521"/>
      <c r="AV10" s="518" t="s">
        <v>296</v>
      </c>
      <c r="AW10" s="518"/>
      <c r="AX10" s="519"/>
      <c r="AY10" s="520" t="s">
        <v>216</v>
      </c>
      <c r="AZ10" s="520"/>
      <c r="BA10" s="521"/>
      <c r="BB10" s="518" t="s">
        <v>296</v>
      </c>
      <c r="BC10" s="518"/>
      <c r="BD10" s="519"/>
      <c r="BE10" s="520" t="s">
        <v>216</v>
      </c>
      <c r="BF10" s="520"/>
      <c r="BG10" s="521"/>
      <c r="BH10" s="518" t="s">
        <v>296</v>
      </c>
      <c r="BI10" s="518"/>
      <c r="BJ10" s="519"/>
      <c r="BK10" s="520" t="s">
        <v>216</v>
      </c>
      <c r="BL10" s="520"/>
      <c r="BM10" s="521"/>
      <c r="BN10" s="518" t="s">
        <v>296</v>
      </c>
      <c r="BO10" s="518"/>
      <c r="BP10" s="519"/>
      <c r="BQ10" s="520" t="s">
        <v>216</v>
      </c>
      <c r="BR10" s="520"/>
      <c r="BS10" s="521"/>
      <c r="BT10" s="518" t="s">
        <v>296</v>
      </c>
      <c r="BU10" s="518"/>
      <c r="BV10" s="519"/>
      <c r="BW10" s="520" t="s">
        <v>216</v>
      </c>
      <c r="BX10" s="520"/>
      <c r="BY10" s="521"/>
      <c r="BZ10" s="518" t="s">
        <v>296</v>
      </c>
      <c r="CA10" s="518"/>
      <c r="CB10" s="519"/>
      <c r="CC10" s="520" t="s">
        <v>216</v>
      </c>
      <c r="CD10" s="520"/>
      <c r="CE10" s="521"/>
      <c r="CF10" s="518" t="s">
        <v>296</v>
      </c>
      <c r="CG10" s="518"/>
      <c r="CH10" s="519"/>
      <c r="CI10" s="520" t="s">
        <v>216</v>
      </c>
      <c r="CJ10" s="520"/>
      <c r="CK10" s="521"/>
      <c r="CL10" s="518" t="s">
        <v>296</v>
      </c>
      <c r="CM10" s="518"/>
      <c r="CN10" s="519"/>
      <c r="CO10" s="520" t="s">
        <v>216</v>
      </c>
      <c r="CP10" s="520"/>
      <c r="CQ10" s="521"/>
      <c r="CR10" s="518" t="s">
        <v>296</v>
      </c>
      <c r="CS10" s="518"/>
      <c r="CT10" s="519"/>
      <c r="CU10" s="520" t="s">
        <v>216</v>
      </c>
      <c r="CV10" s="520"/>
      <c r="CW10" s="521"/>
      <c r="CX10" s="518" t="s">
        <v>296</v>
      </c>
      <c r="CY10" s="518"/>
      <c r="CZ10" s="519"/>
      <c r="DA10" s="520" t="s">
        <v>216</v>
      </c>
      <c r="DB10" s="520"/>
      <c r="DC10" s="521"/>
      <c r="DD10" s="518" t="s">
        <v>296</v>
      </c>
      <c r="DE10" s="518"/>
      <c r="DF10" s="519"/>
      <c r="DG10" s="520" t="s">
        <v>216</v>
      </c>
      <c r="DH10" s="520"/>
      <c r="DI10" s="521"/>
      <c r="DJ10" s="512" t="s">
        <v>296</v>
      </c>
      <c r="DK10" s="513"/>
      <c r="DL10" s="513"/>
      <c r="DM10" s="514" t="s">
        <v>216</v>
      </c>
      <c r="DN10" s="514"/>
      <c r="DO10" s="514"/>
    </row>
    <row r="11" spans="2:119" ht="12.75" customHeight="1">
      <c r="B11" s="538"/>
      <c r="C11" s="541"/>
      <c r="D11" s="310" t="s">
        <v>18</v>
      </c>
      <c r="E11" s="311" t="s">
        <v>19</v>
      </c>
      <c r="F11" s="311" t="s">
        <v>20</v>
      </c>
      <c r="G11" s="523"/>
      <c r="H11" s="310" t="s">
        <v>18</v>
      </c>
      <c r="I11" s="311" t="s">
        <v>19</v>
      </c>
      <c r="J11" s="311" t="s">
        <v>20</v>
      </c>
      <c r="K11" s="523"/>
      <c r="L11" s="310" t="s">
        <v>18</v>
      </c>
      <c r="M11" s="311" t="s">
        <v>19</v>
      </c>
      <c r="N11" s="311" t="s">
        <v>20</v>
      </c>
      <c r="O11" s="523"/>
      <c r="P11" s="310" t="s">
        <v>18</v>
      </c>
      <c r="Q11" s="311" t="s">
        <v>19</v>
      </c>
      <c r="R11" s="311" t="s">
        <v>20</v>
      </c>
      <c r="S11" s="523"/>
      <c r="T11" s="310" t="s">
        <v>18</v>
      </c>
      <c r="U11" s="311" t="s">
        <v>19</v>
      </c>
      <c r="V11" s="311" t="s">
        <v>20</v>
      </c>
      <c r="W11" s="523"/>
      <c r="X11" s="310" t="s">
        <v>18</v>
      </c>
      <c r="Y11" s="311" t="s">
        <v>19</v>
      </c>
      <c r="Z11" s="311" t="s">
        <v>20</v>
      </c>
      <c r="AA11" s="523"/>
      <c r="AB11" s="310" t="s">
        <v>18</v>
      </c>
      <c r="AC11" s="311" t="s">
        <v>19</v>
      </c>
      <c r="AD11" s="311" t="s">
        <v>20</v>
      </c>
      <c r="AE11" s="523"/>
      <c r="AF11" s="310" t="s">
        <v>18</v>
      </c>
      <c r="AG11" s="311" t="s">
        <v>19</v>
      </c>
      <c r="AH11" s="311" t="s">
        <v>20</v>
      </c>
      <c r="AI11" s="523"/>
      <c r="AJ11" s="310" t="s">
        <v>18</v>
      </c>
      <c r="AK11" s="311" t="s">
        <v>19</v>
      </c>
      <c r="AL11" s="311" t="s">
        <v>20</v>
      </c>
      <c r="AM11" s="310" t="s">
        <v>18</v>
      </c>
      <c r="AN11" s="311" t="s">
        <v>19</v>
      </c>
      <c r="AO11" s="312" t="s">
        <v>20</v>
      </c>
      <c r="AP11" s="313" t="s">
        <v>18</v>
      </c>
      <c r="AQ11" s="311" t="s">
        <v>19</v>
      </c>
      <c r="AR11" s="312" t="s">
        <v>20</v>
      </c>
      <c r="AS11" s="313" t="s">
        <v>18</v>
      </c>
      <c r="AT11" s="311" t="s">
        <v>19</v>
      </c>
      <c r="AU11" s="312" t="s">
        <v>20</v>
      </c>
      <c r="AV11" s="313" t="s">
        <v>18</v>
      </c>
      <c r="AW11" s="311" t="s">
        <v>19</v>
      </c>
      <c r="AX11" s="312" t="s">
        <v>20</v>
      </c>
      <c r="AY11" s="313" t="s">
        <v>18</v>
      </c>
      <c r="AZ11" s="311" t="s">
        <v>19</v>
      </c>
      <c r="BA11" s="312" t="s">
        <v>20</v>
      </c>
      <c r="BB11" s="313" t="s">
        <v>18</v>
      </c>
      <c r="BC11" s="311" t="s">
        <v>19</v>
      </c>
      <c r="BD11" s="312" t="s">
        <v>20</v>
      </c>
      <c r="BE11" s="313" t="s">
        <v>18</v>
      </c>
      <c r="BF11" s="311" t="s">
        <v>19</v>
      </c>
      <c r="BG11" s="312" t="s">
        <v>20</v>
      </c>
      <c r="BH11" s="313" t="s">
        <v>18</v>
      </c>
      <c r="BI11" s="311" t="s">
        <v>19</v>
      </c>
      <c r="BJ11" s="312" t="s">
        <v>20</v>
      </c>
      <c r="BK11" s="313" t="s">
        <v>18</v>
      </c>
      <c r="BL11" s="311" t="s">
        <v>19</v>
      </c>
      <c r="BM11" s="312" t="s">
        <v>20</v>
      </c>
      <c r="BN11" s="313" t="s">
        <v>18</v>
      </c>
      <c r="BO11" s="311" t="s">
        <v>19</v>
      </c>
      <c r="BP11" s="312" t="s">
        <v>20</v>
      </c>
      <c r="BQ11" s="313" t="s">
        <v>18</v>
      </c>
      <c r="BR11" s="311" t="s">
        <v>19</v>
      </c>
      <c r="BS11" s="312" t="s">
        <v>20</v>
      </c>
      <c r="BT11" s="313" t="s">
        <v>18</v>
      </c>
      <c r="BU11" s="311" t="s">
        <v>19</v>
      </c>
      <c r="BV11" s="312" t="s">
        <v>20</v>
      </c>
      <c r="BW11" s="313" t="s">
        <v>18</v>
      </c>
      <c r="BX11" s="311" t="s">
        <v>19</v>
      </c>
      <c r="BY11" s="312" t="s">
        <v>20</v>
      </c>
      <c r="BZ11" s="313" t="s">
        <v>18</v>
      </c>
      <c r="CA11" s="311" t="s">
        <v>19</v>
      </c>
      <c r="CB11" s="312" t="s">
        <v>20</v>
      </c>
      <c r="CC11" s="313" t="s">
        <v>18</v>
      </c>
      <c r="CD11" s="311" t="s">
        <v>19</v>
      </c>
      <c r="CE11" s="312" t="s">
        <v>20</v>
      </c>
      <c r="CF11" s="313" t="s">
        <v>18</v>
      </c>
      <c r="CG11" s="311" t="s">
        <v>19</v>
      </c>
      <c r="CH11" s="312" t="s">
        <v>20</v>
      </c>
      <c r="CI11" s="313" t="s">
        <v>18</v>
      </c>
      <c r="CJ11" s="311" t="s">
        <v>19</v>
      </c>
      <c r="CK11" s="312" t="s">
        <v>20</v>
      </c>
      <c r="CL11" s="313" t="s">
        <v>18</v>
      </c>
      <c r="CM11" s="311" t="s">
        <v>19</v>
      </c>
      <c r="CN11" s="312" t="s">
        <v>20</v>
      </c>
      <c r="CO11" s="313" t="s">
        <v>18</v>
      </c>
      <c r="CP11" s="311" t="s">
        <v>19</v>
      </c>
      <c r="CQ11" s="312" t="s">
        <v>20</v>
      </c>
      <c r="CR11" s="313" t="s">
        <v>18</v>
      </c>
      <c r="CS11" s="311" t="s">
        <v>19</v>
      </c>
      <c r="CT11" s="312" t="s">
        <v>20</v>
      </c>
      <c r="CU11" s="313" t="s">
        <v>18</v>
      </c>
      <c r="CV11" s="311" t="s">
        <v>19</v>
      </c>
      <c r="CW11" s="312" t="s">
        <v>20</v>
      </c>
      <c r="CX11" s="313" t="s">
        <v>18</v>
      </c>
      <c r="CY11" s="311" t="s">
        <v>19</v>
      </c>
      <c r="CZ11" s="312" t="s">
        <v>20</v>
      </c>
      <c r="DA11" s="313" t="s">
        <v>18</v>
      </c>
      <c r="DB11" s="311" t="s">
        <v>19</v>
      </c>
      <c r="DC11" s="312" t="s">
        <v>20</v>
      </c>
      <c r="DD11" s="313" t="s">
        <v>18</v>
      </c>
      <c r="DE11" s="311" t="s">
        <v>19</v>
      </c>
      <c r="DF11" s="312" t="s">
        <v>20</v>
      </c>
      <c r="DG11" s="313" t="s">
        <v>18</v>
      </c>
      <c r="DH11" s="311" t="s">
        <v>19</v>
      </c>
      <c r="DI11" s="312" t="s">
        <v>20</v>
      </c>
      <c r="DJ11" s="363" t="s">
        <v>18</v>
      </c>
      <c r="DK11" s="364" t="s">
        <v>19</v>
      </c>
      <c r="DL11" s="365" t="s">
        <v>20</v>
      </c>
      <c r="DM11" s="363" t="s">
        <v>18</v>
      </c>
      <c r="DN11" s="364" t="s">
        <v>19</v>
      </c>
      <c r="DO11" s="365" t="s">
        <v>20</v>
      </c>
    </row>
    <row r="12" spans="2:119">
      <c r="B12" s="526" t="s">
        <v>217</v>
      </c>
      <c r="C12" s="195" t="s">
        <v>218</v>
      </c>
      <c r="D12" s="177"/>
      <c r="E12" s="177"/>
      <c r="F12" s="189"/>
      <c r="G12" s="189"/>
      <c r="H12" s="177"/>
      <c r="I12" s="177"/>
      <c r="J12" s="189"/>
      <c r="K12" s="189"/>
      <c r="L12" s="177"/>
      <c r="M12" s="177"/>
      <c r="N12" s="189"/>
      <c r="O12" s="189"/>
      <c r="P12" s="177"/>
      <c r="Q12" s="177"/>
      <c r="R12" s="189"/>
      <c r="S12" s="189"/>
      <c r="T12" s="177"/>
      <c r="U12" s="177"/>
      <c r="V12" s="189"/>
      <c r="W12" s="189"/>
      <c r="X12" s="177"/>
      <c r="Y12" s="177"/>
      <c r="Z12" s="189"/>
      <c r="AA12" s="189"/>
      <c r="AB12" s="177"/>
      <c r="AC12" s="177"/>
      <c r="AD12" s="189"/>
      <c r="AE12" s="189"/>
      <c r="AF12" s="177"/>
      <c r="AG12" s="177"/>
      <c r="AH12" s="189"/>
      <c r="AI12" s="314"/>
      <c r="AJ12" s="315"/>
      <c r="AK12" s="177"/>
      <c r="AL12" s="316"/>
      <c r="AM12" s="315"/>
      <c r="AN12" s="177"/>
      <c r="AO12" s="314"/>
      <c r="AP12" s="206"/>
      <c r="AQ12" s="207"/>
      <c r="AR12" s="208"/>
      <c r="AS12" s="206"/>
      <c r="AT12" s="207"/>
      <c r="AU12" s="209"/>
      <c r="AV12" s="206"/>
      <c r="AW12" s="207"/>
      <c r="AX12" s="208"/>
      <c r="AY12" s="206"/>
      <c r="AZ12" s="207"/>
      <c r="BA12" s="209"/>
      <c r="BB12" s="206"/>
      <c r="BC12" s="207"/>
      <c r="BD12" s="208"/>
      <c r="BE12" s="206"/>
      <c r="BF12" s="207"/>
      <c r="BG12" s="209"/>
      <c r="BH12" s="206"/>
      <c r="BI12" s="207"/>
      <c r="BJ12" s="208"/>
      <c r="BK12" s="206"/>
      <c r="BL12" s="207"/>
      <c r="BM12" s="209"/>
      <c r="BN12" s="206"/>
      <c r="BO12" s="207"/>
      <c r="BP12" s="208"/>
      <c r="BQ12" s="206"/>
      <c r="BR12" s="207"/>
      <c r="BS12" s="209"/>
      <c r="BT12" s="206"/>
      <c r="BU12" s="207"/>
      <c r="BV12" s="208"/>
      <c r="BW12" s="206"/>
      <c r="BX12" s="207"/>
      <c r="BY12" s="209"/>
      <c r="BZ12" s="206"/>
      <c r="CA12" s="207"/>
      <c r="CB12" s="208"/>
      <c r="CC12" s="206"/>
      <c r="CD12" s="207"/>
      <c r="CE12" s="209"/>
      <c r="CF12" s="206"/>
      <c r="CG12" s="207"/>
      <c r="CH12" s="208"/>
      <c r="CI12" s="206"/>
      <c r="CJ12" s="207"/>
      <c r="CK12" s="209"/>
      <c r="CL12" s="206"/>
      <c r="CM12" s="207"/>
      <c r="CN12" s="208"/>
      <c r="CO12" s="206"/>
      <c r="CP12" s="207"/>
      <c r="CQ12" s="209"/>
      <c r="CR12" s="206"/>
      <c r="CS12" s="207"/>
      <c r="CT12" s="208"/>
      <c r="CU12" s="206"/>
      <c r="CV12" s="207"/>
      <c r="CW12" s="209"/>
      <c r="CX12" s="206"/>
      <c r="CY12" s="207"/>
      <c r="CZ12" s="208"/>
      <c r="DA12" s="206"/>
      <c r="DB12" s="207"/>
      <c r="DC12" s="209"/>
      <c r="DD12" s="206"/>
      <c r="DE12" s="207"/>
      <c r="DF12" s="208"/>
      <c r="DG12" s="206"/>
      <c r="DH12" s="207"/>
      <c r="DI12" s="209"/>
      <c r="DJ12" s="366"/>
      <c r="DK12" s="367"/>
      <c r="DL12" s="368"/>
      <c r="DM12" s="366"/>
      <c r="DN12" s="367"/>
      <c r="DO12" s="369"/>
    </row>
    <row r="13" spans="2:119">
      <c r="B13" s="524"/>
      <c r="C13" s="196" t="s">
        <v>219</v>
      </c>
      <c r="D13" s="177">
        <v>45.68</v>
      </c>
      <c r="E13" s="177">
        <v>36.64</v>
      </c>
      <c r="F13" s="177">
        <v>41.75</v>
      </c>
      <c r="G13" s="177">
        <v>37.950000000000003</v>
      </c>
      <c r="H13" s="177">
        <v>45.92</v>
      </c>
      <c r="I13" s="177">
        <v>36.83</v>
      </c>
      <c r="J13" s="177">
        <v>41.97</v>
      </c>
      <c r="K13" s="177">
        <v>37.950000000000003</v>
      </c>
      <c r="L13" s="177">
        <v>45.5</v>
      </c>
      <c r="M13" s="177">
        <v>36.47</v>
      </c>
      <c r="N13" s="177">
        <v>41.57</v>
      </c>
      <c r="O13" s="177">
        <v>37.950000000000003</v>
      </c>
      <c r="P13" s="177">
        <v>38.18</v>
      </c>
      <c r="Q13" s="177">
        <v>47.66</v>
      </c>
      <c r="R13" s="177">
        <v>43.53</v>
      </c>
      <c r="S13" s="177">
        <v>37.950000000000003</v>
      </c>
      <c r="T13" s="177">
        <v>29.7</v>
      </c>
      <c r="U13" s="177">
        <v>37.270000000000003</v>
      </c>
      <c r="V13" s="177">
        <v>33.950000000000003</v>
      </c>
      <c r="W13" s="177">
        <v>37.950000000000003</v>
      </c>
      <c r="X13" s="177">
        <v>30.26</v>
      </c>
      <c r="Y13" s="177">
        <v>37.96</v>
      </c>
      <c r="Z13" s="177">
        <v>34.58</v>
      </c>
      <c r="AA13" s="177">
        <v>37.950000000000003</v>
      </c>
      <c r="AB13" s="177">
        <v>40.18</v>
      </c>
      <c r="AC13" s="177">
        <v>50.12</v>
      </c>
      <c r="AD13" s="177">
        <v>45.8</v>
      </c>
      <c r="AE13" s="177">
        <v>37.950000000000003</v>
      </c>
      <c r="AF13" s="177">
        <v>40.97</v>
      </c>
      <c r="AG13" s="177">
        <v>51.1</v>
      </c>
      <c r="AH13" s="177">
        <v>46.7</v>
      </c>
      <c r="AI13" s="317">
        <v>37.950000000000003</v>
      </c>
      <c r="AJ13" s="315">
        <v>40.97</v>
      </c>
      <c r="AK13" s="177">
        <v>51.1</v>
      </c>
      <c r="AL13" s="318">
        <v>46.7</v>
      </c>
      <c r="AM13" s="315">
        <v>38.049999999999997</v>
      </c>
      <c r="AN13" s="177">
        <v>38.369999999999997</v>
      </c>
      <c r="AO13" s="317">
        <v>38.229999999999997</v>
      </c>
      <c r="AP13" s="206">
        <v>41.81</v>
      </c>
      <c r="AQ13" s="207">
        <v>52.13</v>
      </c>
      <c r="AR13" s="210">
        <v>47.65</v>
      </c>
      <c r="AS13" s="206">
        <v>39.04</v>
      </c>
      <c r="AT13" s="207">
        <v>40.04</v>
      </c>
      <c r="AU13" s="211">
        <v>39.6</v>
      </c>
      <c r="AV13" s="206">
        <v>42.96</v>
      </c>
      <c r="AW13" s="207">
        <v>53.56</v>
      </c>
      <c r="AX13" s="210">
        <v>48.96</v>
      </c>
      <c r="AY13" s="206">
        <v>40.33</v>
      </c>
      <c r="AZ13" s="207">
        <v>42.1</v>
      </c>
      <c r="BA13" s="211">
        <v>41.34</v>
      </c>
      <c r="BB13" s="206">
        <v>43.81</v>
      </c>
      <c r="BC13" s="207">
        <v>54.6</v>
      </c>
      <c r="BD13" s="210">
        <v>49.91</v>
      </c>
      <c r="BE13" s="206">
        <v>40.33</v>
      </c>
      <c r="BF13" s="207">
        <v>42.1</v>
      </c>
      <c r="BG13" s="211">
        <v>41.34</v>
      </c>
      <c r="BH13" s="206">
        <v>44.27</v>
      </c>
      <c r="BI13" s="207">
        <v>55.16</v>
      </c>
      <c r="BJ13" s="210">
        <v>50.43</v>
      </c>
      <c r="BK13" s="206">
        <v>40.33</v>
      </c>
      <c r="BL13" s="207">
        <v>42.1</v>
      </c>
      <c r="BM13" s="211">
        <v>41.34</v>
      </c>
      <c r="BN13" s="206">
        <v>44.77</v>
      </c>
      <c r="BO13" s="207">
        <v>55.79</v>
      </c>
      <c r="BP13" s="210">
        <v>51.01</v>
      </c>
      <c r="BQ13" s="206">
        <v>40.33</v>
      </c>
      <c r="BR13" s="207">
        <v>42.1</v>
      </c>
      <c r="BS13" s="211">
        <v>41.34</v>
      </c>
      <c r="BT13" s="206">
        <v>45.64</v>
      </c>
      <c r="BU13" s="207">
        <v>56.89</v>
      </c>
      <c r="BV13" s="210">
        <v>52</v>
      </c>
      <c r="BW13" s="206">
        <v>40.33</v>
      </c>
      <c r="BX13" s="207">
        <v>42.1</v>
      </c>
      <c r="BY13" s="211">
        <v>41.34</v>
      </c>
      <c r="BZ13" s="206">
        <v>45.67</v>
      </c>
      <c r="CA13" s="207">
        <v>56.91</v>
      </c>
      <c r="CB13" s="210">
        <v>52.03</v>
      </c>
      <c r="CC13" s="206">
        <v>40.33</v>
      </c>
      <c r="CD13" s="207">
        <v>42.1</v>
      </c>
      <c r="CE13" s="211">
        <v>41.34</v>
      </c>
      <c r="CF13" s="206">
        <v>46.4</v>
      </c>
      <c r="CG13" s="207">
        <v>57.85</v>
      </c>
      <c r="CH13" s="210">
        <v>52.87</v>
      </c>
      <c r="CI13" s="206">
        <v>40.33</v>
      </c>
      <c r="CJ13" s="207">
        <v>42.1</v>
      </c>
      <c r="CK13" s="211">
        <v>41.34</v>
      </c>
      <c r="CL13" s="206">
        <v>46.75</v>
      </c>
      <c r="CM13" s="207">
        <v>58.28</v>
      </c>
      <c r="CN13" s="210">
        <v>53.27</v>
      </c>
      <c r="CO13" s="206">
        <v>40.33</v>
      </c>
      <c r="CP13" s="207">
        <v>42.1</v>
      </c>
      <c r="CQ13" s="211">
        <v>41.34</v>
      </c>
      <c r="CR13" s="206">
        <v>47.38</v>
      </c>
      <c r="CS13" s="207">
        <v>59.1</v>
      </c>
      <c r="CT13" s="210">
        <v>54</v>
      </c>
      <c r="CU13" s="206">
        <v>40.33</v>
      </c>
      <c r="CV13" s="207">
        <v>42.1</v>
      </c>
      <c r="CW13" s="211">
        <v>41.34</v>
      </c>
      <c r="CX13" s="206">
        <v>47.49</v>
      </c>
      <c r="CY13" s="207">
        <v>59.25</v>
      </c>
      <c r="CZ13" s="210">
        <v>54.14</v>
      </c>
      <c r="DA13" s="206">
        <v>40.33</v>
      </c>
      <c r="DB13" s="207">
        <v>42.1</v>
      </c>
      <c r="DC13" s="211">
        <v>41.34</v>
      </c>
      <c r="DD13" s="206">
        <v>48.2</v>
      </c>
      <c r="DE13" s="207">
        <v>60.15</v>
      </c>
      <c r="DF13" s="210">
        <v>54.95</v>
      </c>
      <c r="DG13" s="206">
        <v>40.33</v>
      </c>
      <c r="DH13" s="207">
        <v>42.1</v>
      </c>
      <c r="DI13" s="211">
        <v>41.34</v>
      </c>
      <c r="DJ13" s="366">
        <v>48.51</v>
      </c>
      <c r="DK13" s="367">
        <v>60.53</v>
      </c>
      <c r="DL13" s="370">
        <v>55.3</v>
      </c>
      <c r="DM13" s="366">
        <v>40.33</v>
      </c>
      <c r="DN13" s="367">
        <v>42.1</v>
      </c>
      <c r="DO13" s="371">
        <v>41.34</v>
      </c>
    </row>
    <row r="14" spans="2:119">
      <c r="B14" s="524"/>
      <c r="C14" s="196" t="s">
        <v>220</v>
      </c>
      <c r="D14" s="177">
        <v>45.68</v>
      </c>
      <c r="E14" s="177">
        <v>36.64</v>
      </c>
      <c r="F14" s="177">
        <v>41.75</v>
      </c>
      <c r="G14" s="177">
        <v>137.25</v>
      </c>
      <c r="H14" s="177">
        <f>+H13</f>
        <v>45.92</v>
      </c>
      <c r="I14" s="177">
        <v>36.83</v>
      </c>
      <c r="J14" s="177">
        <v>41.97</v>
      </c>
      <c r="K14" s="177">
        <v>137.25</v>
      </c>
      <c r="L14" s="177">
        <v>45.5</v>
      </c>
      <c r="M14" s="177">
        <v>36.47</v>
      </c>
      <c r="N14" s="177">
        <f>+N13</f>
        <v>41.57</v>
      </c>
      <c r="O14" s="177">
        <v>137.25</v>
      </c>
      <c r="P14" s="177">
        <f>+P13</f>
        <v>38.18</v>
      </c>
      <c r="Q14" s="177">
        <f>+Q13</f>
        <v>47.66</v>
      </c>
      <c r="R14" s="177">
        <v>43.53</v>
      </c>
      <c r="S14" s="177">
        <v>137.25</v>
      </c>
      <c r="T14" s="177">
        <v>29.7</v>
      </c>
      <c r="U14" s="177">
        <v>37.270000000000003</v>
      </c>
      <c r="V14" s="177">
        <v>33.950000000000003</v>
      </c>
      <c r="W14" s="177">
        <v>137.25</v>
      </c>
      <c r="X14" s="177">
        <f>+X13</f>
        <v>30.26</v>
      </c>
      <c r="Y14" s="177">
        <f>+Y13</f>
        <v>37.96</v>
      </c>
      <c r="Z14" s="177">
        <f>+Z13</f>
        <v>34.58</v>
      </c>
      <c r="AA14" s="177">
        <v>137.25</v>
      </c>
      <c r="AB14" s="177">
        <v>40.18</v>
      </c>
      <c r="AC14" s="177">
        <f>+AC13</f>
        <v>50.12</v>
      </c>
      <c r="AD14" s="177">
        <f>+AD13</f>
        <v>45.8</v>
      </c>
      <c r="AE14" s="177">
        <v>137.25</v>
      </c>
      <c r="AF14" s="177">
        <v>40.97</v>
      </c>
      <c r="AG14" s="177">
        <f>+AG13</f>
        <v>51.1</v>
      </c>
      <c r="AH14" s="177">
        <v>46.7</v>
      </c>
      <c r="AI14" s="317">
        <v>137.25</v>
      </c>
      <c r="AJ14" s="315">
        <v>40.97</v>
      </c>
      <c r="AK14" s="177">
        <v>51.1</v>
      </c>
      <c r="AL14" s="318">
        <v>46.7</v>
      </c>
      <c r="AM14" s="315">
        <v>128.08000000000001</v>
      </c>
      <c r="AN14" s="177">
        <v>134.47</v>
      </c>
      <c r="AO14" s="317">
        <v>134.33000000000001</v>
      </c>
      <c r="AP14" s="206">
        <f>+AP13</f>
        <v>41.81</v>
      </c>
      <c r="AQ14" s="207">
        <f>+AQ13</f>
        <v>52.13</v>
      </c>
      <c r="AR14" s="210">
        <f>+AR13</f>
        <v>47.65</v>
      </c>
      <c r="AS14" s="206">
        <v>130.32</v>
      </c>
      <c r="AT14" s="207">
        <v>131.33000000000001</v>
      </c>
      <c r="AU14" s="211">
        <v>130.9</v>
      </c>
      <c r="AV14" s="206">
        <v>42.96</v>
      </c>
      <c r="AW14" s="207">
        <f>AW13</f>
        <v>53.56</v>
      </c>
      <c r="AX14" s="210">
        <f>AX13</f>
        <v>48.96</v>
      </c>
      <c r="AY14" s="206">
        <v>126.81</v>
      </c>
      <c r="AZ14" s="207">
        <v>128.59</v>
      </c>
      <c r="BA14" s="211">
        <v>127.83</v>
      </c>
      <c r="BB14" s="206">
        <v>42.96</v>
      </c>
      <c r="BC14" s="207">
        <f>BC13</f>
        <v>54.6</v>
      </c>
      <c r="BD14" s="210">
        <f>BD13</f>
        <v>49.91</v>
      </c>
      <c r="BE14" s="206">
        <v>126.81</v>
      </c>
      <c r="BF14" s="207">
        <v>128.59</v>
      </c>
      <c r="BG14" s="211">
        <v>127.83</v>
      </c>
      <c r="BH14" s="206">
        <f>+BH13</f>
        <v>44.27</v>
      </c>
      <c r="BI14" s="207">
        <f>+BI13</f>
        <v>55.16</v>
      </c>
      <c r="BJ14" s="210">
        <f>+BJ13</f>
        <v>50.43</v>
      </c>
      <c r="BK14" s="206">
        <v>126.81</v>
      </c>
      <c r="BL14" s="207">
        <v>128.59</v>
      </c>
      <c r="BM14" s="211">
        <v>127.83</v>
      </c>
      <c r="BN14" s="206">
        <f>+BN13</f>
        <v>44.77</v>
      </c>
      <c r="BO14" s="207">
        <f>+BO13</f>
        <v>55.79</v>
      </c>
      <c r="BP14" s="210">
        <f>+BP13</f>
        <v>51.01</v>
      </c>
      <c r="BQ14" s="206">
        <v>126.81</v>
      </c>
      <c r="BR14" s="207">
        <v>128.59</v>
      </c>
      <c r="BS14" s="211">
        <v>127.83</v>
      </c>
      <c r="BT14" s="206">
        <v>45.65</v>
      </c>
      <c r="BU14" s="207">
        <f>+BU13</f>
        <v>56.89</v>
      </c>
      <c r="BV14" s="210">
        <v>52</v>
      </c>
      <c r="BW14" s="206">
        <v>126.81</v>
      </c>
      <c r="BX14" s="207">
        <v>128.59</v>
      </c>
      <c r="BY14" s="211">
        <v>127.83</v>
      </c>
      <c r="BZ14" s="206">
        <f>+BZ13</f>
        <v>45.67</v>
      </c>
      <c r="CA14" s="207">
        <v>56.91</v>
      </c>
      <c r="CB14" s="210">
        <v>52.03</v>
      </c>
      <c r="CC14" s="206">
        <v>126.81</v>
      </c>
      <c r="CD14" s="207">
        <v>128.59</v>
      </c>
      <c r="CE14" s="211">
        <v>127.83</v>
      </c>
      <c r="CF14" s="206">
        <v>46.4</v>
      </c>
      <c r="CG14" s="207">
        <f>+CG13</f>
        <v>57.85</v>
      </c>
      <c r="CH14" s="210">
        <f>+CH13</f>
        <v>52.87</v>
      </c>
      <c r="CI14" s="206">
        <v>126.81</v>
      </c>
      <c r="CJ14" s="207">
        <v>128.59</v>
      </c>
      <c r="CK14" s="211">
        <v>127.83</v>
      </c>
      <c r="CL14" s="206">
        <v>46.75</v>
      </c>
      <c r="CM14" s="207">
        <f>+CM13</f>
        <v>58.28</v>
      </c>
      <c r="CN14" s="210">
        <f>+CN13</f>
        <v>53.27</v>
      </c>
      <c r="CO14" s="206">
        <v>126.81</v>
      </c>
      <c r="CP14" s="207">
        <v>128.59</v>
      </c>
      <c r="CQ14" s="211">
        <v>127.83</v>
      </c>
      <c r="CR14" s="206">
        <v>47.38</v>
      </c>
      <c r="CS14" s="207">
        <f>CS13</f>
        <v>59.1</v>
      </c>
      <c r="CT14" s="210">
        <v>54</v>
      </c>
      <c r="CU14" s="206">
        <v>126.81</v>
      </c>
      <c r="CV14" s="207">
        <v>128.59</v>
      </c>
      <c r="CW14" s="211">
        <v>127.83</v>
      </c>
      <c r="CX14" s="206">
        <v>47.49</v>
      </c>
      <c r="CY14" s="207">
        <f>+CY13</f>
        <v>59.25</v>
      </c>
      <c r="CZ14" s="210">
        <v>54.14</v>
      </c>
      <c r="DA14" s="206">
        <v>126.81</v>
      </c>
      <c r="DB14" s="207">
        <v>128.59</v>
      </c>
      <c r="DC14" s="211">
        <v>127.83</v>
      </c>
      <c r="DD14" s="206">
        <f>+DD13</f>
        <v>48.2</v>
      </c>
      <c r="DE14" s="207">
        <f>+DE13</f>
        <v>60.15</v>
      </c>
      <c r="DF14" s="210">
        <f>+DF13</f>
        <v>54.95</v>
      </c>
      <c r="DG14" s="206">
        <v>126.81</v>
      </c>
      <c r="DH14" s="207">
        <v>128.59</v>
      </c>
      <c r="DI14" s="211">
        <v>127.83</v>
      </c>
      <c r="DJ14" s="366">
        <v>48.51</v>
      </c>
      <c r="DK14" s="367">
        <v>60.53</v>
      </c>
      <c r="DL14" s="370">
        <v>55.3</v>
      </c>
      <c r="DM14" s="366">
        <v>126.81</v>
      </c>
      <c r="DN14" s="367">
        <v>128.59</v>
      </c>
      <c r="DO14" s="371">
        <v>127.83</v>
      </c>
    </row>
    <row r="15" spans="2:119">
      <c r="B15" s="524"/>
      <c r="C15" s="196" t="s">
        <v>221</v>
      </c>
      <c r="D15" s="177">
        <v>10.46</v>
      </c>
      <c r="E15" s="177">
        <v>11.39</v>
      </c>
      <c r="F15" s="177">
        <v>11.04</v>
      </c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317"/>
      <c r="AJ15" s="315"/>
      <c r="AK15" s="177"/>
      <c r="AL15" s="318"/>
      <c r="AM15" s="315"/>
      <c r="AN15" s="177"/>
      <c r="AO15" s="317"/>
      <c r="AP15" s="206"/>
      <c r="AQ15" s="207"/>
      <c r="AR15" s="210"/>
      <c r="AS15" s="206"/>
      <c r="AT15" s="207"/>
      <c r="AU15" s="211"/>
      <c r="AV15" s="206"/>
      <c r="AW15" s="207"/>
      <c r="AX15" s="210"/>
      <c r="AY15" s="206"/>
      <c r="AZ15" s="207"/>
      <c r="BA15" s="211"/>
      <c r="BB15" s="206"/>
      <c r="BC15" s="207"/>
      <c r="BD15" s="210"/>
      <c r="BE15" s="206"/>
      <c r="BF15" s="207"/>
      <c r="BG15" s="211"/>
      <c r="BH15" s="206"/>
      <c r="BI15" s="207"/>
      <c r="BJ15" s="210"/>
      <c r="BK15" s="206"/>
      <c r="BL15" s="207"/>
      <c r="BM15" s="211"/>
      <c r="BN15" s="206"/>
      <c r="BO15" s="207"/>
      <c r="BP15" s="210"/>
      <c r="BQ15" s="206"/>
      <c r="BR15" s="207"/>
      <c r="BS15" s="211"/>
      <c r="BT15" s="206"/>
      <c r="BU15" s="207"/>
      <c r="BV15" s="210"/>
      <c r="BW15" s="206"/>
      <c r="BX15" s="207"/>
      <c r="BY15" s="211"/>
      <c r="BZ15" s="206"/>
      <c r="CA15" s="207"/>
      <c r="CB15" s="210"/>
      <c r="CC15" s="206"/>
      <c r="CD15" s="207"/>
      <c r="CE15" s="211"/>
      <c r="CF15" s="206"/>
      <c r="CG15" s="207"/>
      <c r="CH15" s="210"/>
      <c r="CI15" s="206"/>
      <c r="CJ15" s="207"/>
      <c r="CK15" s="211"/>
      <c r="CL15" s="206"/>
      <c r="CM15" s="207"/>
      <c r="CN15" s="210"/>
      <c r="CO15" s="206"/>
      <c r="CP15" s="207"/>
      <c r="CQ15" s="211"/>
      <c r="CR15" s="206"/>
      <c r="CS15" s="207"/>
      <c r="CT15" s="210"/>
      <c r="CU15" s="206"/>
      <c r="CV15" s="207"/>
      <c r="CW15" s="211"/>
      <c r="CX15" s="206"/>
      <c r="CY15" s="207"/>
      <c r="CZ15" s="210"/>
      <c r="DA15" s="206"/>
      <c r="DB15" s="207"/>
      <c r="DC15" s="211"/>
      <c r="DD15" s="206"/>
      <c r="DE15" s="207"/>
      <c r="DF15" s="210"/>
      <c r="DG15" s="206"/>
      <c r="DH15" s="207"/>
      <c r="DI15" s="211"/>
      <c r="DJ15" s="366"/>
      <c r="DK15" s="367"/>
      <c r="DL15" s="370"/>
      <c r="DM15" s="366"/>
      <c r="DN15" s="367"/>
      <c r="DO15" s="371"/>
    </row>
    <row r="16" spans="2:119">
      <c r="B16" s="524"/>
      <c r="C16" s="196" t="s">
        <v>222</v>
      </c>
      <c r="D16" s="177">
        <f>+D15</f>
        <v>10.46</v>
      </c>
      <c r="E16" s="177">
        <f>E15</f>
        <v>11.39</v>
      </c>
      <c r="F16" s="177">
        <v>11.04</v>
      </c>
      <c r="G16" s="177">
        <v>4.4400000000000004</v>
      </c>
      <c r="H16" s="177">
        <v>10.07</v>
      </c>
      <c r="I16" s="177">
        <v>10.96</v>
      </c>
      <c r="J16" s="177">
        <v>9.9</v>
      </c>
      <c r="K16" s="177">
        <v>4.4400000000000004</v>
      </c>
      <c r="L16" s="177">
        <v>9.92</v>
      </c>
      <c r="M16" s="177">
        <v>10.77</v>
      </c>
      <c r="N16" s="177">
        <v>9.68</v>
      </c>
      <c r="O16" s="177">
        <v>4.4400000000000004</v>
      </c>
      <c r="P16" s="177">
        <v>11.49</v>
      </c>
      <c r="Q16" s="177">
        <v>10.41</v>
      </c>
      <c r="R16" s="177">
        <v>9.9600000000000009</v>
      </c>
      <c r="S16" s="177">
        <v>4.4400000000000004</v>
      </c>
      <c r="T16" s="177">
        <v>11.28</v>
      </c>
      <c r="U16" s="177">
        <v>10.63</v>
      </c>
      <c r="V16" s="177">
        <v>10.42</v>
      </c>
      <c r="W16" s="177">
        <v>4.4400000000000004</v>
      </c>
      <c r="X16" s="177">
        <v>12.02</v>
      </c>
      <c r="Y16" s="177">
        <f>+Y17</f>
        <v>11.14</v>
      </c>
      <c r="Z16" s="177">
        <v>10.77</v>
      </c>
      <c r="AA16" s="177">
        <v>4.4400000000000004</v>
      </c>
      <c r="AB16" s="177">
        <v>12.9</v>
      </c>
      <c r="AC16" s="177">
        <v>11.79</v>
      </c>
      <c r="AD16" s="177">
        <v>12.19</v>
      </c>
      <c r="AE16" s="177">
        <v>4.4400000000000004</v>
      </c>
      <c r="AF16" s="177">
        <v>12.72</v>
      </c>
      <c r="AG16" s="177">
        <v>11.95</v>
      </c>
      <c r="AH16" s="177">
        <v>11.91</v>
      </c>
      <c r="AI16" s="317">
        <v>4.4400000000000004</v>
      </c>
      <c r="AJ16" s="315">
        <v>12.72</v>
      </c>
      <c r="AK16" s="177">
        <v>11.95</v>
      </c>
      <c r="AL16" s="318">
        <v>11.91</v>
      </c>
      <c r="AM16" s="315">
        <v>4.71</v>
      </c>
      <c r="AN16" s="177">
        <v>4.68</v>
      </c>
      <c r="AO16" s="317">
        <v>4.68</v>
      </c>
      <c r="AP16" s="206">
        <v>13.09</v>
      </c>
      <c r="AQ16" s="207">
        <v>12.46</v>
      </c>
      <c r="AR16" s="210">
        <v>12.53</v>
      </c>
      <c r="AS16" s="206">
        <v>5.48</v>
      </c>
      <c r="AT16" s="207">
        <v>5.55</v>
      </c>
      <c r="AU16" s="211">
        <v>5.66</v>
      </c>
      <c r="AV16" s="206">
        <v>15.45</v>
      </c>
      <c r="AW16" s="207">
        <v>13.83</v>
      </c>
      <c r="AX16" s="210">
        <v>13.96</v>
      </c>
      <c r="AY16" s="206">
        <v>5.97</v>
      </c>
      <c r="AZ16" s="207">
        <v>6.05</v>
      </c>
      <c r="BA16" s="211">
        <v>6.17</v>
      </c>
      <c r="BB16" s="206">
        <v>14.5</v>
      </c>
      <c r="BC16" s="207">
        <v>13.7</v>
      </c>
      <c r="BD16" s="210">
        <v>14.17</v>
      </c>
      <c r="BE16" s="206">
        <v>5.97</v>
      </c>
      <c r="BF16" s="207">
        <v>6.05</v>
      </c>
      <c r="BG16" s="211">
        <v>6.17</v>
      </c>
      <c r="BH16" s="206">
        <v>16.649999999999999</v>
      </c>
      <c r="BI16" s="207">
        <v>15.34</v>
      </c>
      <c r="BJ16" s="210">
        <v>16.22</v>
      </c>
      <c r="BK16" s="206">
        <v>5.97</v>
      </c>
      <c r="BL16" s="207">
        <v>6.05</v>
      </c>
      <c r="BM16" s="211">
        <v>6.17</v>
      </c>
      <c r="BN16" s="206">
        <v>17.190000000000001</v>
      </c>
      <c r="BO16" s="207">
        <v>15.57</v>
      </c>
      <c r="BP16" s="210">
        <v>15.63</v>
      </c>
      <c r="BQ16" s="206">
        <v>5.97</v>
      </c>
      <c r="BR16" s="207">
        <v>6.05</v>
      </c>
      <c r="BS16" s="211">
        <v>6.17</v>
      </c>
      <c r="BT16" s="206">
        <v>16.5</v>
      </c>
      <c r="BU16" s="207">
        <v>15.14</v>
      </c>
      <c r="BV16" s="210">
        <v>15.26</v>
      </c>
      <c r="BW16" s="206">
        <v>5.97</v>
      </c>
      <c r="BX16" s="207">
        <v>6.05</v>
      </c>
      <c r="BY16" s="211">
        <v>6.17</v>
      </c>
      <c r="BZ16" s="206">
        <v>15.18</v>
      </c>
      <c r="CA16" s="207">
        <v>13.73</v>
      </c>
      <c r="CB16" s="210">
        <v>13.7</v>
      </c>
      <c r="CC16" s="206">
        <v>5.97</v>
      </c>
      <c r="CD16" s="207">
        <v>6.05</v>
      </c>
      <c r="CE16" s="211">
        <v>6.17</v>
      </c>
      <c r="CF16" s="206">
        <v>15.38</v>
      </c>
      <c r="CG16" s="207">
        <v>15.01</v>
      </c>
      <c r="CH16" s="210">
        <v>14.49</v>
      </c>
      <c r="CI16" s="206">
        <v>5.97</v>
      </c>
      <c r="CJ16" s="207">
        <v>6.05</v>
      </c>
      <c r="CK16" s="211">
        <v>6.17</v>
      </c>
      <c r="CL16" s="206">
        <v>15.82</v>
      </c>
      <c r="CM16" s="207">
        <v>15.63</v>
      </c>
      <c r="CN16" s="210">
        <v>14.82</v>
      </c>
      <c r="CO16" s="206">
        <v>5.97</v>
      </c>
      <c r="CP16" s="207">
        <v>6.05</v>
      </c>
      <c r="CQ16" s="211">
        <v>6.17</v>
      </c>
      <c r="CR16" s="206">
        <v>15.64</v>
      </c>
      <c r="CS16" s="207">
        <v>14.53</v>
      </c>
      <c r="CT16" s="210">
        <v>14.47</v>
      </c>
      <c r="CU16" s="206">
        <v>5.97</v>
      </c>
      <c r="CV16" s="207">
        <v>6.05</v>
      </c>
      <c r="CW16" s="211">
        <v>6.17</v>
      </c>
      <c r="CX16" s="206">
        <v>15.52</v>
      </c>
      <c r="CY16" s="207">
        <v>14.35</v>
      </c>
      <c r="CZ16" s="210">
        <v>14.32</v>
      </c>
      <c r="DA16" s="206">
        <v>5.97</v>
      </c>
      <c r="DB16" s="207">
        <v>6.05</v>
      </c>
      <c r="DC16" s="211">
        <v>6.17</v>
      </c>
      <c r="DD16" s="206">
        <v>15.65</v>
      </c>
      <c r="DE16" s="207">
        <v>15.28</v>
      </c>
      <c r="DF16" s="210">
        <v>14.74</v>
      </c>
      <c r="DG16" s="206">
        <v>5.97</v>
      </c>
      <c r="DH16" s="207">
        <v>6.05</v>
      </c>
      <c r="DI16" s="211">
        <v>6.17</v>
      </c>
      <c r="DJ16" s="366">
        <v>15.93</v>
      </c>
      <c r="DK16" s="367">
        <v>15.24</v>
      </c>
      <c r="DL16" s="370">
        <v>14.75</v>
      </c>
      <c r="DM16" s="366">
        <v>5.97</v>
      </c>
      <c r="DN16" s="367">
        <v>6.05</v>
      </c>
      <c r="DO16" s="371">
        <v>6.17</v>
      </c>
    </row>
    <row r="17" spans="2:119">
      <c r="B17" s="524"/>
      <c r="C17" s="196" t="s">
        <v>223</v>
      </c>
      <c r="D17" s="177">
        <f>+D16</f>
        <v>10.46</v>
      </c>
      <c r="E17" s="177">
        <f>E16</f>
        <v>11.39</v>
      </c>
      <c r="F17" s="177">
        <v>11.04</v>
      </c>
      <c r="G17" s="177">
        <v>6.97</v>
      </c>
      <c r="H17" s="177">
        <v>10.07</v>
      </c>
      <c r="I17" s="177">
        <v>10.96</v>
      </c>
      <c r="J17" s="177">
        <v>9.9</v>
      </c>
      <c r="K17" s="177">
        <v>6.97</v>
      </c>
      <c r="L17" s="177">
        <v>9.92</v>
      </c>
      <c r="M17" s="177">
        <v>10.77</v>
      </c>
      <c r="N17" s="177">
        <v>9.68</v>
      </c>
      <c r="O17" s="177">
        <v>6.97</v>
      </c>
      <c r="P17" s="177">
        <f t="shared" ref="P17:Q19" si="0">+P16</f>
        <v>11.49</v>
      </c>
      <c r="Q17" s="177">
        <f t="shared" si="0"/>
        <v>10.41</v>
      </c>
      <c r="R17" s="177">
        <v>9.9600000000000009</v>
      </c>
      <c r="S17" s="177">
        <v>6.97</v>
      </c>
      <c r="T17" s="177">
        <v>11.28</v>
      </c>
      <c r="U17" s="177">
        <v>10.63</v>
      </c>
      <c r="V17" s="177">
        <v>10.42</v>
      </c>
      <c r="W17" s="177">
        <v>6.97</v>
      </c>
      <c r="X17" s="177">
        <f>+X16</f>
        <v>12.02</v>
      </c>
      <c r="Y17" s="177">
        <v>11.14</v>
      </c>
      <c r="Z17" s="177">
        <f>+Z16</f>
        <v>10.77</v>
      </c>
      <c r="AA17" s="177">
        <v>6.97</v>
      </c>
      <c r="AB17" s="177">
        <v>12.9</v>
      </c>
      <c r="AC17" s="177">
        <f>+AC16</f>
        <v>11.79</v>
      </c>
      <c r="AD17" s="177">
        <v>12.19</v>
      </c>
      <c r="AE17" s="177">
        <v>6.97</v>
      </c>
      <c r="AF17" s="177">
        <f t="shared" ref="AF17:AH19" si="1">+AF16</f>
        <v>12.72</v>
      </c>
      <c r="AG17" s="177">
        <f t="shared" si="1"/>
        <v>11.95</v>
      </c>
      <c r="AH17" s="177">
        <f t="shared" si="1"/>
        <v>11.91</v>
      </c>
      <c r="AI17" s="317">
        <v>6.97</v>
      </c>
      <c r="AJ17" s="315">
        <v>12.72</v>
      </c>
      <c r="AK17" s="177">
        <v>11.95</v>
      </c>
      <c r="AL17" s="318">
        <v>11.91</v>
      </c>
      <c r="AM17" s="315">
        <v>7.16</v>
      </c>
      <c r="AN17" s="177">
        <v>7.13</v>
      </c>
      <c r="AO17" s="317">
        <v>7.13</v>
      </c>
      <c r="AP17" s="206">
        <f>AP16</f>
        <v>13.09</v>
      </c>
      <c r="AQ17" s="207">
        <v>12.46</v>
      </c>
      <c r="AR17" s="210">
        <v>12.53</v>
      </c>
      <c r="AS17" s="206">
        <v>7.81</v>
      </c>
      <c r="AT17" s="207">
        <v>7.88</v>
      </c>
      <c r="AU17" s="211">
        <v>7.99</v>
      </c>
      <c r="AV17" s="206">
        <f t="shared" ref="AV17:AX19" si="2">AV16</f>
        <v>15.45</v>
      </c>
      <c r="AW17" s="207">
        <f t="shared" si="2"/>
        <v>13.83</v>
      </c>
      <c r="AX17" s="210">
        <f t="shared" si="2"/>
        <v>13.96</v>
      </c>
      <c r="AY17" s="206">
        <v>8.51</v>
      </c>
      <c r="AZ17" s="207">
        <v>8.59</v>
      </c>
      <c r="BA17" s="211">
        <v>8.7100000000000009</v>
      </c>
      <c r="BB17" s="206">
        <v>14.5</v>
      </c>
      <c r="BC17" s="207">
        <v>13.7</v>
      </c>
      <c r="BD17" s="210">
        <v>14.17</v>
      </c>
      <c r="BE17" s="206">
        <v>8.51</v>
      </c>
      <c r="BF17" s="207">
        <v>8.59</v>
      </c>
      <c r="BG17" s="211">
        <v>8.7100000000000009</v>
      </c>
      <c r="BH17" s="206">
        <f t="shared" ref="BH17:BJ19" si="3">+BH16</f>
        <v>16.649999999999999</v>
      </c>
      <c r="BI17" s="207">
        <f t="shared" si="3"/>
        <v>15.34</v>
      </c>
      <c r="BJ17" s="210">
        <f t="shared" si="3"/>
        <v>16.22</v>
      </c>
      <c r="BK17" s="206">
        <v>8.51</v>
      </c>
      <c r="BL17" s="207">
        <v>8.59</v>
      </c>
      <c r="BM17" s="211">
        <v>8.7100000000000009</v>
      </c>
      <c r="BN17" s="206">
        <f t="shared" ref="BN17:BP19" si="4">+BN16</f>
        <v>17.190000000000001</v>
      </c>
      <c r="BO17" s="207">
        <f t="shared" si="4"/>
        <v>15.57</v>
      </c>
      <c r="BP17" s="210">
        <f t="shared" si="4"/>
        <v>15.63</v>
      </c>
      <c r="BQ17" s="206">
        <v>8.51</v>
      </c>
      <c r="BR17" s="207">
        <v>8.59</v>
      </c>
      <c r="BS17" s="211">
        <v>8.7100000000000009</v>
      </c>
      <c r="BT17" s="206">
        <v>16.5</v>
      </c>
      <c r="BU17" s="207">
        <f>+BU16</f>
        <v>15.14</v>
      </c>
      <c r="BV17" s="210">
        <v>15.26</v>
      </c>
      <c r="BW17" s="206">
        <v>8.51</v>
      </c>
      <c r="BX17" s="207">
        <v>8.59</v>
      </c>
      <c r="BY17" s="211">
        <v>8.7100000000000009</v>
      </c>
      <c r="BZ17" s="206">
        <f t="shared" ref="BZ17:CB19" si="5">+BZ16</f>
        <v>15.18</v>
      </c>
      <c r="CA17" s="207">
        <f t="shared" si="5"/>
        <v>13.73</v>
      </c>
      <c r="CB17" s="210">
        <f t="shared" si="5"/>
        <v>13.7</v>
      </c>
      <c r="CC17" s="206">
        <v>8.51</v>
      </c>
      <c r="CD17" s="207">
        <v>8.59</v>
      </c>
      <c r="CE17" s="211">
        <v>8.7100000000000009</v>
      </c>
      <c r="CF17" s="206">
        <f t="shared" ref="CF17:CH19" si="6">+CF16</f>
        <v>15.38</v>
      </c>
      <c r="CG17" s="207">
        <f t="shared" si="6"/>
        <v>15.01</v>
      </c>
      <c r="CH17" s="210">
        <f t="shared" si="6"/>
        <v>14.49</v>
      </c>
      <c r="CI17" s="206">
        <v>8.51</v>
      </c>
      <c r="CJ17" s="207">
        <v>8.59</v>
      </c>
      <c r="CK17" s="211">
        <v>8.7100000000000009</v>
      </c>
      <c r="CL17" s="206">
        <f t="shared" ref="CL17:CN19" si="7">+CL16</f>
        <v>15.82</v>
      </c>
      <c r="CM17" s="207">
        <f t="shared" si="7"/>
        <v>15.63</v>
      </c>
      <c r="CN17" s="210">
        <f t="shared" si="7"/>
        <v>14.82</v>
      </c>
      <c r="CO17" s="206">
        <v>8.51</v>
      </c>
      <c r="CP17" s="207">
        <v>8.59</v>
      </c>
      <c r="CQ17" s="211">
        <v>8.7100000000000009</v>
      </c>
      <c r="CR17" s="206">
        <f t="shared" ref="CR17:CS19" si="8">CR16</f>
        <v>15.64</v>
      </c>
      <c r="CS17" s="207">
        <f t="shared" si="8"/>
        <v>14.53</v>
      </c>
      <c r="CT17" s="210">
        <v>14.47</v>
      </c>
      <c r="CU17" s="206">
        <v>8.51</v>
      </c>
      <c r="CV17" s="207">
        <v>8.59</v>
      </c>
      <c r="CW17" s="211">
        <v>8.7100000000000009</v>
      </c>
      <c r="CX17" s="206">
        <v>15.52</v>
      </c>
      <c r="CY17" s="207">
        <f>+CY16</f>
        <v>14.35</v>
      </c>
      <c r="CZ17" s="210">
        <v>14.32</v>
      </c>
      <c r="DA17" s="206">
        <v>8.51</v>
      </c>
      <c r="DB17" s="207">
        <v>8.59</v>
      </c>
      <c r="DC17" s="211">
        <v>8.7100000000000009</v>
      </c>
      <c r="DD17" s="206">
        <v>15.65</v>
      </c>
      <c r="DE17" s="207">
        <f>+DE16</f>
        <v>15.28</v>
      </c>
      <c r="DF17" s="210">
        <v>14.74</v>
      </c>
      <c r="DG17" s="206">
        <v>8.51</v>
      </c>
      <c r="DH17" s="207">
        <v>8.59</v>
      </c>
      <c r="DI17" s="211">
        <v>8.7100000000000009</v>
      </c>
      <c r="DJ17" s="366">
        <v>15.93</v>
      </c>
      <c r="DK17" s="367">
        <v>15.24</v>
      </c>
      <c r="DL17" s="370">
        <v>14.75</v>
      </c>
      <c r="DM17" s="366">
        <v>8.51</v>
      </c>
      <c r="DN17" s="367">
        <v>8.59</v>
      </c>
      <c r="DO17" s="371">
        <v>8.7100000000000009</v>
      </c>
    </row>
    <row r="18" spans="2:119">
      <c r="B18" s="524"/>
      <c r="C18" s="196" t="s">
        <v>224</v>
      </c>
      <c r="D18" s="177">
        <f>+D17</f>
        <v>10.46</v>
      </c>
      <c r="E18" s="177">
        <f>E17</f>
        <v>11.39</v>
      </c>
      <c r="F18" s="177">
        <v>11.04</v>
      </c>
      <c r="G18" s="177">
        <v>10.86</v>
      </c>
      <c r="H18" s="177">
        <v>10.07</v>
      </c>
      <c r="I18" s="177">
        <v>10.96</v>
      </c>
      <c r="J18" s="177">
        <v>9.9</v>
      </c>
      <c r="K18" s="177">
        <v>10.86</v>
      </c>
      <c r="L18" s="177">
        <v>9.92</v>
      </c>
      <c r="M18" s="177">
        <v>10.77</v>
      </c>
      <c r="N18" s="177">
        <v>9.68</v>
      </c>
      <c r="O18" s="177">
        <v>10.86</v>
      </c>
      <c r="P18" s="177">
        <f t="shared" si="0"/>
        <v>11.49</v>
      </c>
      <c r="Q18" s="177">
        <f t="shared" si="0"/>
        <v>10.41</v>
      </c>
      <c r="R18" s="177">
        <v>9.9600000000000009</v>
      </c>
      <c r="S18" s="177">
        <v>10.86</v>
      </c>
      <c r="T18" s="177">
        <v>11.28</v>
      </c>
      <c r="U18" s="177">
        <v>10.63</v>
      </c>
      <c r="V18" s="177">
        <v>10.42</v>
      </c>
      <c r="W18" s="177">
        <v>10.86</v>
      </c>
      <c r="X18" s="177">
        <f>+X17</f>
        <v>12.02</v>
      </c>
      <c r="Y18" s="177">
        <f>+Y17</f>
        <v>11.14</v>
      </c>
      <c r="Z18" s="177">
        <f>+Z17</f>
        <v>10.77</v>
      </c>
      <c r="AA18" s="177">
        <v>10.86</v>
      </c>
      <c r="AB18" s="177">
        <v>12.9</v>
      </c>
      <c r="AC18" s="177">
        <f>+AC17</f>
        <v>11.79</v>
      </c>
      <c r="AD18" s="177">
        <v>12.19</v>
      </c>
      <c r="AE18" s="177">
        <v>10.86</v>
      </c>
      <c r="AF18" s="177">
        <f t="shared" si="1"/>
        <v>12.72</v>
      </c>
      <c r="AG18" s="177">
        <f t="shared" si="1"/>
        <v>11.95</v>
      </c>
      <c r="AH18" s="177">
        <f t="shared" si="1"/>
        <v>11.91</v>
      </c>
      <c r="AI18" s="317">
        <v>10.86</v>
      </c>
      <c r="AJ18" s="315">
        <v>12.72</v>
      </c>
      <c r="AK18" s="177">
        <v>11.95</v>
      </c>
      <c r="AL18" s="318">
        <v>11.91</v>
      </c>
      <c r="AM18" s="315">
        <v>10.92</v>
      </c>
      <c r="AN18" s="177">
        <v>10.9</v>
      </c>
      <c r="AO18" s="317">
        <v>10.89</v>
      </c>
      <c r="AP18" s="206">
        <f>AP17</f>
        <v>13.09</v>
      </c>
      <c r="AQ18" s="207">
        <v>12.46</v>
      </c>
      <c r="AR18" s="210">
        <v>12.53</v>
      </c>
      <c r="AS18" s="206">
        <v>11.38</v>
      </c>
      <c r="AT18" s="207">
        <v>11.46</v>
      </c>
      <c r="AU18" s="211">
        <v>11.56</v>
      </c>
      <c r="AV18" s="206">
        <f t="shared" si="2"/>
        <v>15.45</v>
      </c>
      <c r="AW18" s="207">
        <f t="shared" si="2"/>
        <v>13.83</v>
      </c>
      <c r="AX18" s="210">
        <f t="shared" si="2"/>
        <v>13.96</v>
      </c>
      <c r="AY18" s="206">
        <v>13.83</v>
      </c>
      <c r="AZ18" s="207">
        <v>12.89</v>
      </c>
      <c r="BA18" s="211">
        <v>13.04</v>
      </c>
      <c r="BB18" s="206">
        <v>14.5</v>
      </c>
      <c r="BC18" s="207">
        <v>13.7</v>
      </c>
      <c r="BD18" s="210">
        <v>14.17</v>
      </c>
      <c r="BE18" s="206">
        <v>13.83</v>
      </c>
      <c r="BF18" s="207">
        <v>12.89</v>
      </c>
      <c r="BG18" s="211">
        <v>13.04</v>
      </c>
      <c r="BH18" s="206">
        <f t="shared" si="3"/>
        <v>16.649999999999999</v>
      </c>
      <c r="BI18" s="207">
        <f t="shared" si="3"/>
        <v>15.34</v>
      </c>
      <c r="BJ18" s="210">
        <f t="shared" si="3"/>
        <v>16.22</v>
      </c>
      <c r="BK18" s="206">
        <v>13.83</v>
      </c>
      <c r="BL18" s="207">
        <v>12.89</v>
      </c>
      <c r="BM18" s="211">
        <v>13.04</v>
      </c>
      <c r="BN18" s="206">
        <f t="shared" si="4"/>
        <v>17.190000000000001</v>
      </c>
      <c r="BO18" s="207">
        <f t="shared" si="4"/>
        <v>15.57</v>
      </c>
      <c r="BP18" s="210">
        <f t="shared" si="4"/>
        <v>15.63</v>
      </c>
      <c r="BQ18" s="206">
        <v>13.83</v>
      </c>
      <c r="BR18" s="207">
        <v>12.89</v>
      </c>
      <c r="BS18" s="211">
        <v>13.04</v>
      </c>
      <c r="BT18" s="206">
        <v>16.5</v>
      </c>
      <c r="BU18" s="207">
        <f>+BU17</f>
        <v>15.14</v>
      </c>
      <c r="BV18" s="210">
        <v>15.26</v>
      </c>
      <c r="BW18" s="206">
        <v>13.83</v>
      </c>
      <c r="BX18" s="207">
        <v>12.89</v>
      </c>
      <c r="BY18" s="211">
        <v>13.04</v>
      </c>
      <c r="BZ18" s="206">
        <f t="shared" si="5"/>
        <v>15.18</v>
      </c>
      <c r="CA18" s="207">
        <f t="shared" si="5"/>
        <v>13.73</v>
      </c>
      <c r="CB18" s="210">
        <f t="shared" si="5"/>
        <v>13.7</v>
      </c>
      <c r="CC18" s="206">
        <v>13.83</v>
      </c>
      <c r="CD18" s="207">
        <v>12.89</v>
      </c>
      <c r="CE18" s="211">
        <v>13.04</v>
      </c>
      <c r="CF18" s="206">
        <f t="shared" si="6"/>
        <v>15.38</v>
      </c>
      <c r="CG18" s="207">
        <f t="shared" si="6"/>
        <v>15.01</v>
      </c>
      <c r="CH18" s="210">
        <f t="shared" si="6"/>
        <v>14.49</v>
      </c>
      <c r="CI18" s="206">
        <v>13.83</v>
      </c>
      <c r="CJ18" s="207">
        <v>12.89</v>
      </c>
      <c r="CK18" s="211">
        <v>13.04</v>
      </c>
      <c r="CL18" s="206">
        <f t="shared" si="7"/>
        <v>15.82</v>
      </c>
      <c r="CM18" s="207">
        <f t="shared" si="7"/>
        <v>15.63</v>
      </c>
      <c r="CN18" s="210">
        <f t="shared" si="7"/>
        <v>14.82</v>
      </c>
      <c r="CO18" s="206">
        <v>13.83</v>
      </c>
      <c r="CP18" s="207">
        <v>12.89</v>
      </c>
      <c r="CQ18" s="211">
        <v>13.04</v>
      </c>
      <c r="CR18" s="206">
        <f t="shared" si="8"/>
        <v>15.64</v>
      </c>
      <c r="CS18" s="207">
        <f t="shared" si="8"/>
        <v>14.53</v>
      </c>
      <c r="CT18" s="210">
        <v>14.47</v>
      </c>
      <c r="CU18" s="206">
        <v>13.83</v>
      </c>
      <c r="CV18" s="207">
        <v>12.89</v>
      </c>
      <c r="CW18" s="211">
        <v>13.04</v>
      </c>
      <c r="CX18" s="206">
        <v>15.52</v>
      </c>
      <c r="CY18" s="207">
        <f>+CY17</f>
        <v>14.35</v>
      </c>
      <c r="CZ18" s="210">
        <v>14.32</v>
      </c>
      <c r="DA18" s="206">
        <v>13.83</v>
      </c>
      <c r="DB18" s="207">
        <v>12.89</v>
      </c>
      <c r="DC18" s="211">
        <v>13.04</v>
      </c>
      <c r="DD18" s="206">
        <v>15.65</v>
      </c>
      <c r="DE18" s="207">
        <f>+DE17</f>
        <v>15.28</v>
      </c>
      <c r="DF18" s="210">
        <v>14.74</v>
      </c>
      <c r="DG18" s="206">
        <v>13.83</v>
      </c>
      <c r="DH18" s="207">
        <v>12.89</v>
      </c>
      <c r="DI18" s="211">
        <v>13.04</v>
      </c>
      <c r="DJ18" s="366">
        <v>15.93</v>
      </c>
      <c r="DK18" s="367">
        <v>15.24</v>
      </c>
      <c r="DL18" s="370">
        <v>14.75</v>
      </c>
      <c r="DM18" s="366">
        <v>13.83</v>
      </c>
      <c r="DN18" s="367">
        <v>12.89</v>
      </c>
      <c r="DO18" s="371">
        <v>13.04</v>
      </c>
    </row>
    <row r="19" spans="2:119">
      <c r="B19" s="525"/>
      <c r="C19" s="196" t="s">
        <v>225</v>
      </c>
      <c r="D19" s="177">
        <f>+D18</f>
        <v>10.46</v>
      </c>
      <c r="E19" s="177">
        <f>E18</f>
        <v>11.39</v>
      </c>
      <c r="F19" s="177">
        <f>F18</f>
        <v>11.04</v>
      </c>
      <c r="G19" s="177">
        <v>11.1</v>
      </c>
      <c r="H19" s="177">
        <v>10.07</v>
      </c>
      <c r="I19" s="177">
        <v>10.96</v>
      </c>
      <c r="J19" s="177">
        <v>9.9</v>
      </c>
      <c r="K19" s="177">
        <v>11.1</v>
      </c>
      <c r="L19" s="177">
        <v>9.92</v>
      </c>
      <c r="M19" s="177">
        <v>10.77</v>
      </c>
      <c r="N19" s="177">
        <v>9.68</v>
      </c>
      <c r="O19" s="177">
        <v>11.1</v>
      </c>
      <c r="P19" s="177">
        <f t="shared" si="0"/>
        <v>11.49</v>
      </c>
      <c r="Q19" s="177">
        <f t="shared" si="0"/>
        <v>10.41</v>
      </c>
      <c r="R19" s="177">
        <v>9.9600000000000009</v>
      </c>
      <c r="S19" s="177">
        <v>11.1</v>
      </c>
      <c r="T19" s="177">
        <v>11.28</v>
      </c>
      <c r="U19" s="177">
        <v>10.63</v>
      </c>
      <c r="V19" s="177">
        <v>10.42</v>
      </c>
      <c r="W19" s="177">
        <v>11.1</v>
      </c>
      <c r="X19" s="177">
        <f>+X18</f>
        <v>12.02</v>
      </c>
      <c r="Y19" s="177">
        <f>+Y18</f>
        <v>11.14</v>
      </c>
      <c r="Z19" s="177">
        <f>+Z18</f>
        <v>10.77</v>
      </c>
      <c r="AA19" s="177">
        <v>11.1</v>
      </c>
      <c r="AB19" s="177">
        <v>12.9</v>
      </c>
      <c r="AC19" s="177">
        <f>+AC18</f>
        <v>11.79</v>
      </c>
      <c r="AD19" s="177">
        <v>12.19</v>
      </c>
      <c r="AE19" s="177">
        <v>11.1</v>
      </c>
      <c r="AF19" s="177">
        <f t="shared" si="1"/>
        <v>12.72</v>
      </c>
      <c r="AG19" s="177">
        <f t="shared" si="1"/>
        <v>11.95</v>
      </c>
      <c r="AH19" s="177">
        <f t="shared" si="1"/>
        <v>11.91</v>
      </c>
      <c r="AI19" s="317">
        <v>11.1</v>
      </c>
      <c r="AJ19" s="315">
        <v>12.72</v>
      </c>
      <c r="AK19" s="177">
        <v>11.95</v>
      </c>
      <c r="AL19" s="318">
        <v>11.91</v>
      </c>
      <c r="AM19" s="315">
        <v>11.15</v>
      </c>
      <c r="AN19" s="177">
        <v>11.13</v>
      </c>
      <c r="AO19" s="317">
        <v>11.13</v>
      </c>
      <c r="AP19" s="206">
        <f>AP18</f>
        <v>13.09</v>
      </c>
      <c r="AQ19" s="207">
        <v>12.46</v>
      </c>
      <c r="AR19" s="210">
        <v>12.53</v>
      </c>
      <c r="AS19" s="206">
        <v>11.6</v>
      </c>
      <c r="AT19" s="207">
        <v>11.68</v>
      </c>
      <c r="AU19" s="211">
        <v>11.79</v>
      </c>
      <c r="AV19" s="206">
        <f t="shared" si="2"/>
        <v>15.45</v>
      </c>
      <c r="AW19" s="207">
        <f t="shared" si="2"/>
        <v>13.83</v>
      </c>
      <c r="AX19" s="210">
        <f t="shared" si="2"/>
        <v>13.96</v>
      </c>
      <c r="AY19" s="206">
        <v>14.04</v>
      </c>
      <c r="AZ19" s="207">
        <v>13.09</v>
      </c>
      <c r="BA19" s="211">
        <v>13.26</v>
      </c>
      <c r="BB19" s="206">
        <v>14.5</v>
      </c>
      <c r="BC19" s="207">
        <v>13.7</v>
      </c>
      <c r="BD19" s="210">
        <v>14.17</v>
      </c>
      <c r="BE19" s="206">
        <v>14.04</v>
      </c>
      <c r="BF19" s="207">
        <v>13.09</v>
      </c>
      <c r="BG19" s="211">
        <v>13.26</v>
      </c>
      <c r="BH19" s="206">
        <f t="shared" si="3"/>
        <v>16.649999999999999</v>
      </c>
      <c r="BI19" s="207">
        <f t="shared" si="3"/>
        <v>15.34</v>
      </c>
      <c r="BJ19" s="210">
        <f t="shared" si="3"/>
        <v>16.22</v>
      </c>
      <c r="BK19" s="206">
        <v>14.04</v>
      </c>
      <c r="BL19" s="207">
        <v>13.09</v>
      </c>
      <c r="BM19" s="211">
        <v>13.26</v>
      </c>
      <c r="BN19" s="206">
        <f t="shared" si="4"/>
        <v>17.190000000000001</v>
      </c>
      <c r="BO19" s="207">
        <f t="shared" si="4"/>
        <v>15.57</v>
      </c>
      <c r="BP19" s="210">
        <f t="shared" si="4"/>
        <v>15.63</v>
      </c>
      <c r="BQ19" s="206">
        <v>14.04</v>
      </c>
      <c r="BR19" s="207">
        <v>13.09</v>
      </c>
      <c r="BS19" s="211">
        <v>13.26</v>
      </c>
      <c r="BT19" s="206">
        <v>16.5</v>
      </c>
      <c r="BU19" s="207">
        <f>+BU18</f>
        <v>15.14</v>
      </c>
      <c r="BV19" s="210">
        <v>15.26</v>
      </c>
      <c r="BW19" s="206">
        <v>14.04</v>
      </c>
      <c r="BX19" s="207">
        <v>13.09</v>
      </c>
      <c r="BY19" s="211">
        <v>13.26</v>
      </c>
      <c r="BZ19" s="206">
        <f t="shared" si="5"/>
        <v>15.18</v>
      </c>
      <c r="CA19" s="207">
        <f t="shared" si="5"/>
        <v>13.73</v>
      </c>
      <c r="CB19" s="210">
        <f t="shared" si="5"/>
        <v>13.7</v>
      </c>
      <c r="CC19" s="206">
        <v>14.04</v>
      </c>
      <c r="CD19" s="207">
        <v>13.09</v>
      </c>
      <c r="CE19" s="211">
        <v>13.26</v>
      </c>
      <c r="CF19" s="206">
        <f t="shared" si="6"/>
        <v>15.38</v>
      </c>
      <c r="CG19" s="207">
        <f t="shared" si="6"/>
        <v>15.01</v>
      </c>
      <c r="CH19" s="210">
        <f t="shared" si="6"/>
        <v>14.49</v>
      </c>
      <c r="CI19" s="206">
        <v>14.04</v>
      </c>
      <c r="CJ19" s="207">
        <v>13.09</v>
      </c>
      <c r="CK19" s="211">
        <v>13.26</v>
      </c>
      <c r="CL19" s="206">
        <f t="shared" si="7"/>
        <v>15.82</v>
      </c>
      <c r="CM19" s="207">
        <f t="shared" si="7"/>
        <v>15.63</v>
      </c>
      <c r="CN19" s="210">
        <f t="shared" si="7"/>
        <v>14.82</v>
      </c>
      <c r="CO19" s="206">
        <v>14.04</v>
      </c>
      <c r="CP19" s="207">
        <v>13.09</v>
      </c>
      <c r="CQ19" s="211">
        <v>13.26</v>
      </c>
      <c r="CR19" s="206">
        <f t="shared" si="8"/>
        <v>15.64</v>
      </c>
      <c r="CS19" s="207">
        <f t="shared" si="8"/>
        <v>14.53</v>
      </c>
      <c r="CT19" s="210">
        <v>14.47</v>
      </c>
      <c r="CU19" s="206">
        <v>14.04</v>
      </c>
      <c r="CV19" s="207">
        <v>13.09</v>
      </c>
      <c r="CW19" s="211">
        <v>13.26</v>
      </c>
      <c r="CX19" s="206">
        <v>15.52</v>
      </c>
      <c r="CY19" s="207">
        <f>+CY18</f>
        <v>14.35</v>
      </c>
      <c r="CZ19" s="210">
        <v>14.32</v>
      </c>
      <c r="DA19" s="206">
        <v>14.04</v>
      </c>
      <c r="DB19" s="207">
        <v>13.09</v>
      </c>
      <c r="DC19" s="211">
        <v>13.26</v>
      </c>
      <c r="DD19" s="206">
        <v>15.65</v>
      </c>
      <c r="DE19" s="207">
        <f>+DE18</f>
        <v>15.28</v>
      </c>
      <c r="DF19" s="210">
        <v>14.74</v>
      </c>
      <c r="DG19" s="206">
        <v>14.04</v>
      </c>
      <c r="DH19" s="207">
        <v>13.09</v>
      </c>
      <c r="DI19" s="211">
        <v>13.26</v>
      </c>
      <c r="DJ19" s="366">
        <v>15.93</v>
      </c>
      <c r="DK19" s="367">
        <v>15.24</v>
      </c>
      <c r="DL19" s="370">
        <v>14.75</v>
      </c>
      <c r="DM19" s="366">
        <v>14.04</v>
      </c>
      <c r="DN19" s="367">
        <v>13.09</v>
      </c>
      <c r="DO19" s="371">
        <v>13.26</v>
      </c>
    </row>
    <row r="20" spans="2:119">
      <c r="B20" s="197"/>
      <c r="C20" s="19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319"/>
      <c r="AJ20" s="320"/>
      <c r="AK20" s="178"/>
      <c r="AL20" s="321"/>
      <c r="AM20" s="320"/>
      <c r="AN20" s="178"/>
      <c r="AO20" s="319"/>
      <c r="AP20" s="212"/>
      <c r="AQ20" s="213"/>
      <c r="AR20" s="214"/>
      <c r="AS20" s="212"/>
      <c r="AT20" s="213"/>
      <c r="AU20" s="215"/>
      <c r="AV20" s="212"/>
      <c r="AW20" s="213"/>
      <c r="AX20" s="214"/>
      <c r="AY20" s="212"/>
      <c r="AZ20" s="213"/>
      <c r="BA20" s="215"/>
      <c r="BB20" s="212"/>
      <c r="BC20" s="213"/>
      <c r="BD20" s="214"/>
      <c r="BE20" s="212"/>
      <c r="BF20" s="213"/>
      <c r="BG20" s="215"/>
      <c r="BH20" s="212"/>
      <c r="BI20" s="213"/>
      <c r="BJ20" s="214"/>
      <c r="BK20" s="212"/>
      <c r="BL20" s="213"/>
      <c r="BM20" s="215"/>
      <c r="BN20" s="212"/>
      <c r="BO20" s="213"/>
      <c r="BP20" s="214"/>
      <c r="BQ20" s="212"/>
      <c r="BR20" s="213"/>
      <c r="BS20" s="215"/>
      <c r="BT20" s="212"/>
      <c r="BU20" s="213"/>
      <c r="BV20" s="214"/>
      <c r="BW20" s="212"/>
      <c r="BX20" s="213"/>
      <c r="BY20" s="215"/>
      <c r="BZ20" s="212"/>
      <c r="CA20" s="213"/>
      <c r="CB20" s="214"/>
      <c r="CC20" s="212"/>
      <c r="CD20" s="213"/>
      <c r="CE20" s="215"/>
      <c r="CF20" s="212"/>
      <c r="CG20" s="213"/>
      <c r="CH20" s="214"/>
      <c r="CI20" s="212"/>
      <c r="CJ20" s="213"/>
      <c r="CK20" s="215"/>
      <c r="CL20" s="212"/>
      <c r="CM20" s="213"/>
      <c r="CN20" s="214"/>
      <c r="CO20" s="212"/>
      <c r="CP20" s="213"/>
      <c r="CQ20" s="215"/>
      <c r="CR20" s="212"/>
      <c r="CS20" s="213"/>
      <c r="CT20" s="214"/>
      <c r="CU20" s="212"/>
      <c r="CV20" s="213"/>
      <c r="CW20" s="215"/>
      <c r="CX20" s="212"/>
      <c r="CY20" s="213"/>
      <c r="CZ20" s="214"/>
      <c r="DA20" s="212"/>
      <c r="DB20" s="213"/>
      <c r="DC20" s="215"/>
      <c r="DD20" s="212"/>
      <c r="DE20" s="213"/>
      <c r="DF20" s="214"/>
      <c r="DG20" s="212"/>
      <c r="DH20" s="213"/>
      <c r="DI20" s="215"/>
      <c r="DJ20" s="372"/>
      <c r="DK20" s="373"/>
      <c r="DL20" s="374"/>
      <c r="DM20" s="372"/>
      <c r="DN20" s="373"/>
      <c r="DO20" s="375"/>
    </row>
    <row r="21" spans="2:119">
      <c r="B21" s="524" t="s">
        <v>226</v>
      </c>
      <c r="C21" s="198" t="s">
        <v>227</v>
      </c>
      <c r="D21" s="177">
        <v>45.68</v>
      </c>
      <c r="E21" s="177">
        <v>36.64</v>
      </c>
      <c r="F21" s="177">
        <v>41.75</v>
      </c>
      <c r="G21" s="177">
        <v>137.66999999999999</v>
      </c>
      <c r="H21" s="177">
        <v>45.92</v>
      </c>
      <c r="I21" s="177">
        <v>36.83</v>
      </c>
      <c r="J21" s="177">
        <v>41.97</v>
      </c>
      <c r="K21" s="177">
        <v>137.66999999999999</v>
      </c>
      <c r="L21" s="177">
        <v>45.5</v>
      </c>
      <c r="M21" s="177">
        <v>36.47</v>
      </c>
      <c r="N21" s="177">
        <v>41.57</v>
      </c>
      <c r="O21" s="177">
        <v>137.66999999999999</v>
      </c>
      <c r="P21" s="177">
        <v>38.18</v>
      </c>
      <c r="Q21" s="177">
        <v>47.66</v>
      </c>
      <c r="R21" s="177">
        <v>43.53</v>
      </c>
      <c r="S21" s="177">
        <v>137.66999999999999</v>
      </c>
      <c r="T21" s="177">
        <v>29.7</v>
      </c>
      <c r="U21" s="177">
        <v>37.270000000000003</v>
      </c>
      <c r="V21" s="177">
        <v>33.950000000000003</v>
      </c>
      <c r="W21" s="177">
        <v>137.66999999999999</v>
      </c>
      <c r="X21" s="177">
        <v>30.26</v>
      </c>
      <c r="Y21" s="177">
        <v>37.96</v>
      </c>
      <c r="Z21" s="177">
        <v>34.58</v>
      </c>
      <c r="AA21" s="177">
        <v>137.66999999999999</v>
      </c>
      <c r="AB21" s="177">
        <v>40.18</v>
      </c>
      <c r="AC21" s="177">
        <v>50.12</v>
      </c>
      <c r="AD21" s="177">
        <v>45.8</v>
      </c>
      <c r="AE21" s="177">
        <v>137.66999999999999</v>
      </c>
      <c r="AF21" s="177">
        <v>40.97</v>
      </c>
      <c r="AG21" s="177">
        <v>51.1</v>
      </c>
      <c r="AH21" s="177">
        <v>46.7</v>
      </c>
      <c r="AI21" s="317">
        <v>137.66999999999999</v>
      </c>
      <c r="AJ21" s="315">
        <v>40.97</v>
      </c>
      <c r="AK21" s="177">
        <v>51.1</v>
      </c>
      <c r="AL21" s="318">
        <v>46.7</v>
      </c>
      <c r="AM21" s="315">
        <v>134.55000000000001</v>
      </c>
      <c r="AN21" s="177">
        <v>134.88</v>
      </c>
      <c r="AO21" s="317">
        <v>134.74</v>
      </c>
      <c r="AP21" s="206">
        <v>41.81</v>
      </c>
      <c r="AQ21" s="207">
        <f>AQ14</f>
        <v>52.13</v>
      </c>
      <c r="AR21" s="210">
        <v>47.65</v>
      </c>
      <c r="AS21" s="206">
        <v>130.71</v>
      </c>
      <c r="AT21" s="207">
        <v>131.72</v>
      </c>
      <c r="AU21" s="211">
        <v>131.29</v>
      </c>
      <c r="AV21" s="206">
        <v>42.96</v>
      </c>
      <c r="AW21" s="207">
        <v>53.56</v>
      </c>
      <c r="AX21" s="210">
        <v>48.96</v>
      </c>
      <c r="AY21" s="206">
        <v>127.18</v>
      </c>
      <c r="AZ21" s="207">
        <v>128.96</v>
      </c>
      <c r="BA21" s="211">
        <v>128.19999999999999</v>
      </c>
      <c r="BB21" s="206">
        <v>43.81</v>
      </c>
      <c r="BC21" s="207">
        <v>54.6</v>
      </c>
      <c r="BD21" s="210">
        <v>49.91</v>
      </c>
      <c r="BE21" s="206">
        <v>127.18</v>
      </c>
      <c r="BF21" s="207">
        <v>128.96</v>
      </c>
      <c r="BG21" s="211">
        <v>128.19999999999999</v>
      </c>
      <c r="BH21" s="206">
        <v>44.27</v>
      </c>
      <c r="BI21" s="207">
        <v>55.16</v>
      </c>
      <c r="BJ21" s="210">
        <v>50.43</v>
      </c>
      <c r="BK21" s="206">
        <v>127.18</v>
      </c>
      <c r="BL21" s="207">
        <v>128.96</v>
      </c>
      <c r="BM21" s="211">
        <v>128.19999999999999</v>
      </c>
      <c r="BN21" s="206">
        <v>44.77</v>
      </c>
      <c r="BO21" s="207">
        <v>55.79</v>
      </c>
      <c r="BP21" s="210">
        <v>51.01</v>
      </c>
      <c r="BQ21" s="206">
        <v>127.18</v>
      </c>
      <c r="BR21" s="207">
        <v>128.96</v>
      </c>
      <c r="BS21" s="211">
        <v>128.19999999999999</v>
      </c>
      <c r="BT21" s="206">
        <v>45.64</v>
      </c>
      <c r="BU21" s="207">
        <v>56.89</v>
      </c>
      <c r="BV21" s="210">
        <v>52</v>
      </c>
      <c r="BW21" s="206">
        <v>127.18</v>
      </c>
      <c r="BX21" s="207">
        <v>128.96</v>
      </c>
      <c r="BY21" s="211">
        <v>128.19999999999999</v>
      </c>
      <c r="BZ21" s="206">
        <v>45.67</v>
      </c>
      <c r="CA21" s="207">
        <v>56.91</v>
      </c>
      <c r="CB21" s="210">
        <v>52.03</v>
      </c>
      <c r="CC21" s="206">
        <v>127.18</v>
      </c>
      <c r="CD21" s="207">
        <v>128.96</v>
      </c>
      <c r="CE21" s="211">
        <v>128.19999999999999</v>
      </c>
      <c r="CF21" s="206">
        <v>46.4</v>
      </c>
      <c r="CG21" s="207">
        <v>57.85</v>
      </c>
      <c r="CH21" s="210">
        <v>52.87</v>
      </c>
      <c r="CI21" s="206">
        <v>127.18</v>
      </c>
      <c r="CJ21" s="207">
        <v>128.96</v>
      </c>
      <c r="CK21" s="211">
        <v>128.19999999999999</v>
      </c>
      <c r="CL21" s="206">
        <v>46.75</v>
      </c>
      <c r="CM21" s="207">
        <v>58.28</v>
      </c>
      <c r="CN21" s="210">
        <v>53.27</v>
      </c>
      <c r="CO21" s="206">
        <v>127.18</v>
      </c>
      <c r="CP21" s="207">
        <v>128.96</v>
      </c>
      <c r="CQ21" s="211">
        <v>128.19999999999999</v>
      </c>
      <c r="CR21" s="206">
        <v>47.38</v>
      </c>
      <c r="CS21" s="207">
        <v>59.1</v>
      </c>
      <c r="CT21" s="210">
        <v>54</v>
      </c>
      <c r="CU21" s="206">
        <v>127.18</v>
      </c>
      <c r="CV21" s="207">
        <v>128.96</v>
      </c>
      <c r="CW21" s="211">
        <v>128.19999999999999</v>
      </c>
      <c r="CX21" s="206">
        <v>47.49</v>
      </c>
      <c r="CY21" s="207">
        <v>59.25</v>
      </c>
      <c r="CZ21" s="210">
        <v>54.14</v>
      </c>
      <c r="DA21" s="206">
        <v>127.18</v>
      </c>
      <c r="DB21" s="207">
        <v>128.96</v>
      </c>
      <c r="DC21" s="211">
        <v>128.19999999999999</v>
      </c>
      <c r="DD21" s="206">
        <v>48.2</v>
      </c>
      <c r="DE21" s="207">
        <v>60.15</v>
      </c>
      <c r="DF21" s="210">
        <v>54.95</v>
      </c>
      <c r="DG21" s="206">
        <v>127.18</v>
      </c>
      <c r="DH21" s="207">
        <v>128.96</v>
      </c>
      <c r="DI21" s="211">
        <v>128.19999999999999</v>
      </c>
      <c r="DJ21" s="366">
        <v>48.51</v>
      </c>
      <c r="DK21" s="367">
        <v>60.53</v>
      </c>
      <c r="DL21" s="370">
        <v>55.3</v>
      </c>
      <c r="DM21" s="366">
        <v>127.18</v>
      </c>
      <c r="DN21" s="367">
        <v>128.96</v>
      </c>
      <c r="DO21" s="371">
        <v>128.19999999999999</v>
      </c>
    </row>
    <row r="22" spans="2:119">
      <c r="B22" s="524"/>
      <c r="C22" s="198" t="s">
        <v>221</v>
      </c>
      <c r="D22" s="177">
        <v>10.46</v>
      </c>
      <c r="E22" s="177">
        <f>E19</f>
        <v>11.39</v>
      </c>
      <c r="F22" s="177">
        <v>11.04</v>
      </c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317"/>
      <c r="AJ22" s="315"/>
      <c r="AK22" s="177"/>
      <c r="AL22" s="318"/>
      <c r="AM22" s="315"/>
      <c r="AN22" s="177"/>
      <c r="AO22" s="317"/>
      <c r="AP22" s="206"/>
      <c r="AQ22" s="207"/>
      <c r="AR22" s="210"/>
      <c r="AS22" s="206"/>
      <c r="AT22" s="207"/>
      <c r="AU22" s="211"/>
      <c r="AV22" s="206"/>
      <c r="AW22" s="207"/>
      <c r="AX22" s="210"/>
      <c r="AY22" s="206"/>
      <c r="AZ22" s="207"/>
      <c r="BA22" s="211"/>
      <c r="BB22" s="206"/>
      <c r="BC22" s="207"/>
      <c r="BD22" s="210"/>
      <c r="BE22" s="206"/>
      <c r="BF22" s="207"/>
      <c r="BG22" s="211"/>
      <c r="BH22" s="206"/>
      <c r="BI22" s="207"/>
      <c r="BJ22" s="210"/>
      <c r="BK22" s="206"/>
      <c r="BL22" s="207"/>
      <c r="BM22" s="211"/>
      <c r="BN22" s="206"/>
      <c r="BO22" s="207"/>
      <c r="BP22" s="210"/>
      <c r="BQ22" s="206"/>
      <c r="BR22" s="207"/>
      <c r="BS22" s="211"/>
      <c r="BT22" s="206"/>
      <c r="BU22" s="207"/>
      <c r="BV22" s="210"/>
      <c r="BW22" s="206"/>
      <c r="BX22" s="207"/>
      <c r="BY22" s="211"/>
      <c r="BZ22" s="206"/>
      <c r="CA22" s="207"/>
      <c r="CB22" s="210"/>
      <c r="CC22" s="206"/>
      <c r="CD22" s="207"/>
      <c r="CE22" s="211"/>
      <c r="CF22" s="206"/>
      <c r="CG22" s="207"/>
      <c r="CH22" s="210"/>
      <c r="CI22" s="206"/>
      <c r="CJ22" s="207"/>
      <c r="CK22" s="211"/>
      <c r="CL22" s="206"/>
      <c r="CM22" s="207"/>
      <c r="CN22" s="210"/>
      <c r="CO22" s="206"/>
      <c r="CP22" s="207"/>
      <c r="CQ22" s="211"/>
      <c r="CR22" s="206"/>
      <c r="CS22" s="207"/>
      <c r="CT22" s="210"/>
      <c r="CU22" s="206"/>
      <c r="CV22" s="207"/>
      <c r="CW22" s="211"/>
      <c r="CX22" s="206"/>
      <c r="CY22" s="207"/>
      <c r="CZ22" s="210"/>
      <c r="DA22" s="206"/>
      <c r="DB22" s="207"/>
      <c r="DC22" s="211"/>
      <c r="DD22" s="206"/>
      <c r="DE22" s="207"/>
      <c r="DF22" s="210"/>
      <c r="DG22" s="206"/>
      <c r="DH22" s="207"/>
      <c r="DI22" s="211"/>
      <c r="DJ22" s="366"/>
      <c r="DK22" s="367"/>
      <c r="DL22" s="370"/>
      <c r="DM22" s="366"/>
      <c r="DN22" s="367"/>
      <c r="DO22" s="371"/>
    </row>
    <row r="23" spans="2:119">
      <c r="B23" s="524"/>
      <c r="C23" s="198" t="s">
        <v>222</v>
      </c>
      <c r="D23" s="177">
        <f t="shared" ref="D23:E26" si="9">D22</f>
        <v>10.46</v>
      </c>
      <c r="E23" s="177">
        <f t="shared" si="9"/>
        <v>11.39</v>
      </c>
      <c r="F23" s="177">
        <v>11.04</v>
      </c>
      <c r="G23" s="177">
        <v>5.97</v>
      </c>
      <c r="H23" s="177">
        <v>10.07</v>
      </c>
      <c r="I23" s="177">
        <v>10.96</v>
      </c>
      <c r="J23" s="177">
        <v>9.9</v>
      </c>
      <c r="K23" s="177">
        <v>5.97</v>
      </c>
      <c r="L23" s="177">
        <v>9.92</v>
      </c>
      <c r="M23" s="177">
        <v>10.77</v>
      </c>
      <c r="N23" s="177">
        <v>9.68</v>
      </c>
      <c r="O23" s="177">
        <v>5.97</v>
      </c>
      <c r="P23" s="177">
        <v>11.49</v>
      </c>
      <c r="Q23" s="177">
        <v>10.41</v>
      </c>
      <c r="R23" s="177">
        <v>9.9600000000000009</v>
      </c>
      <c r="S23" s="177">
        <v>5.97</v>
      </c>
      <c r="T23" s="177">
        <v>11.28</v>
      </c>
      <c r="U23" s="177">
        <v>10.63</v>
      </c>
      <c r="V23" s="177">
        <v>10.42</v>
      </c>
      <c r="W23" s="177">
        <v>5.97</v>
      </c>
      <c r="X23" s="177">
        <v>12.02</v>
      </c>
      <c r="Y23" s="177">
        <v>11.14</v>
      </c>
      <c r="Z23" s="177">
        <v>10.77</v>
      </c>
      <c r="AA23" s="177">
        <v>5.97</v>
      </c>
      <c r="AB23" s="177">
        <v>12.9</v>
      </c>
      <c r="AC23" s="177">
        <v>11.79</v>
      </c>
      <c r="AD23" s="177">
        <v>12.19</v>
      </c>
      <c r="AE23" s="177">
        <v>5.97</v>
      </c>
      <c r="AF23" s="177">
        <v>12.72</v>
      </c>
      <c r="AG23" s="177">
        <v>11.95</v>
      </c>
      <c r="AH23" s="177">
        <v>11.91</v>
      </c>
      <c r="AI23" s="317">
        <v>5.97</v>
      </c>
      <c r="AJ23" s="315">
        <v>12.72</v>
      </c>
      <c r="AK23" s="177">
        <v>11.95</v>
      </c>
      <c r="AL23" s="318">
        <v>11.91</v>
      </c>
      <c r="AM23" s="315">
        <v>6.19</v>
      </c>
      <c r="AN23" s="177">
        <v>6.16</v>
      </c>
      <c r="AO23" s="317">
        <v>6.16</v>
      </c>
      <c r="AP23" s="206">
        <v>13.09</v>
      </c>
      <c r="AQ23" s="207">
        <v>12.46</v>
      </c>
      <c r="AR23" s="210">
        <v>12.53</v>
      </c>
      <c r="AS23" s="206">
        <v>6.89</v>
      </c>
      <c r="AT23" s="207">
        <v>6.96</v>
      </c>
      <c r="AU23" s="211">
        <v>7.07</v>
      </c>
      <c r="AV23" s="206">
        <f>AV19</f>
        <v>15.45</v>
      </c>
      <c r="AW23" s="207">
        <f>AW16</f>
        <v>13.83</v>
      </c>
      <c r="AX23" s="210">
        <f>AX16</f>
        <v>13.96</v>
      </c>
      <c r="AY23" s="206">
        <v>9.57</v>
      </c>
      <c r="AZ23" s="207">
        <v>8.6199999999999992</v>
      </c>
      <c r="BA23" s="211">
        <v>8.7899999999999991</v>
      </c>
      <c r="BB23" s="206">
        <v>14.5</v>
      </c>
      <c r="BC23" s="207">
        <v>13.7</v>
      </c>
      <c r="BD23" s="210">
        <v>14.17</v>
      </c>
      <c r="BE23" s="206">
        <v>9.57</v>
      </c>
      <c r="BF23" s="207">
        <v>8.6199999999999992</v>
      </c>
      <c r="BG23" s="211">
        <v>8.7899999999999991</v>
      </c>
      <c r="BH23" s="206">
        <v>16.649999999999999</v>
      </c>
      <c r="BI23" s="207">
        <v>15.34</v>
      </c>
      <c r="BJ23" s="210">
        <v>16.22</v>
      </c>
      <c r="BK23" s="206">
        <v>9.57</v>
      </c>
      <c r="BL23" s="207">
        <v>8.6199999999999992</v>
      </c>
      <c r="BM23" s="211">
        <v>8.7899999999999991</v>
      </c>
      <c r="BN23" s="206">
        <v>17.190000000000001</v>
      </c>
      <c r="BO23" s="207">
        <v>15.57</v>
      </c>
      <c r="BP23" s="210">
        <v>15.63</v>
      </c>
      <c r="BQ23" s="206">
        <v>9.57</v>
      </c>
      <c r="BR23" s="207">
        <v>8.6199999999999992</v>
      </c>
      <c r="BS23" s="211">
        <v>8.7899999999999991</v>
      </c>
      <c r="BT23" s="206">
        <v>16.5</v>
      </c>
      <c r="BU23" s="207">
        <v>15.14</v>
      </c>
      <c r="BV23" s="210">
        <v>15.25</v>
      </c>
      <c r="BW23" s="206">
        <v>9.57</v>
      </c>
      <c r="BX23" s="207">
        <v>8.6199999999999992</v>
      </c>
      <c r="BY23" s="211">
        <v>8.7899999999999991</v>
      </c>
      <c r="BZ23" s="206">
        <v>15.18</v>
      </c>
      <c r="CA23" s="207">
        <v>13.73</v>
      </c>
      <c r="CB23" s="210">
        <v>13.7</v>
      </c>
      <c r="CC23" s="206">
        <v>9.57</v>
      </c>
      <c r="CD23" s="207">
        <v>8.6199999999999992</v>
      </c>
      <c r="CE23" s="211">
        <v>8.7899999999999991</v>
      </c>
      <c r="CF23" s="206">
        <v>15.38</v>
      </c>
      <c r="CG23" s="207">
        <v>15.01</v>
      </c>
      <c r="CH23" s="210">
        <v>14.49</v>
      </c>
      <c r="CI23" s="206">
        <v>9.57</v>
      </c>
      <c r="CJ23" s="207">
        <v>8.6199999999999992</v>
      </c>
      <c r="CK23" s="211">
        <v>8.7899999999999991</v>
      </c>
      <c r="CL23" s="206">
        <v>15.82</v>
      </c>
      <c r="CM23" s="207">
        <v>15.63</v>
      </c>
      <c r="CN23" s="210">
        <v>14.82</v>
      </c>
      <c r="CO23" s="206">
        <v>9.57</v>
      </c>
      <c r="CP23" s="207">
        <v>8.6199999999999992</v>
      </c>
      <c r="CQ23" s="211">
        <v>8.7899999999999991</v>
      </c>
      <c r="CR23" s="206">
        <v>15.64</v>
      </c>
      <c r="CS23" s="207">
        <v>14.53</v>
      </c>
      <c r="CT23" s="210">
        <v>14.47</v>
      </c>
      <c r="CU23" s="206">
        <v>9.57</v>
      </c>
      <c r="CV23" s="207">
        <v>8.6199999999999992</v>
      </c>
      <c r="CW23" s="211">
        <v>8.7899999999999991</v>
      </c>
      <c r="CX23" s="206">
        <v>15.52</v>
      </c>
      <c r="CY23" s="207">
        <v>14.35</v>
      </c>
      <c r="CZ23" s="210">
        <v>14.32</v>
      </c>
      <c r="DA23" s="206">
        <v>9.57</v>
      </c>
      <c r="DB23" s="207">
        <v>8.6199999999999992</v>
      </c>
      <c r="DC23" s="211">
        <v>8.7899999999999991</v>
      </c>
      <c r="DD23" s="206">
        <v>15.65</v>
      </c>
      <c r="DE23" s="207">
        <v>15.28</v>
      </c>
      <c r="DF23" s="210">
        <v>14.74</v>
      </c>
      <c r="DG23" s="206">
        <v>9.57</v>
      </c>
      <c r="DH23" s="207">
        <v>8.6199999999999992</v>
      </c>
      <c r="DI23" s="211">
        <v>8.7899999999999991</v>
      </c>
      <c r="DJ23" s="366">
        <v>15.93</v>
      </c>
      <c r="DK23" s="367">
        <v>15.24</v>
      </c>
      <c r="DL23" s="370">
        <v>14.75</v>
      </c>
      <c r="DM23" s="366">
        <v>9.57</v>
      </c>
      <c r="DN23" s="367">
        <v>8.6199999999999992</v>
      </c>
      <c r="DO23" s="371">
        <v>8.7899999999999991</v>
      </c>
    </row>
    <row r="24" spans="2:119">
      <c r="B24" s="524"/>
      <c r="C24" s="198" t="s">
        <v>223</v>
      </c>
      <c r="D24" s="177">
        <f t="shared" si="9"/>
        <v>10.46</v>
      </c>
      <c r="E24" s="177">
        <f t="shared" si="9"/>
        <v>11.39</v>
      </c>
      <c r="F24" s="177">
        <v>11.04</v>
      </c>
      <c r="G24" s="177">
        <v>8.6199999999999992</v>
      </c>
      <c r="H24" s="177">
        <v>10.07</v>
      </c>
      <c r="I24" s="177">
        <v>10.96</v>
      </c>
      <c r="J24" s="177">
        <v>9.9</v>
      </c>
      <c r="K24" s="177">
        <v>8.6199999999999992</v>
      </c>
      <c r="L24" s="177">
        <v>9.92</v>
      </c>
      <c r="M24" s="177">
        <v>10.77</v>
      </c>
      <c r="N24" s="177">
        <v>9.68</v>
      </c>
      <c r="O24" s="177">
        <v>8.6199999999999992</v>
      </c>
      <c r="P24" s="177">
        <v>11.49</v>
      </c>
      <c r="Q24" s="177">
        <f>+Q23</f>
        <v>10.41</v>
      </c>
      <c r="R24" s="177">
        <v>9.9600000000000009</v>
      </c>
      <c r="S24" s="177">
        <v>8.6199999999999992</v>
      </c>
      <c r="T24" s="177">
        <v>11.28</v>
      </c>
      <c r="U24" s="177">
        <v>10.63</v>
      </c>
      <c r="V24" s="177">
        <v>10.42</v>
      </c>
      <c r="W24" s="177">
        <v>8.6199999999999992</v>
      </c>
      <c r="X24" s="177">
        <f t="shared" ref="X24:Z26" si="10">+X23</f>
        <v>12.02</v>
      </c>
      <c r="Y24" s="177">
        <f t="shared" si="10"/>
        <v>11.14</v>
      </c>
      <c r="Z24" s="177">
        <f t="shared" si="10"/>
        <v>10.77</v>
      </c>
      <c r="AA24" s="177">
        <v>8.6199999999999992</v>
      </c>
      <c r="AB24" s="177">
        <v>12.9</v>
      </c>
      <c r="AC24" s="177">
        <v>11.79</v>
      </c>
      <c r="AD24" s="177">
        <v>12.19</v>
      </c>
      <c r="AE24" s="177">
        <v>8.6199999999999992</v>
      </c>
      <c r="AF24" s="177">
        <f t="shared" ref="AF24:AH26" si="11">+AF23</f>
        <v>12.72</v>
      </c>
      <c r="AG24" s="177">
        <f t="shared" si="11"/>
        <v>11.95</v>
      </c>
      <c r="AH24" s="177">
        <f t="shared" si="11"/>
        <v>11.91</v>
      </c>
      <c r="AI24" s="317">
        <v>8.6199999999999992</v>
      </c>
      <c r="AJ24" s="315">
        <v>12.72</v>
      </c>
      <c r="AK24" s="177">
        <v>11.95</v>
      </c>
      <c r="AL24" s="318">
        <v>11.91</v>
      </c>
      <c r="AM24" s="315">
        <v>8.75</v>
      </c>
      <c r="AN24" s="177">
        <v>8.73</v>
      </c>
      <c r="AO24" s="317">
        <v>8.73</v>
      </c>
      <c r="AP24" s="206">
        <v>13.09</v>
      </c>
      <c r="AQ24" s="207">
        <v>12.46</v>
      </c>
      <c r="AR24" s="210">
        <v>12.53</v>
      </c>
      <c r="AS24" s="206">
        <v>9.32</v>
      </c>
      <c r="AT24" s="207">
        <v>9.4</v>
      </c>
      <c r="AU24" s="211">
        <v>9.51</v>
      </c>
      <c r="AV24" s="206">
        <f>AV19</f>
        <v>15.45</v>
      </c>
      <c r="AW24" s="207">
        <f t="shared" ref="AW24:AX26" si="12">AW23</f>
        <v>13.83</v>
      </c>
      <c r="AX24" s="210">
        <f t="shared" si="12"/>
        <v>13.96</v>
      </c>
      <c r="AY24" s="206">
        <v>11.88</v>
      </c>
      <c r="AZ24" s="207">
        <v>10.93</v>
      </c>
      <c r="BA24" s="211">
        <v>11.1</v>
      </c>
      <c r="BB24" s="206">
        <v>14.5</v>
      </c>
      <c r="BC24" s="207">
        <v>13.7</v>
      </c>
      <c r="BD24" s="210">
        <v>14.17</v>
      </c>
      <c r="BE24" s="206">
        <v>11.88</v>
      </c>
      <c r="BF24" s="207">
        <v>10.93</v>
      </c>
      <c r="BG24" s="211">
        <v>11.1</v>
      </c>
      <c r="BH24" s="206">
        <f t="shared" ref="BH24:BJ26" si="13">+BH23</f>
        <v>16.649999999999999</v>
      </c>
      <c r="BI24" s="207">
        <f t="shared" si="13"/>
        <v>15.34</v>
      </c>
      <c r="BJ24" s="210">
        <f t="shared" si="13"/>
        <v>16.22</v>
      </c>
      <c r="BK24" s="206">
        <v>11.88</v>
      </c>
      <c r="BL24" s="207">
        <v>10.93</v>
      </c>
      <c r="BM24" s="211">
        <v>11.1</v>
      </c>
      <c r="BN24" s="206">
        <f t="shared" ref="BN24:BP26" si="14">+BN23</f>
        <v>17.190000000000001</v>
      </c>
      <c r="BO24" s="207">
        <f t="shared" si="14"/>
        <v>15.57</v>
      </c>
      <c r="BP24" s="210">
        <f t="shared" si="14"/>
        <v>15.63</v>
      </c>
      <c r="BQ24" s="206">
        <v>11.88</v>
      </c>
      <c r="BR24" s="207">
        <v>10.93</v>
      </c>
      <c r="BS24" s="211">
        <v>11.1</v>
      </c>
      <c r="BT24" s="206">
        <v>16.5</v>
      </c>
      <c r="BU24" s="207">
        <f>+BU23</f>
        <v>15.14</v>
      </c>
      <c r="BV24" s="210">
        <v>15.25</v>
      </c>
      <c r="BW24" s="206">
        <v>11.88</v>
      </c>
      <c r="BX24" s="207">
        <v>10.93</v>
      </c>
      <c r="BY24" s="211">
        <v>11.1</v>
      </c>
      <c r="BZ24" s="206">
        <f t="shared" ref="BZ24:CB26" si="15">+BZ23</f>
        <v>15.18</v>
      </c>
      <c r="CA24" s="207">
        <f t="shared" si="15"/>
        <v>13.73</v>
      </c>
      <c r="CB24" s="210">
        <f t="shared" si="15"/>
        <v>13.7</v>
      </c>
      <c r="CC24" s="206">
        <v>11.88</v>
      </c>
      <c r="CD24" s="207">
        <v>10.93</v>
      </c>
      <c r="CE24" s="211">
        <v>11.1</v>
      </c>
      <c r="CF24" s="206">
        <v>15.38</v>
      </c>
      <c r="CG24" s="207">
        <f t="shared" ref="CG24:CH26" si="16">+CG23</f>
        <v>15.01</v>
      </c>
      <c r="CH24" s="210">
        <f t="shared" si="16"/>
        <v>14.49</v>
      </c>
      <c r="CI24" s="206">
        <v>11.88</v>
      </c>
      <c r="CJ24" s="207">
        <v>10.93</v>
      </c>
      <c r="CK24" s="211">
        <v>11.1</v>
      </c>
      <c r="CL24" s="206">
        <f t="shared" ref="CL24:CN26" si="17">+CL23</f>
        <v>15.82</v>
      </c>
      <c r="CM24" s="207">
        <f t="shared" si="17"/>
        <v>15.63</v>
      </c>
      <c r="CN24" s="210">
        <f t="shared" si="17"/>
        <v>14.82</v>
      </c>
      <c r="CO24" s="206">
        <v>11.88</v>
      </c>
      <c r="CP24" s="207">
        <v>10.93</v>
      </c>
      <c r="CQ24" s="211">
        <v>11.1</v>
      </c>
      <c r="CR24" s="206">
        <v>15.64</v>
      </c>
      <c r="CS24" s="207">
        <f>CS23</f>
        <v>14.53</v>
      </c>
      <c r="CT24" s="210">
        <v>14.47</v>
      </c>
      <c r="CU24" s="206">
        <v>11.88</v>
      </c>
      <c r="CV24" s="207">
        <v>10.93</v>
      </c>
      <c r="CW24" s="211">
        <v>11.1</v>
      </c>
      <c r="CX24" s="206">
        <v>15.52</v>
      </c>
      <c r="CY24" s="207">
        <v>14.35</v>
      </c>
      <c r="CZ24" s="210">
        <v>14.32</v>
      </c>
      <c r="DA24" s="206">
        <v>11.88</v>
      </c>
      <c r="DB24" s="207">
        <v>10.93</v>
      </c>
      <c r="DC24" s="211">
        <v>11.1</v>
      </c>
      <c r="DD24" s="206">
        <v>15.65</v>
      </c>
      <c r="DE24" s="207">
        <v>15.28</v>
      </c>
      <c r="DF24" s="210">
        <v>14.74</v>
      </c>
      <c r="DG24" s="206">
        <v>11.88</v>
      </c>
      <c r="DH24" s="207">
        <v>10.93</v>
      </c>
      <c r="DI24" s="211">
        <v>11.1</v>
      </c>
      <c r="DJ24" s="366">
        <v>15.93</v>
      </c>
      <c r="DK24" s="367">
        <v>15.24</v>
      </c>
      <c r="DL24" s="370">
        <v>14.75</v>
      </c>
      <c r="DM24" s="366">
        <v>11.88</v>
      </c>
      <c r="DN24" s="367">
        <v>10.93</v>
      </c>
      <c r="DO24" s="371">
        <v>11.1</v>
      </c>
    </row>
    <row r="25" spans="2:119">
      <c r="B25" s="524"/>
      <c r="C25" s="198" t="s">
        <v>224</v>
      </c>
      <c r="D25" s="177">
        <f t="shared" si="9"/>
        <v>10.46</v>
      </c>
      <c r="E25" s="177">
        <f t="shared" si="9"/>
        <v>11.39</v>
      </c>
      <c r="F25" s="177">
        <v>11.04</v>
      </c>
      <c r="G25" s="179">
        <v>11.3</v>
      </c>
      <c r="H25" s="177">
        <v>10.07</v>
      </c>
      <c r="I25" s="177">
        <v>10.96</v>
      </c>
      <c r="J25" s="177">
        <v>9.9</v>
      </c>
      <c r="K25" s="179">
        <v>11.3</v>
      </c>
      <c r="L25" s="177">
        <v>9.92</v>
      </c>
      <c r="M25" s="177">
        <v>10.77</v>
      </c>
      <c r="N25" s="177">
        <v>9.68</v>
      </c>
      <c r="O25" s="179">
        <v>11.3</v>
      </c>
      <c r="P25" s="177">
        <v>11.49</v>
      </c>
      <c r="Q25" s="177">
        <f>+Q24</f>
        <v>10.41</v>
      </c>
      <c r="R25" s="177">
        <v>9.9600000000000009</v>
      </c>
      <c r="S25" s="179">
        <v>11.3</v>
      </c>
      <c r="T25" s="177">
        <v>11.28</v>
      </c>
      <c r="U25" s="177">
        <v>10.63</v>
      </c>
      <c r="V25" s="177">
        <v>10.42</v>
      </c>
      <c r="W25" s="179">
        <v>11.3</v>
      </c>
      <c r="X25" s="177">
        <f t="shared" si="10"/>
        <v>12.02</v>
      </c>
      <c r="Y25" s="177">
        <f t="shared" si="10"/>
        <v>11.14</v>
      </c>
      <c r="Z25" s="177">
        <f t="shared" si="10"/>
        <v>10.77</v>
      </c>
      <c r="AA25" s="179">
        <v>11.3</v>
      </c>
      <c r="AB25" s="177">
        <v>12.9</v>
      </c>
      <c r="AC25" s="177">
        <v>11.79</v>
      </c>
      <c r="AD25" s="177">
        <v>12.19</v>
      </c>
      <c r="AE25" s="179">
        <v>11.3</v>
      </c>
      <c r="AF25" s="177">
        <f t="shared" si="11"/>
        <v>12.72</v>
      </c>
      <c r="AG25" s="177">
        <f t="shared" si="11"/>
        <v>11.95</v>
      </c>
      <c r="AH25" s="177">
        <f t="shared" si="11"/>
        <v>11.91</v>
      </c>
      <c r="AI25" s="322">
        <v>11.3</v>
      </c>
      <c r="AJ25" s="315">
        <v>12.72</v>
      </c>
      <c r="AK25" s="177">
        <v>11.95</v>
      </c>
      <c r="AL25" s="318">
        <v>11.91</v>
      </c>
      <c r="AM25" s="315">
        <v>11.35</v>
      </c>
      <c r="AN25" s="177">
        <v>11.32</v>
      </c>
      <c r="AO25" s="317">
        <v>11.32</v>
      </c>
      <c r="AP25" s="206">
        <v>13.09</v>
      </c>
      <c r="AQ25" s="207">
        <v>12.46</v>
      </c>
      <c r="AR25" s="210">
        <v>12.53</v>
      </c>
      <c r="AS25" s="206">
        <v>11.79</v>
      </c>
      <c r="AT25" s="207">
        <v>11.86</v>
      </c>
      <c r="AU25" s="211">
        <v>11.97</v>
      </c>
      <c r="AV25" s="206">
        <f>AV19</f>
        <v>15.45</v>
      </c>
      <c r="AW25" s="207">
        <f t="shared" si="12"/>
        <v>13.83</v>
      </c>
      <c r="AX25" s="210">
        <f t="shared" si="12"/>
        <v>13.96</v>
      </c>
      <c r="AY25" s="206">
        <v>14.22</v>
      </c>
      <c r="AZ25" s="207">
        <v>13.26</v>
      </c>
      <c r="BA25" s="211">
        <v>13.43</v>
      </c>
      <c r="BB25" s="206">
        <v>14.5</v>
      </c>
      <c r="BC25" s="207">
        <v>13.7</v>
      </c>
      <c r="BD25" s="210">
        <v>14.17</v>
      </c>
      <c r="BE25" s="206">
        <v>14.22</v>
      </c>
      <c r="BF25" s="207">
        <v>13.26</v>
      </c>
      <c r="BG25" s="211">
        <v>13.43</v>
      </c>
      <c r="BH25" s="206">
        <f t="shared" si="13"/>
        <v>16.649999999999999</v>
      </c>
      <c r="BI25" s="207">
        <f t="shared" si="13"/>
        <v>15.34</v>
      </c>
      <c r="BJ25" s="210">
        <f t="shared" si="13"/>
        <v>16.22</v>
      </c>
      <c r="BK25" s="206">
        <v>14.22</v>
      </c>
      <c r="BL25" s="207">
        <v>13.26</v>
      </c>
      <c r="BM25" s="211">
        <v>13.43</v>
      </c>
      <c r="BN25" s="206">
        <f t="shared" si="14"/>
        <v>17.190000000000001</v>
      </c>
      <c r="BO25" s="207">
        <f t="shared" si="14"/>
        <v>15.57</v>
      </c>
      <c r="BP25" s="210">
        <f t="shared" si="14"/>
        <v>15.63</v>
      </c>
      <c r="BQ25" s="206">
        <v>14.22</v>
      </c>
      <c r="BR25" s="207">
        <v>13.26</v>
      </c>
      <c r="BS25" s="211">
        <v>13.43</v>
      </c>
      <c r="BT25" s="206">
        <v>16.5</v>
      </c>
      <c r="BU25" s="207">
        <f>+BU24</f>
        <v>15.14</v>
      </c>
      <c r="BV25" s="210">
        <v>15.25</v>
      </c>
      <c r="BW25" s="206">
        <v>14.22</v>
      </c>
      <c r="BX25" s="207">
        <v>13.26</v>
      </c>
      <c r="BY25" s="211">
        <v>13.43</v>
      </c>
      <c r="BZ25" s="206">
        <f t="shared" si="15"/>
        <v>15.18</v>
      </c>
      <c r="CA25" s="207">
        <f t="shared" si="15"/>
        <v>13.73</v>
      </c>
      <c r="CB25" s="210">
        <f t="shared" si="15"/>
        <v>13.7</v>
      </c>
      <c r="CC25" s="206">
        <v>14.22</v>
      </c>
      <c r="CD25" s="207">
        <v>13.26</v>
      </c>
      <c r="CE25" s="211">
        <v>13.43</v>
      </c>
      <c r="CF25" s="206">
        <f>+CF24</f>
        <v>15.38</v>
      </c>
      <c r="CG25" s="207">
        <f t="shared" si="16"/>
        <v>15.01</v>
      </c>
      <c r="CH25" s="210">
        <f t="shared" si="16"/>
        <v>14.49</v>
      </c>
      <c r="CI25" s="206">
        <v>14.22</v>
      </c>
      <c r="CJ25" s="207">
        <v>13.26</v>
      </c>
      <c r="CK25" s="211">
        <v>13.43</v>
      </c>
      <c r="CL25" s="206">
        <f t="shared" si="17"/>
        <v>15.82</v>
      </c>
      <c r="CM25" s="207">
        <f t="shared" si="17"/>
        <v>15.63</v>
      </c>
      <c r="CN25" s="210">
        <f t="shared" si="17"/>
        <v>14.82</v>
      </c>
      <c r="CO25" s="206">
        <v>14.22</v>
      </c>
      <c r="CP25" s="207">
        <v>13.26</v>
      </c>
      <c r="CQ25" s="211">
        <v>13.43</v>
      </c>
      <c r="CR25" s="206">
        <v>15.64</v>
      </c>
      <c r="CS25" s="207">
        <f>CS24</f>
        <v>14.53</v>
      </c>
      <c r="CT25" s="210">
        <v>14.47</v>
      </c>
      <c r="CU25" s="206">
        <v>14.22</v>
      </c>
      <c r="CV25" s="207">
        <v>13.26</v>
      </c>
      <c r="CW25" s="211">
        <v>13.43</v>
      </c>
      <c r="CX25" s="206">
        <v>15.52</v>
      </c>
      <c r="CY25" s="207">
        <v>14.35</v>
      </c>
      <c r="CZ25" s="210">
        <v>14.32</v>
      </c>
      <c r="DA25" s="206">
        <v>14.22</v>
      </c>
      <c r="DB25" s="207">
        <v>13.26</v>
      </c>
      <c r="DC25" s="211">
        <v>13.43</v>
      </c>
      <c r="DD25" s="206">
        <v>15.65</v>
      </c>
      <c r="DE25" s="207">
        <v>15.28</v>
      </c>
      <c r="DF25" s="210">
        <v>14.74</v>
      </c>
      <c r="DG25" s="206">
        <v>14.22</v>
      </c>
      <c r="DH25" s="207">
        <v>13.26</v>
      </c>
      <c r="DI25" s="211">
        <v>13.43</v>
      </c>
      <c r="DJ25" s="366">
        <v>15.93</v>
      </c>
      <c r="DK25" s="367">
        <v>15.24</v>
      </c>
      <c r="DL25" s="370">
        <v>14.75</v>
      </c>
      <c r="DM25" s="366">
        <v>14.22</v>
      </c>
      <c r="DN25" s="367">
        <v>13.26</v>
      </c>
      <c r="DO25" s="371">
        <v>13.43</v>
      </c>
    </row>
    <row r="26" spans="2:119">
      <c r="B26" s="525"/>
      <c r="C26" s="199" t="s">
        <v>225</v>
      </c>
      <c r="D26" s="177">
        <f t="shared" si="9"/>
        <v>10.46</v>
      </c>
      <c r="E26" s="177">
        <f t="shared" si="9"/>
        <v>11.39</v>
      </c>
      <c r="F26" s="177">
        <v>11.04</v>
      </c>
      <c r="G26" s="179">
        <v>11.49</v>
      </c>
      <c r="H26" s="177">
        <v>10.07</v>
      </c>
      <c r="I26" s="177">
        <v>10.96</v>
      </c>
      <c r="J26" s="177">
        <v>9.9</v>
      </c>
      <c r="K26" s="179">
        <v>11.49</v>
      </c>
      <c r="L26" s="177">
        <v>9.92</v>
      </c>
      <c r="M26" s="177">
        <v>10.77</v>
      </c>
      <c r="N26" s="177">
        <v>9.68</v>
      </c>
      <c r="O26" s="179">
        <v>11.49</v>
      </c>
      <c r="P26" s="177">
        <v>11.49</v>
      </c>
      <c r="Q26" s="177">
        <f>+Q25</f>
        <v>10.41</v>
      </c>
      <c r="R26" s="177">
        <v>9.9600000000000009</v>
      </c>
      <c r="S26" s="179">
        <v>11.49</v>
      </c>
      <c r="T26" s="177">
        <v>11.28</v>
      </c>
      <c r="U26" s="177">
        <v>10.63</v>
      </c>
      <c r="V26" s="177">
        <v>10.42</v>
      </c>
      <c r="W26" s="179">
        <v>11.49</v>
      </c>
      <c r="X26" s="177">
        <f t="shared" si="10"/>
        <v>12.02</v>
      </c>
      <c r="Y26" s="177">
        <f t="shared" si="10"/>
        <v>11.14</v>
      </c>
      <c r="Z26" s="177">
        <f t="shared" si="10"/>
        <v>10.77</v>
      </c>
      <c r="AA26" s="179">
        <v>11.49</v>
      </c>
      <c r="AB26" s="177">
        <v>12.9</v>
      </c>
      <c r="AC26" s="177">
        <v>11.79</v>
      </c>
      <c r="AD26" s="177">
        <v>12.19</v>
      </c>
      <c r="AE26" s="179">
        <v>11.49</v>
      </c>
      <c r="AF26" s="177">
        <f t="shared" si="11"/>
        <v>12.72</v>
      </c>
      <c r="AG26" s="177">
        <f t="shared" si="11"/>
        <v>11.95</v>
      </c>
      <c r="AH26" s="177">
        <f t="shared" si="11"/>
        <v>11.91</v>
      </c>
      <c r="AI26" s="322">
        <v>11.49</v>
      </c>
      <c r="AJ26" s="315">
        <v>12.72</v>
      </c>
      <c r="AK26" s="177">
        <v>11.95</v>
      </c>
      <c r="AL26" s="318">
        <v>11.91</v>
      </c>
      <c r="AM26" s="315">
        <v>11.53</v>
      </c>
      <c r="AN26" s="177">
        <v>11.5</v>
      </c>
      <c r="AO26" s="317">
        <v>11.5</v>
      </c>
      <c r="AP26" s="206">
        <v>13.09</v>
      </c>
      <c r="AQ26" s="207">
        <v>12.46</v>
      </c>
      <c r="AR26" s="210">
        <v>12.53</v>
      </c>
      <c r="AS26" s="206">
        <v>11.96</v>
      </c>
      <c r="AT26" s="207">
        <v>12.03</v>
      </c>
      <c r="AU26" s="211">
        <v>12.14</v>
      </c>
      <c r="AV26" s="206">
        <f>AV19</f>
        <v>15.45</v>
      </c>
      <c r="AW26" s="207">
        <f t="shared" si="12"/>
        <v>13.83</v>
      </c>
      <c r="AX26" s="210">
        <f t="shared" si="12"/>
        <v>13.96</v>
      </c>
      <c r="AY26" s="206">
        <v>14.38</v>
      </c>
      <c r="AZ26" s="207">
        <v>13.43</v>
      </c>
      <c r="BA26" s="211">
        <v>13.59</v>
      </c>
      <c r="BB26" s="206">
        <v>14.5</v>
      </c>
      <c r="BC26" s="207">
        <v>13.7</v>
      </c>
      <c r="BD26" s="210">
        <v>14.17</v>
      </c>
      <c r="BE26" s="206">
        <v>14.38</v>
      </c>
      <c r="BF26" s="207">
        <v>13.43</v>
      </c>
      <c r="BG26" s="211">
        <v>13.59</v>
      </c>
      <c r="BH26" s="206">
        <f t="shared" si="13"/>
        <v>16.649999999999999</v>
      </c>
      <c r="BI26" s="207">
        <f t="shared" si="13"/>
        <v>15.34</v>
      </c>
      <c r="BJ26" s="210">
        <f t="shared" si="13"/>
        <v>16.22</v>
      </c>
      <c r="BK26" s="206">
        <v>14.38</v>
      </c>
      <c r="BL26" s="207">
        <v>13.43</v>
      </c>
      <c r="BM26" s="211">
        <v>13.59</v>
      </c>
      <c r="BN26" s="206">
        <f t="shared" si="14"/>
        <v>17.190000000000001</v>
      </c>
      <c r="BO26" s="207">
        <f t="shared" si="14"/>
        <v>15.57</v>
      </c>
      <c r="BP26" s="210">
        <f t="shared" si="14"/>
        <v>15.63</v>
      </c>
      <c r="BQ26" s="206">
        <v>14.38</v>
      </c>
      <c r="BR26" s="207">
        <v>13.43</v>
      </c>
      <c r="BS26" s="211">
        <v>13.59</v>
      </c>
      <c r="BT26" s="206">
        <v>16.5</v>
      </c>
      <c r="BU26" s="207">
        <f>+BU25</f>
        <v>15.14</v>
      </c>
      <c r="BV26" s="210">
        <v>15.25</v>
      </c>
      <c r="BW26" s="206">
        <v>14.38</v>
      </c>
      <c r="BX26" s="207">
        <v>13.43</v>
      </c>
      <c r="BY26" s="211">
        <v>13.59</v>
      </c>
      <c r="BZ26" s="206">
        <f t="shared" si="15"/>
        <v>15.18</v>
      </c>
      <c r="CA26" s="207">
        <f t="shared" si="15"/>
        <v>13.73</v>
      </c>
      <c r="CB26" s="210">
        <f t="shared" si="15"/>
        <v>13.7</v>
      </c>
      <c r="CC26" s="206">
        <v>14.38</v>
      </c>
      <c r="CD26" s="207">
        <v>13.43</v>
      </c>
      <c r="CE26" s="211">
        <v>13.59</v>
      </c>
      <c r="CF26" s="206">
        <f>+CF25</f>
        <v>15.38</v>
      </c>
      <c r="CG26" s="207">
        <f t="shared" si="16"/>
        <v>15.01</v>
      </c>
      <c r="CH26" s="210">
        <f t="shared" si="16"/>
        <v>14.49</v>
      </c>
      <c r="CI26" s="206">
        <v>14.38</v>
      </c>
      <c r="CJ26" s="207">
        <v>13.43</v>
      </c>
      <c r="CK26" s="211">
        <v>13.59</v>
      </c>
      <c r="CL26" s="206">
        <f t="shared" si="17"/>
        <v>15.82</v>
      </c>
      <c r="CM26" s="207">
        <f t="shared" si="17"/>
        <v>15.63</v>
      </c>
      <c r="CN26" s="210">
        <f t="shared" si="17"/>
        <v>14.82</v>
      </c>
      <c r="CO26" s="206">
        <v>14.38</v>
      </c>
      <c r="CP26" s="207">
        <v>13.43</v>
      </c>
      <c r="CQ26" s="211">
        <v>13.59</v>
      </c>
      <c r="CR26" s="206">
        <v>15.64</v>
      </c>
      <c r="CS26" s="207">
        <f>CS25</f>
        <v>14.53</v>
      </c>
      <c r="CT26" s="210">
        <v>14.47</v>
      </c>
      <c r="CU26" s="206">
        <v>14.38</v>
      </c>
      <c r="CV26" s="207">
        <v>13.43</v>
      </c>
      <c r="CW26" s="211">
        <v>13.59</v>
      </c>
      <c r="CX26" s="206">
        <v>15.52</v>
      </c>
      <c r="CY26" s="213">
        <v>14.35</v>
      </c>
      <c r="CZ26" s="210">
        <v>14.32</v>
      </c>
      <c r="DA26" s="206">
        <v>14.38</v>
      </c>
      <c r="DB26" s="207">
        <v>13.43</v>
      </c>
      <c r="DC26" s="211">
        <v>13.59</v>
      </c>
      <c r="DD26" s="206">
        <v>15.65</v>
      </c>
      <c r="DE26" s="213">
        <v>15.28</v>
      </c>
      <c r="DF26" s="210">
        <v>14.74</v>
      </c>
      <c r="DG26" s="206">
        <v>14.38</v>
      </c>
      <c r="DH26" s="207">
        <v>13.43</v>
      </c>
      <c r="DI26" s="211">
        <v>13.59</v>
      </c>
      <c r="DJ26" s="366">
        <v>15.93</v>
      </c>
      <c r="DK26" s="367">
        <v>15.24</v>
      </c>
      <c r="DL26" s="370">
        <v>14.75</v>
      </c>
      <c r="DM26" s="366">
        <v>14.38</v>
      </c>
      <c r="DN26" s="367">
        <v>13.43</v>
      </c>
      <c r="DO26" s="371">
        <v>13.59</v>
      </c>
    </row>
    <row r="27" spans="2:119">
      <c r="B27" s="200"/>
      <c r="C27" s="197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319"/>
      <c r="AJ27" s="320"/>
      <c r="AK27" s="178"/>
      <c r="AL27" s="321"/>
      <c r="AM27" s="320"/>
      <c r="AN27" s="178"/>
      <c r="AO27" s="319"/>
      <c r="AP27" s="212"/>
      <c r="AQ27" s="213"/>
      <c r="AR27" s="214"/>
      <c r="AS27" s="212"/>
      <c r="AT27" s="213"/>
      <c r="AU27" s="215"/>
      <c r="AV27" s="212"/>
      <c r="AW27" s="213"/>
      <c r="AX27" s="214"/>
      <c r="AY27" s="212"/>
      <c r="AZ27" s="213"/>
      <c r="BA27" s="215"/>
      <c r="BB27" s="212"/>
      <c r="BC27" s="213"/>
      <c r="BD27" s="214"/>
      <c r="BE27" s="212"/>
      <c r="BF27" s="213"/>
      <c r="BG27" s="215"/>
      <c r="BH27" s="212"/>
      <c r="BI27" s="213"/>
      <c r="BJ27" s="214"/>
      <c r="BK27" s="212"/>
      <c r="BL27" s="213"/>
      <c r="BM27" s="215"/>
      <c r="BN27" s="212"/>
      <c r="BO27" s="213"/>
      <c r="BP27" s="214"/>
      <c r="BQ27" s="212"/>
      <c r="BR27" s="213"/>
      <c r="BS27" s="215"/>
      <c r="BT27" s="212"/>
      <c r="BU27" s="213"/>
      <c r="BV27" s="214"/>
      <c r="BW27" s="212"/>
      <c r="BX27" s="213"/>
      <c r="BY27" s="215"/>
      <c r="BZ27" s="212"/>
      <c r="CA27" s="213"/>
      <c r="CB27" s="214"/>
      <c r="CC27" s="212"/>
      <c r="CD27" s="213"/>
      <c r="CE27" s="215"/>
      <c r="CF27" s="212"/>
      <c r="CG27" s="213"/>
      <c r="CH27" s="214"/>
      <c r="CI27" s="212"/>
      <c r="CJ27" s="213"/>
      <c r="CK27" s="215"/>
      <c r="CL27" s="212"/>
      <c r="CM27" s="213"/>
      <c r="CN27" s="214"/>
      <c r="CO27" s="212"/>
      <c r="CP27" s="213"/>
      <c r="CQ27" s="215"/>
      <c r="CR27" s="212"/>
      <c r="CS27" s="213"/>
      <c r="CT27" s="214"/>
      <c r="CU27" s="212"/>
      <c r="CV27" s="213"/>
      <c r="CW27" s="215"/>
      <c r="CX27" s="212"/>
      <c r="CY27" s="213"/>
      <c r="CZ27" s="214"/>
      <c r="DA27" s="212"/>
      <c r="DB27" s="213"/>
      <c r="DC27" s="215"/>
      <c r="DD27" s="212"/>
      <c r="DE27" s="213"/>
      <c r="DF27" s="214"/>
      <c r="DG27" s="212"/>
      <c r="DH27" s="213"/>
      <c r="DI27" s="215"/>
      <c r="DJ27" s="372"/>
      <c r="DK27" s="373"/>
      <c r="DL27" s="374"/>
      <c r="DM27" s="372"/>
      <c r="DN27" s="373"/>
      <c r="DO27" s="375"/>
    </row>
    <row r="28" spans="2:119">
      <c r="B28" s="515" t="s">
        <v>228</v>
      </c>
      <c r="C28" s="195" t="s">
        <v>227</v>
      </c>
      <c r="D28" s="180">
        <v>73.28</v>
      </c>
      <c r="E28" s="180">
        <v>58.18</v>
      </c>
      <c r="F28" s="180">
        <v>66.38</v>
      </c>
      <c r="G28" s="180">
        <v>224.53</v>
      </c>
      <c r="H28" s="180">
        <v>73.64</v>
      </c>
      <c r="I28" s="180">
        <v>58.46</v>
      </c>
      <c r="J28" s="180">
        <v>66.7</v>
      </c>
      <c r="K28" s="180">
        <v>224.53</v>
      </c>
      <c r="L28" s="180">
        <v>71.84</v>
      </c>
      <c r="M28" s="180">
        <v>57.8</v>
      </c>
      <c r="N28" s="180">
        <v>65.959999999999994</v>
      </c>
      <c r="O28" s="180">
        <v>224.53</v>
      </c>
      <c r="P28" s="180">
        <v>60.46</v>
      </c>
      <c r="Q28" s="180">
        <v>76.23</v>
      </c>
      <c r="R28" s="180">
        <v>69.010000000000005</v>
      </c>
      <c r="S28" s="180">
        <v>224.53</v>
      </c>
      <c r="T28" s="180">
        <v>46.5</v>
      </c>
      <c r="U28" s="180">
        <v>58.86</v>
      </c>
      <c r="V28" s="180">
        <v>53.17</v>
      </c>
      <c r="W28" s="180">
        <v>224.53</v>
      </c>
      <c r="X28" s="180">
        <v>47.41</v>
      </c>
      <c r="Y28" s="180">
        <v>60</v>
      </c>
      <c r="Z28" s="180">
        <v>54.21</v>
      </c>
      <c r="AA28" s="180">
        <v>224.53</v>
      </c>
      <c r="AB28" s="180">
        <v>63.74</v>
      </c>
      <c r="AC28" s="180">
        <v>80.31</v>
      </c>
      <c r="AD28" s="180">
        <v>72.73</v>
      </c>
      <c r="AE28" s="180">
        <v>224.53</v>
      </c>
      <c r="AF28" s="180">
        <v>65</v>
      </c>
      <c r="AG28" s="180">
        <v>81.89</v>
      </c>
      <c r="AH28" s="180">
        <v>74.16</v>
      </c>
      <c r="AI28" s="323">
        <v>224.53</v>
      </c>
      <c r="AJ28" s="324">
        <v>65</v>
      </c>
      <c r="AK28" s="180">
        <v>81.89</v>
      </c>
      <c r="AL28" s="325">
        <v>74.16</v>
      </c>
      <c r="AM28" s="324">
        <v>219.38</v>
      </c>
      <c r="AN28" s="180">
        <v>219.93</v>
      </c>
      <c r="AO28" s="323">
        <v>219.68</v>
      </c>
      <c r="AP28" s="216">
        <v>66.349999999999994</v>
      </c>
      <c r="AQ28" s="217">
        <v>83.49</v>
      </c>
      <c r="AR28" s="218">
        <v>75.709999999999994</v>
      </c>
      <c r="AS28" s="216">
        <v>213.01</v>
      </c>
      <c r="AT28" s="217">
        <v>214.73</v>
      </c>
      <c r="AU28" s="219">
        <v>213.95</v>
      </c>
      <c r="AV28" s="216">
        <v>68.2</v>
      </c>
      <c r="AW28" s="217">
        <v>85.91</v>
      </c>
      <c r="AX28" s="218">
        <v>77.81</v>
      </c>
      <c r="AY28" s="216">
        <v>207.14</v>
      </c>
      <c r="AZ28" s="217">
        <v>210.15</v>
      </c>
      <c r="BA28" s="219">
        <v>208.78</v>
      </c>
      <c r="BB28" s="216">
        <v>69.58</v>
      </c>
      <c r="BC28" s="217">
        <v>87.63</v>
      </c>
      <c r="BD28" s="218">
        <v>79.38</v>
      </c>
      <c r="BE28" s="216">
        <v>207.14</v>
      </c>
      <c r="BF28" s="217">
        <v>210.15</v>
      </c>
      <c r="BG28" s="219">
        <v>208.78</v>
      </c>
      <c r="BH28" s="216">
        <v>70.38</v>
      </c>
      <c r="BI28" s="217">
        <v>88.61</v>
      </c>
      <c r="BJ28" s="218">
        <v>80.28</v>
      </c>
      <c r="BK28" s="216">
        <v>207.14</v>
      </c>
      <c r="BL28" s="217">
        <v>210.15</v>
      </c>
      <c r="BM28" s="219">
        <v>208.78</v>
      </c>
      <c r="BN28" s="216">
        <v>71.16</v>
      </c>
      <c r="BO28" s="217">
        <v>89.59</v>
      </c>
      <c r="BP28" s="218">
        <v>81.17</v>
      </c>
      <c r="BQ28" s="216">
        <v>207.14</v>
      </c>
      <c r="BR28" s="217">
        <v>210.15</v>
      </c>
      <c r="BS28" s="219">
        <v>208.78</v>
      </c>
      <c r="BT28" s="216">
        <v>72.48</v>
      </c>
      <c r="BU28" s="217">
        <v>91.29</v>
      </c>
      <c r="BV28" s="218">
        <v>82.69</v>
      </c>
      <c r="BW28" s="216">
        <v>207.14</v>
      </c>
      <c r="BX28" s="217">
        <v>210.15</v>
      </c>
      <c r="BY28" s="219">
        <v>208.78</v>
      </c>
      <c r="BZ28" s="216">
        <v>72.58</v>
      </c>
      <c r="CA28" s="217">
        <v>91.39</v>
      </c>
      <c r="CB28" s="218">
        <v>82.79</v>
      </c>
      <c r="CC28" s="216">
        <v>207.14</v>
      </c>
      <c r="CD28" s="217">
        <v>210.15</v>
      </c>
      <c r="CE28" s="219">
        <v>208.78</v>
      </c>
      <c r="CF28" s="216">
        <v>73.64</v>
      </c>
      <c r="CG28" s="217">
        <v>92.77</v>
      </c>
      <c r="CH28" s="218">
        <v>84.02</v>
      </c>
      <c r="CI28" s="216">
        <v>207.14</v>
      </c>
      <c r="CJ28" s="217">
        <v>210.15</v>
      </c>
      <c r="CK28" s="219">
        <v>208.78</v>
      </c>
      <c r="CL28" s="216">
        <v>74.2</v>
      </c>
      <c r="CM28" s="217">
        <v>93.47</v>
      </c>
      <c r="CN28" s="218">
        <v>84.66</v>
      </c>
      <c r="CO28" s="216">
        <v>207.14</v>
      </c>
      <c r="CP28" s="217">
        <v>210.15</v>
      </c>
      <c r="CQ28" s="219">
        <v>208.78</v>
      </c>
      <c r="CR28" s="216">
        <v>75.13</v>
      </c>
      <c r="CS28" s="217">
        <v>94.67</v>
      </c>
      <c r="CT28" s="218">
        <v>85.73</v>
      </c>
      <c r="CU28" s="216">
        <v>207.14</v>
      </c>
      <c r="CV28" s="217">
        <v>210.15</v>
      </c>
      <c r="CW28" s="219">
        <v>208.78</v>
      </c>
      <c r="CX28" s="216">
        <v>75.290000000000006</v>
      </c>
      <c r="CY28" s="221">
        <v>94.88</v>
      </c>
      <c r="CZ28" s="218">
        <v>85.92</v>
      </c>
      <c r="DA28" s="216">
        <v>207.14</v>
      </c>
      <c r="DB28" s="217">
        <v>210.15</v>
      </c>
      <c r="DC28" s="219">
        <v>208.78</v>
      </c>
      <c r="DD28" s="216">
        <v>76.400000000000006</v>
      </c>
      <c r="DE28" s="221">
        <v>96.29</v>
      </c>
      <c r="DF28" s="218">
        <v>87.19</v>
      </c>
      <c r="DG28" s="216">
        <v>207.14</v>
      </c>
      <c r="DH28" s="217">
        <v>210.15</v>
      </c>
      <c r="DI28" s="219">
        <v>208.78</v>
      </c>
      <c r="DJ28" s="376">
        <v>76.86</v>
      </c>
      <c r="DK28" s="367">
        <v>96.88</v>
      </c>
      <c r="DL28" s="368">
        <v>87.72</v>
      </c>
      <c r="DM28" s="376">
        <v>207.14</v>
      </c>
      <c r="DN28" s="377">
        <v>210.15</v>
      </c>
      <c r="DO28" s="369">
        <v>208.78</v>
      </c>
    </row>
    <row r="29" spans="2:119">
      <c r="B29" s="516"/>
      <c r="C29" s="198" t="s">
        <v>229</v>
      </c>
      <c r="D29" s="179">
        <v>6.76</v>
      </c>
      <c r="E29" s="179">
        <v>7.03</v>
      </c>
      <c r="F29" s="179">
        <v>6.92</v>
      </c>
      <c r="G29" s="179">
        <v>7.37</v>
      </c>
      <c r="H29" s="179">
        <v>6.31</v>
      </c>
      <c r="I29" s="179">
        <v>6.53</v>
      </c>
      <c r="J29" s="179">
        <v>5.76</v>
      </c>
      <c r="K29" s="179">
        <v>7.37</v>
      </c>
      <c r="L29" s="179">
        <v>6.13</v>
      </c>
      <c r="M29" s="179">
        <v>6.33</v>
      </c>
      <c r="N29" s="179">
        <v>5.55</v>
      </c>
      <c r="O29" s="179">
        <v>7.37</v>
      </c>
      <c r="P29" s="179">
        <v>6.68</v>
      </c>
      <c r="Q29" s="179">
        <v>6.31</v>
      </c>
      <c r="R29" s="179">
        <v>5.47</v>
      </c>
      <c r="S29" s="179">
        <v>7.37</v>
      </c>
      <c r="T29" s="179">
        <v>7.01</v>
      </c>
      <c r="U29" s="179">
        <v>6.84</v>
      </c>
      <c r="V29" s="179">
        <v>6.46</v>
      </c>
      <c r="W29" s="179">
        <v>7.37</v>
      </c>
      <c r="X29" s="179">
        <v>7.42</v>
      </c>
      <c r="Y29" s="179">
        <v>7.19</v>
      </c>
      <c r="Z29" s="179">
        <v>6.5</v>
      </c>
      <c r="AA29" s="179">
        <v>7.37</v>
      </c>
      <c r="AB29" s="179">
        <v>7.28</v>
      </c>
      <c r="AC29" s="179">
        <v>7.12</v>
      </c>
      <c r="AD29" s="179">
        <v>6.75</v>
      </c>
      <c r="AE29" s="179">
        <v>7.37</v>
      </c>
      <c r="AF29" s="179">
        <v>7.52</v>
      </c>
      <c r="AG29" s="179">
        <v>7.55</v>
      </c>
      <c r="AH29" s="179">
        <v>7.19</v>
      </c>
      <c r="AI29" s="322">
        <v>7.37</v>
      </c>
      <c r="AJ29" s="326">
        <v>7.52</v>
      </c>
      <c r="AK29" s="179">
        <v>7.55</v>
      </c>
      <c r="AL29" s="327">
        <v>7.19</v>
      </c>
      <c r="AM29" s="326">
        <v>7.37</v>
      </c>
      <c r="AN29" s="179">
        <v>7.38</v>
      </c>
      <c r="AO29" s="322">
        <v>7.36</v>
      </c>
      <c r="AP29" s="220">
        <v>8.1300000000000008</v>
      </c>
      <c r="AQ29" s="221">
        <v>8.25</v>
      </c>
      <c r="AR29" s="222">
        <v>7.87</v>
      </c>
      <c r="AS29" s="220">
        <v>7.99</v>
      </c>
      <c r="AT29" s="221">
        <v>8.09</v>
      </c>
      <c r="AU29" s="223">
        <v>8.0299999999999994</v>
      </c>
      <c r="AV29" s="220">
        <v>9.9600000000000009</v>
      </c>
      <c r="AW29" s="221">
        <v>9.17</v>
      </c>
      <c r="AX29" s="218">
        <v>8.92</v>
      </c>
      <c r="AY29" s="220">
        <v>9.83</v>
      </c>
      <c r="AZ29" s="221">
        <v>9.02</v>
      </c>
      <c r="BA29" s="223">
        <v>9.07</v>
      </c>
      <c r="BB29" s="220">
        <v>9.16</v>
      </c>
      <c r="BC29" s="221">
        <v>9.1300000000000008</v>
      </c>
      <c r="BD29" s="218">
        <v>9.1</v>
      </c>
      <c r="BE29" s="220">
        <v>9.83</v>
      </c>
      <c r="BF29" s="221">
        <v>9.02</v>
      </c>
      <c r="BG29" s="223">
        <v>9.07</v>
      </c>
      <c r="BH29" s="220">
        <v>11.33</v>
      </c>
      <c r="BI29" s="221">
        <v>11.22</v>
      </c>
      <c r="BJ29" s="218">
        <v>11</v>
      </c>
      <c r="BK29" s="220">
        <v>9.83</v>
      </c>
      <c r="BL29" s="221">
        <v>9.02</v>
      </c>
      <c r="BM29" s="223">
        <v>9.07</v>
      </c>
      <c r="BN29" s="220">
        <v>12.07</v>
      </c>
      <c r="BO29" s="221">
        <v>11.2</v>
      </c>
      <c r="BP29" s="218">
        <v>10.82</v>
      </c>
      <c r="BQ29" s="220">
        <v>9.83</v>
      </c>
      <c r="BR29" s="221">
        <v>9.02</v>
      </c>
      <c r="BS29" s="223">
        <v>9.07</v>
      </c>
      <c r="BT29" s="220">
        <v>11.06</v>
      </c>
      <c r="BU29" s="221">
        <v>10.57</v>
      </c>
      <c r="BV29" s="218">
        <v>10.24</v>
      </c>
      <c r="BW29" s="220">
        <v>9.83</v>
      </c>
      <c r="BX29" s="221">
        <v>9.02</v>
      </c>
      <c r="BY29" s="223">
        <v>9.07</v>
      </c>
      <c r="BZ29" s="220">
        <v>9.83</v>
      </c>
      <c r="CA29" s="221">
        <v>9.18</v>
      </c>
      <c r="CB29" s="218">
        <v>8.8000000000000007</v>
      </c>
      <c r="CC29" s="220">
        <v>9.83</v>
      </c>
      <c r="CD29" s="221">
        <v>9.02</v>
      </c>
      <c r="CE29" s="223">
        <v>9.07</v>
      </c>
      <c r="CF29" s="220">
        <v>9.86</v>
      </c>
      <c r="CG29" s="221">
        <v>10.27</v>
      </c>
      <c r="CH29" s="218">
        <v>9.4600000000000009</v>
      </c>
      <c r="CI29" s="220">
        <v>9.83</v>
      </c>
      <c r="CJ29" s="221">
        <v>9.02</v>
      </c>
      <c r="CK29" s="223">
        <v>9.07</v>
      </c>
      <c r="CL29" s="220">
        <v>10.16</v>
      </c>
      <c r="CM29" s="221">
        <v>10.7</v>
      </c>
      <c r="CN29" s="218">
        <v>9.65</v>
      </c>
      <c r="CO29" s="220">
        <v>9.83</v>
      </c>
      <c r="CP29" s="221">
        <v>9.02</v>
      </c>
      <c r="CQ29" s="223">
        <v>9.07</v>
      </c>
      <c r="CR29" s="220">
        <v>9.67</v>
      </c>
      <c r="CS29" s="221">
        <v>9.41</v>
      </c>
      <c r="CT29" s="218">
        <v>8.9600000000000009</v>
      </c>
      <c r="CU29" s="220">
        <v>9.83</v>
      </c>
      <c r="CV29" s="221">
        <v>9.02</v>
      </c>
      <c r="CW29" s="223">
        <v>9.07</v>
      </c>
      <c r="CX29" s="220">
        <v>9.09</v>
      </c>
      <c r="CY29" s="225">
        <v>8.8800000000000008</v>
      </c>
      <c r="CZ29" s="218">
        <v>8.39</v>
      </c>
      <c r="DA29" s="220">
        <v>9.83</v>
      </c>
      <c r="DB29" s="221">
        <v>9.02</v>
      </c>
      <c r="DC29" s="223">
        <v>9.07</v>
      </c>
      <c r="DD29" s="220">
        <v>8.61</v>
      </c>
      <c r="DE29" s="225">
        <v>10.15</v>
      </c>
      <c r="DF29" s="218">
        <v>9.17</v>
      </c>
      <c r="DG29" s="220">
        <v>9.83</v>
      </c>
      <c r="DH29" s="221">
        <v>9.02</v>
      </c>
      <c r="DI29" s="223">
        <v>9.07</v>
      </c>
      <c r="DJ29" s="366">
        <v>9.84</v>
      </c>
      <c r="DK29" s="378">
        <v>10.050000000000001</v>
      </c>
      <c r="DL29" s="368">
        <v>9.14</v>
      </c>
      <c r="DM29" s="366">
        <v>9.83</v>
      </c>
      <c r="DN29" s="367">
        <v>9.02</v>
      </c>
      <c r="DO29" s="371">
        <v>9.07</v>
      </c>
    </row>
    <row r="30" spans="2:119">
      <c r="B30" s="517"/>
      <c r="C30" s="199" t="s">
        <v>230</v>
      </c>
      <c r="D30" s="181">
        <v>1463.36</v>
      </c>
      <c r="E30" s="181">
        <v>1976.12</v>
      </c>
      <c r="F30" s="181">
        <v>1814.34</v>
      </c>
      <c r="G30" s="181">
        <v>993.99</v>
      </c>
      <c r="H30" s="181">
        <v>1485.06</v>
      </c>
      <c r="I30" s="181">
        <v>2015.27</v>
      </c>
      <c r="J30" s="181">
        <v>1824.15</v>
      </c>
      <c r="K30" s="181">
        <v>993.99</v>
      </c>
      <c r="L30" s="181">
        <v>1494.97</v>
      </c>
      <c r="M30" s="181">
        <v>2021.8</v>
      </c>
      <c r="N30" s="181">
        <v>1821.67</v>
      </c>
      <c r="O30" s="181">
        <v>993.99</v>
      </c>
      <c r="P30" s="181">
        <v>2180.5300000000002</v>
      </c>
      <c r="Q30" s="181">
        <v>1621.25</v>
      </c>
      <c r="R30" s="181">
        <v>1978.11</v>
      </c>
      <c r="S30" s="181">
        <v>993.99</v>
      </c>
      <c r="T30" s="181">
        <v>1958.7</v>
      </c>
      <c r="U30" s="181">
        <v>1490.44</v>
      </c>
      <c r="V30" s="181">
        <v>1752.96</v>
      </c>
      <c r="W30" s="181">
        <v>993.99</v>
      </c>
      <c r="X30" s="181">
        <v>2103.0700000000002</v>
      </c>
      <c r="Y30" s="181">
        <v>1557.81</v>
      </c>
      <c r="Z30" s="181">
        <v>1888.85</v>
      </c>
      <c r="AA30" s="181">
        <v>993.99</v>
      </c>
      <c r="AB30" s="181">
        <v>2540.64</v>
      </c>
      <c r="AC30" s="181">
        <v>1855.4</v>
      </c>
      <c r="AD30" s="181">
        <v>2401.06</v>
      </c>
      <c r="AE30" s="181">
        <v>993.99</v>
      </c>
      <c r="AF30" s="181">
        <v>2326.42</v>
      </c>
      <c r="AG30" s="181">
        <v>1750.37</v>
      </c>
      <c r="AH30" s="181">
        <v>2057.5100000000002</v>
      </c>
      <c r="AI30" s="328">
        <v>993.99</v>
      </c>
      <c r="AJ30" s="329">
        <v>2326.42</v>
      </c>
      <c r="AK30" s="181">
        <v>1750.37</v>
      </c>
      <c r="AL30" s="330">
        <v>2057.5100000000002</v>
      </c>
      <c r="AM30" s="329">
        <v>1036.97</v>
      </c>
      <c r="AN30" s="181">
        <v>1018.39</v>
      </c>
      <c r="AO30" s="328">
        <v>1028.3</v>
      </c>
      <c r="AP30" s="224">
        <v>2217.0100000000002</v>
      </c>
      <c r="AQ30" s="225">
        <v>1675.88</v>
      </c>
      <c r="AR30" s="226">
        <v>2036.29</v>
      </c>
      <c r="AS30" s="224">
        <v>992.03</v>
      </c>
      <c r="AT30" s="225">
        <v>980.5</v>
      </c>
      <c r="AU30" s="227">
        <v>1058.54</v>
      </c>
      <c r="AV30" s="224">
        <v>2470.6</v>
      </c>
      <c r="AW30" s="225">
        <v>1847.94</v>
      </c>
      <c r="AX30" s="222">
        <v>2207.17</v>
      </c>
      <c r="AY30" s="224">
        <v>1310.0999999999999</v>
      </c>
      <c r="AZ30" s="225">
        <v>1189.1600000000001</v>
      </c>
      <c r="BA30" s="227">
        <v>1280.8800000000001</v>
      </c>
      <c r="BB30" s="224">
        <v>2395.5100000000002</v>
      </c>
      <c r="BC30" s="225">
        <v>1814.34</v>
      </c>
      <c r="BD30" s="222">
        <v>2224.1799999999998</v>
      </c>
      <c r="BE30" s="224">
        <v>1310.0999999999999</v>
      </c>
      <c r="BF30" s="225">
        <v>1189.1600000000001</v>
      </c>
      <c r="BG30" s="227">
        <v>1280.8800000000001</v>
      </c>
      <c r="BH30" s="224">
        <v>2405.94</v>
      </c>
      <c r="BI30" s="225">
        <v>1645.94</v>
      </c>
      <c r="BJ30" s="222">
        <v>2311.9499999999998</v>
      </c>
      <c r="BK30" s="224">
        <v>1310.0999999999999</v>
      </c>
      <c r="BL30" s="225">
        <v>1189.1600000000001</v>
      </c>
      <c r="BM30" s="227">
        <v>1280.8800000000001</v>
      </c>
      <c r="BN30" s="224">
        <v>2296.4699999999998</v>
      </c>
      <c r="BO30" s="225">
        <v>1734.07</v>
      </c>
      <c r="BP30" s="222">
        <v>2109.66</v>
      </c>
      <c r="BQ30" s="224">
        <v>1310.0999999999999</v>
      </c>
      <c r="BR30" s="225">
        <v>1189.1600000000001</v>
      </c>
      <c r="BS30" s="227">
        <v>1280.8800000000001</v>
      </c>
      <c r="BT30" s="224">
        <v>2441.79</v>
      </c>
      <c r="BU30" s="225">
        <v>1840.25</v>
      </c>
      <c r="BV30" s="222">
        <v>2189.9</v>
      </c>
      <c r="BW30" s="224">
        <v>1310.0999999999999</v>
      </c>
      <c r="BX30" s="225">
        <v>1189.1600000000001</v>
      </c>
      <c r="BY30" s="227">
        <v>1280.8800000000001</v>
      </c>
      <c r="BZ30" s="224">
        <v>2407.37</v>
      </c>
      <c r="CA30" s="225">
        <v>1804.35</v>
      </c>
      <c r="CB30" s="222">
        <v>2141.7399999999998</v>
      </c>
      <c r="CC30" s="224">
        <v>1310.0999999999999</v>
      </c>
      <c r="CD30" s="225">
        <v>1189.1600000000001</v>
      </c>
      <c r="CE30" s="227">
        <v>1280.8800000000001</v>
      </c>
      <c r="CF30" s="224">
        <v>2488.14</v>
      </c>
      <c r="CG30" s="225">
        <v>1878.19</v>
      </c>
      <c r="CH30" s="222">
        <v>2202.1</v>
      </c>
      <c r="CI30" s="224">
        <v>1310.0999999999999</v>
      </c>
      <c r="CJ30" s="225">
        <v>1189.1600000000001</v>
      </c>
      <c r="CK30" s="227">
        <v>1280.8800000000001</v>
      </c>
      <c r="CL30" s="224">
        <v>2552.0700000000002</v>
      </c>
      <c r="CM30" s="225">
        <v>1947.86</v>
      </c>
      <c r="CN30" s="222">
        <v>2261.23</v>
      </c>
      <c r="CO30" s="224">
        <v>1310.0999999999999</v>
      </c>
      <c r="CP30" s="225">
        <v>1189.1600000000001</v>
      </c>
      <c r="CQ30" s="227">
        <v>1280.8800000000001</v>
      </c>
      <c r="CR30" s="224">
        <v>2719.31</v>
      </c>
      <c r="CS30" s="225">
        <v>2021.44</v>
      </c>
      <c r="CT30" s="222">
        <v>2425.9499999999998</v>
      </c>
      <c r="CU30" s="224">
        <v>1310.0999999999999</v>
      </c>
      <c r="CV30" s="225">
        <v>1189.1600000000001</v>
      </c>
      <c r="CW30" s="227">
        <v>1280.8800000000001</v>
      </c>
      <c r="CX30" s="224">
        <v>2965.81</v>
      </c>
      <c r="CY30" s="213">
        <v>2147.7600000000002</v>
      </c>
      <c r="CZ30" s="222">
        <v>2630.28</v>
      </c>
      <c r="DA30" s="224">
        <v>1310.0999999999999</v>
      </c>
      <c r="DB30" s="225">
        <v>1189.1600000000001</v>
      </c>
      <c r="DC30" s="227">
        <v>1280.8800000000001</v>
      </c>
      <c r="DD30" s="224">
        <v>2753.69</v>
      </c>
      <c r="DE30" s="213">
        <v>2022.7</v>
      </c>
      <c r="DF30" s="222">
        <v>2451.4699999999998</v>
      </c>
      <c r="DG30" s="224">
        <v>1310.0999999999999</v>
      </c>
      <c r="DH30" s="225">
        <v>1189.1600000000001</v>
      </c>
      <c r="DI30" s="227">
        <v>1280.8800000000001</v>
      </c>
      <c r="DJ30" s="379">
        <v>2772.59</v>
      </c>
      <c r="DK30" s="380">
        <v>2045.83</v>
      </c>
      <c r="DL30" s="381">
        <v>2471.56</v>
      </c>
      <c r="DM30" s="379">
        <v>1310.0999999999999</v>
      </c>
      <c r="DN30" s="382">
        <v>1189.1600000000001</v>
      </c>
      <c r="DO30" s="383">
        <v>1280.8800000000001</v>
      </c>
    </row>
    <row r="31" spans="2:119">
      <c r="B31" s="200"/>
      <c r="C31" s="197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319"/>
      <c r="AJ31" s="320"/>
      <c r="AK31" s="178"/>
      <c r="AL31" s="321"/>
      <c r="AM31" s="320"/>
      <c r="AN31" s="178"/>
      <c r="AO31" s="319"/>
      <c r="AP31" s="212"/>
      <c r="AQ31" s="213"/>
      <c r="AR31" s="214"/>
      <c r="AS31" s="212"/>
      <c r="AT31" s="213"/>
      <c r="AU31" s="215"/>
      <c r="AV31" s="212"/>
      <c r="AW31" s="213"/>
      <c r="AX31" s="226"/>
      <c r="AY31" s="212"/>
      <c r="AZ31" s="213"/>
      <c r="BA31" s="215"/>
      <c r="BB31" s="212"/>
      <c r="BC31" s="213"/>
      <c r="BD31" s="226"/>
      <c r="BE31" s="212"/>
      <c r="BF31" s="213"/>
      <c r="BG31" s="215"/>
      <c r="BH31" s="212"/>
      <c r="BI31" s="213"/>
      <c r="BJ31" s="226"/>
      <c r="BK31" s="212"/>
      <c r="BL31" s="213"/>
      <c r="BM31" s="215"/>
      <c r="BN31" s="212"/>
      <c r="BO31" s="213"/>
      <c r="BP31" s="226"/>
      <c r="BQ31" s="212"/>
      <c r="BR31" s="213"/>
      <c r="BS31" s="215"/>
      <c r="BT31" s="212"/>
      <c r="BU31" s="213"/>
      <c r="BV31" s="226"/>
      <c r="BW31" s="212"/>
      <c r="BX31" s="213"/>
      <c r="BY31" s="215"/>
      <c r="BZ31" s="212"/>
      <c r="CA31" s="213"/>
      <c r="CB31" s="226"/>
      <c r="CC31" s="212"/>
      <c r="CD31" s="213"/>
      <c r="CE31" s="215"/>
      <c r="CF31" s="212"/>
      <c r="CG31" s="213"/>
      <c r="CH31" s="226"/>
      <c r="CI31" s="212"/>
      <c r="CJ31" s="213"/>
      <c r="CK31" s="215"/>
      <c r="CL31" s="212"/>
      <c r="CM31" s="213"/>
      <c r="CN31" s="226"/>
      <c r="CO31" s="212"/>
      <c r="CP31" s="213"/>
      <c r="CQ31" s="215"/>
      <c r="CR31" s="212"/>
      <c r="CS31" s="213"/>
      <c r="CT31" s="226"/>
      <c r="CU31" s="212"/>
      <c r="CV31" s="213"/>
      <c r="CW31" s="215"/>
      <c r="CX31" s="212"/>
      <c r="CY31" s="213"/>
      <c r="CZ31" s="226"/>
      <c r="DA31" s="212"/>
      <c r="DB31" s="213"/>
      <c r="DC31" s="215"/>
      <c r="DD31" s="212"/>
      <c r="DE31" s="213"/>
      <c r="DF31" s="226"/>
      <c r="DG31" s="212"/>
      <c r="DH31" s="213"/>
      <c r="DI31" s="215"/>
      <c r="DJ31" s="372"/>
      <c r="DK31" s="373"/>
      <c r="DL31" s="384"/>
      <c r="DM31" s="372"/>
      <c r="DN31" s="373"/>
      <c r="DO31" s="375"/>
    </row>
    <row r="32" spans="2:119">
      <c r="B32" s="515" t="s">
        <v>231</v>
      </c>
      <c r="C32" s="201" t="s">
        <v>227</v>
      </c>
      <c r="D32" s="178">
        <v>73.28</v>
      </c>
      <c r="E32" s="182">
        <v>58.18</v>
      </c>
      <c r="F32" s="182">
        <v>66.38</v>
      </c>
      <c r="G32" s="183">
        <v>224.53</v>
      </c>
      <c r="H32" s="178">
        <v>73.64</v>
      </c>
      <c r="I32" s="182">
        <v>58.46</v>
      </c>
      <c r="J32" s="182">
        <v>66.7</v>
      </c>
      <c r="K32" s="183">
        <v>224.53</v>
      </c>
      <c r="L32" s="178">
        <v>72.84</v>
      </c>
      <c r="M32" s="182">
        <v>57.8</v>
      </c>
      <c r="N32" s="182">
        <v>65.959999999999994</v>
      </c>
      <c r="O32" s="183">
        <v>224.53</v>
      </c>
      <c r="P32" s="178">
        <v>60.46</v>
      </c>
      <c r="Q32" s="182">
        <v>76.23</v>
      </c>
      <c r="R32" s="182">
        <v>69.010000000000005</v>
      </c>
      <c r="S32" s="183">
        <v>224.53</v>
      </c>
      <c r="T32" s="178">
        <v>46.5</v>
      </c>
      <c r="U32" s="182">
        <v>58.86</v>
      </c>
      <c r="V32" s="182">
        <v>53.17</v>
      </c>
      <c r="W32" s="183">
        <v>224.53</v>
      </c>
      <c r="X32" s="178">
        <v>47.41</v>
      </c>
      <c r="Y32" s="182">
        <v>60</v>
      </c>
      <c r="Z32" s="182">
        <v>54.21</v>
      </c>
      <c r="AA32" s="183">
        <v>224.53</v>
      </c>
      <c r="AB32" s="180">
        <v>63.74</v>
      </c>
      <c r="AC32" s="182">
        <f>+AC28</f>
        <v>80.31</v>
      </c>
      <c r="AD32" s="180">
        <v>72.73</v>
      </c>
      <c r="AE32" s="183">
        <v>224.53</v>
      </c>
      <c r="AF32" s="180">
        <v>65</v>
      </c>
      <c r="AG32" s="182">
        <v>81.89</v>
      </c>
      <c r="AH32" s="180">
        <v>74.16</v>
      </c>
      <c r="AI32" s="331">
        <v>224.53</v>
      </c>
      <c r="AJ32" s="324">
        <v>65</v>
      </c>
      <c r="AK32" s="182">
        <v>81.89</v>
      </c>
      <c r="AL32" s="325">
        <v>74.16</v>
      </c>
      <c r="AM32" s="324">
        <v>219.38</v>
      </c>
      <c r="AN32" s="182">
        <v>219.93</v>
      </c>
      <c r="AO32" s="323">
        <v>219.68</v>
      </c>
      <c r="AP32" s="216">
        <v>66.349999999999994</v>
      </c>
      <c r="AQ32" s="228">
        <v>83.59</v>
      </c>
      <c r="AR32" s="218">
        <v>75.709999999999994</v>
      </c>
      <c r="AS32" s="216">
        <v>213.01</v>
      </c>
      <c r="AT32" s="228">
        <v>214.93</v>
      </c>
      <c r="AU32" s="219">
        <v>213.95</v>
      </c>
      <c r="AV32" s="216">
        <v>68.2</v>
      </c>
      <c r="AW32" s="228">
        <v>85.91</v>
      </c>
      <c r="AX32" s="218">
        <v>77.81</v>
      </c>
      <c r="AY32" s="216">
        <v>207.14</v>
      </c>
      <c r="AZ32" s="228">
        <v>210.15</v>
      </c>
      <c r="BA32" s="219">
        <v>208.78</v>
      </c>
      <c r="BB32" s="216">
        <v>69.58</v>
      </c>
      <c r="BC32" s="228">
        <v>87.63</v>
      </c>
      <c r="BD32" s="218">
        <v>79.38</v>
      </c>
      <c r="BE32" s="216">
        <v>207.14</v>
      </c>
      <c r="BF32" s="228">
        <v>210.15</v>
      </c>
      <c r="BG32" s="219">
        <v>208.78</v>
      </c>
      <c r="BH32" s="216">
        <v>70.38</v>
      </c>
      <c r="BI32" s="228">
        <v>88.61</v>
      </c>
      <c r="BJ32" s="218">
        <v>80.28</v>
      </c>
      <c r="BK32" s="216">
        <v>207.14</v>
      </c>
      <c r="BL32" s="228">
        <v>210.15</v>
      </c>
      <c r="BM32" s="219">
        <v>208.78</v>
      </c>
      <c r="BN32" s="216">
        <v>71.16</v>
      </c>
      <c r="BO32" s="228">
        <v>89.59</v>
      </c>
      <c r="BP32" s="218">
        <v>81.17</v>
      </c>
      <c r="BQ32" s="216">
        <v>207.14</v>
      </c>
      <c r="BR32" s="228">
        <v>210.15</v>
      </c>
      <c r="BS32" s="219">
        <v>208.78</v>
      </c>
      <c r="BT32" s="216">
        <v>72.48</v>
      </c>
      <c r="BU32" s="217">
        <v>91.29</v>
      </c>
      <c r="BV32" s="218">
        <v>82.69</v>
      </c>
      <c r="BW32" s="216">
        <v>207.14</v>
      </c>
      <c r="BX32" s="228">
        <v>210.15</v>
      </c>
      <c r="BY32" s="219">
        <v>208.78</v>
      </c>
      <c r="BZ32" s="216">
        <v>72.58</v>
      </c>
      <c r="CA32" s="217">
        <v>91.39</v>
      </c>
      <c r="CB32" s="218">
        <v>82.79</v>
      </c>
      <c r="CC32" s="216">
        <v>207.14</v>
      </c>
      <c r="CD32" s="228">
        <v>210.15</v>
      </c>
      <c r="CE32" s="219">
        <v>208.78</v>
      </c>
      <c r="CF32" s="216">
        <v>73.64</v>
      </c>
      <c r="CG32" s="217">
        <v>92.77</v>
      </c>
      <c r="CH32" s="218">
        <v>84.02</v>
      </c>
      <c r="CI32" s="216">
        <v>207.14</v>
      </c>
      <c r="CJ32" s="228">
        <v>210.15</v>
      </c>
      <c r="CK32" s="219">
        <v>208.78</v>
      </c>
      <c r="CL32" s="216">
        <v>74.2</v>
      </c>
      <c r="CM32" s="217">
        <v>93.47</v>
      </c>
      <c r="CN32" s="218">
        <v>84.66</v>
      </c>
      <c r="CO32" s="216">
        <v>207.14</v>
      </c>
      <c r="CP32" s="228">
        <v>210.15</v>
      </c>
      <c r="CQ32" s="219">
        <v>208.78</v>
      </c>
      <c r="CR32" s="216">
        <v>75.13</v>
      </c>
      <c r="CS32" s="217">
        <v>94.67</v>
      </c>
      <c r="CT32" s="218">
        <v>85.73</v>
      </c>
      <c r="CU32" s="216">
        <v>207.14</v>
      </c>
      <c r="CV32" s="228">
        <v>210.15</v>
      </c>
      <c r="CW32" s="219">
        <v>208.78</v>
      </c>
      <c r="CX32" s="216">
        <v>75.290000000000006</v>
      </c>
      <c r="CY32" s="217">
        <v>94.88</v>
      </c>
      <c r="CZ32" s="218">
        <v>85.92</v>
      </c>
      <c r="DA32" s="216">
        <v>207.14</v>
      </c>
      <c r="DB32" s="228">
        <v>210.15</v>
      </c>
      <c r="DC32" s="219">
        <v>208.78</v>
      </c>
      <c r="DD32" s="216">
        <v>76.400000000000006</v>
      </c>
      <c r="DE32" s="217">
        <v>96.29</v>
      </c>
      <c r="DF32" s="218">
        <v>87.19</v>
      </c>
      <c r="DG32" s="216">
        <v>207.14</v>
      </c>
      <c r="DH32" s="228">
        <v>210.15</v>
      </c>
      <c r="DI32" s="219">
        <v>208.78</v>
      </c>
      <c r="DJ32" s="376">
        <v>76.86</v>
      </c>
      <c r="DK32" s="377">
        <v>96.88</v>
      </c>
      <c r="DL32" s="368">
        <v>87.72</v>
      </c>
      <c r="DM32" s="376">
        <v>207.14</v>
      </c>
      <c r="DN32" s="385">
        <v>210.15</v>
      </c>
      <c r="DO32" s="369">
        <v>208.78</v>
      </c>
    </row>
    <row r="33" spans="2:119">
      <c r="B33" s="516"/>
      <c r="C33" s="198" t="s">
        <v>229</v>
      </c>
      <c r="D33" s="179">
        <v>6.76</v>
      </c>
      <c r="E33" s="179">
        <v>7.03</v>
      </c>
      <c r="F33" s="179">
        <v>6.92</v>
      </c>
      <c r="G33" s="179">
        <v>7.26</v>
      </c>
      <c r="H33" s="179">
        <v>6.31</v>
      </c>
      <c r="I33" s="179">
        <v>6.53</v>
      </c>
      <c r="J33" s="179">
        <v>5.76</v>
      </c>
      <c r="K33" s="179">
        <v>7.26</v>
      </c>
      <c r="L33" s="179">
        <v>6.13</v>
      </c>
      <c r="M33" s="179">
        <v>6.33</v>
      </c>
      <c r="N33" s="179">
        <v>5.55</v>
      </c>
      <c r="O33" s="179">
        <v>7.26</v>
      </c>
      <c r="P33" s="179">
        <v>6.68</v>
      </c>
      <c r="Q33" s="179">
        <v>6.31</v>
      </c>
      <c r="R33" s="179">
        <v>5.47</v>
      </c>
      <c r="S33" s="179">
        <v>7.26</v>
      </c>
      <c r="T33" s="179">
        <v>7.01</v>
      </c>
      <c r="U33" s="179">
        <v>6.84</v>
      </c>
      <c r="V33" s="179">
        <v>6.46</v>
      </c>
      <c r="W33" s="179">
        <v>7.26</v>
      </c>
      <c r="X33" s="179">
        <v>7.42</v>
      </c>
      <c r="Y33" s="179">
        <v>7.19</v>
      </c>
      <c r="Z33" s="179">
        <v>6.5</v>
      </c>
      <c r="AA33" s="179">
        <v>7.26</v>
      </c>
      <c r="AB33" s="179">
        <v>7.28</v>
      </c>
      <c r="AC33" s="179">
        <f>+AC29</f>
        <v>7.12</v>
      </c>
      <c r="AD33" s="179">
        <v>6.75</v>
      </c>
      <c r="AE33" s="179">
        <v>7.26</v>
      </c>
      <c r="AF33" s="179">
        <v>7.52</v>
      </c>
      <c r="AG33" s="179">
        <v>7.55</v>
      </c>
      <c r="AH33" s="179">
        <v>7.19</v>
      </c>
      <c r="AI33" s="322">
        <v>7.26</v>
      </c>
      <c r="AJ33" s="326">
        <v>7.52</v>
      </c>
      <c r="AK33" s="179">
        <v>7.55</v>
      </c>
      <c r="AL33" s="327">
        <v>7.19</v>
      </c>
      <c r="AM33" s="326">
        <v>7.27</v>
      </c>
      <c r="AN33" s="179">
        <v>7.27</v>
      </c>
      <c r="AO33" s="322">
        <v>7.26</v>
      </c>
      <c r="AP33" s="220">
        <v>8.1300000000000008</v>
      </c>
      <c r="AQ33" s="221">
        <v>8.25</v>
      </c>
      <c r="AR33" s="222">
        <v>7.87</v>
      </c>
      <c r="AS33" s="220">
        <v>7.89</v>
      </c>
      <c r="AT33" s="221">
        <v>7.98</v>
      </c>
      <c r="AU33" s="223">
        <v>7.94</v>
      </c>
      <c r="AV33" s="220">
        <v>9.9600000000000009</v>
      </c>
      <c r="AW33" s="221">
        <v>9.17</v>
      </c>
      <c r="AX33" s="222">
        <v>8.92</v>
      </c>
      <c r="AY33" s="220">
        <v>9.74</v>
      </c>
      <c r="AZ33" s="221">
        <v>8.92</v>
      </c>
      <c r="BA33" s="223">
        <v>8.98</v>
      </c>
      <c r="BB33" s="220">
        <v>9.16</v>
      </c>
      <c r="BC33" s="221">
        <v>9.1300000000000008</v>
      </c>
      <c r="BD33" s="222">
        <v>9.1</v>
      </c>
      <c r="BE33" s="220">
        <v>9.74</v>
      </c>
      <c r="BF33" s="221">
        <v>8.92</v>
      </c>
      <c r="BG33" s="223">
        <v>8.98</v>
      </c>
      <c r="BH33" s="220">
        <v>11.33</v>
      </c>
      <c r="BI33" s="221">
        <v>11.22</v>
      </c>
      <c r="BJ33" s="222">
        <v>11</v>
      </c>
      <c r="BK33" s="220">
        <v>9.74</v>
      </c>
      <c r="BL33" s="221">
        <v>8.92</v>
      </c>
      <c r="BM33" s="223">
        <v>8.98</v>
      </c>
      <c r="BN33" s="220">
        <v>12.07</v>
      </c>
      <c r="BO33" s="221">
        <v>11.2</v>
      </c>
      <c r="BP33" s="222">
        <v>10.82</v>
      </c>
      <c r="BQ33" s="220">
        <v>9.74</v>
      </c>
      <c r="BR33" s="221">
        <v>8.92</v>
      </c>
      <c r="BS33" s="223">
        <v>8.98</v>
      </c>
      <c r="BT33" s="220">
        <v>11.06</v>
      </c>
      <c r="BU33" s="221">
        <v>10.57</v>
      </c>
      <c r="BV33" s="222">
        <v>10.24</v>
      </c>
      <c r="BW33" s="220">
        <v>9.74</v>
      </c>
      <c r="BX33" s="221">
        <v>8.92</v>
      </c>
      <c r="BY33" s="223">
        <v>8.98</v>
      </c>
      <c r="BZ33" s="220">
        <v>9.83</v>
      </c>
      <c r="CA33" s="221">
        <v>9.18</v>
      </c>
      <c r="CB33" s="222">
        <v>8.8000000000000007</v>
      </c>
      <c r="CC33" s="220">
        <v>9.74</v>
      </c>
      <c r="CD33" s="221">
        <v>8.92</v>
      </c>
      <c r="CE33" s="223">
        <v>8.98</v>
      </c>
      <c r="CF33" s="220">
        <v>9.86</v>
      </c>
      <c r="CG33" s="221">
        <v>10.27</v>
      </c>
      <c r="CH33" s="222">
        <v>9.4600000000000009</v>
      </c>
      <c r="CI33" s="220">
        <v>9.74</v>
      </c>
      <c r="CJ33" s="221">
        <v>8.92</v>
      </c>
      <c r="CK33" s="223">
        <v>8.98</v>
      </c>
      <c r="CL33" s="220">
        <v>10.16</v>
      </c>
      <c r="CM33" s="221">
        <v>10.7</v>
      </c>
      <c r="CN33" s="222">
        <v>9.65</v>
      </c>
      <c r="CO33" s="220">
        <v>9.74</v>
      </c>
      <c r="CP33" s="221">
        <v>8.92</v>
      </c>
      <c r="CQ33" s="223">
        <v>8.98</v>
      </c>
      <c r="CR33" s="220">
        <v>9.57</v>
      </c>
      <c r="CS33" s="221">
        <v>9.41</v>
      </c>
      <c r="CT33" s="222">
        <v>8.9600000000000009</v>
      </c>
      <c r="CU33" s="220">
        <v>9.74</v>
      </c>
      <c r="CV33" s="221">
        <v>8.92</v>
      </c>
      <c r="CW33" s="223">
        <v>8.98</v>
      </c>
      <c r="CX33" s="220">
        <v>9.09</v>
      </c>
      <c r="CY33" s="221">
        <v>8.8800000000000008</v>
      </c>
      <c r="CZ33" s="222">
        <v>8.39</v>
      </c>
      <c r="DA33" s="220">
        <v>9.74</v>
      </c>
      <c r="DB33" s="221">
        <v>8.92</v>
      </c>
      <c r="DC33" s="223">
        <v>8.98</v>
      </c>
      <c r="DD33" s="220">
        <v>9.61</v>
      </c>
      <c r="DE33" s="221">
        <v>10.15</v>
      </c>
      <c r="DF33" s="222">
        <v>9.17</v>
      </c>
      <c r="DG33" s="220">
        <v>9.74</v>
      </c>
      <c r="DH33" s="221">
        <v>8.92</v>
      </c>
      <c r="DI33" s="223">
        <v>8.98</v>
      </c>
      <c r="DJ33" s="366">
        <v>9.84</v>
      </c>
      <c r="DK33" s="367">
        <v>10.050000000000001</v>
      </c>
      <c r="DL33" s="370">
        <v>9.14</v>
      </c>
      <c r="DM33" s="366">
        <v>9.74</v>
      </c>
      <c r="DN33" s="367">
        <v>8.92</v>
      </c>
      <c r="DO33" s="371">
        <v>8.98</v>
      </c>
    </row>
    <row r="34" spans="2:119">
      <c r="B34" s="516"/>
      <c r="C34" s="198" t="s">
        <v>232</v>
      </c>
      <c r="D34" s="179">
        <v>696.96</v>
      </c>
      <c r="E34" s="179">
        <v>864.6</v>
      </c>
      <c r="F34" s="179">
        <v>753.12</v>
      </c>
      <c r="G34" s="179">
        <v>253.35</v>
      </c>
      <c r="H34" s="179">
        <v>700.97</v>
      </c>
      <c r="I34" s="179">
        <v>869.08</v>
      </c>
      <c r="J34" s="179">
        <v>756.11</v>
      </c>
      <c r="K34" s="179">
        <v>253.35</v>
      </c>
      <c r="L34" s="179">
        <v>699.72</v>
      </c>
      <c r="M34" s="179">
        <v>865.87</v>
      </c>
      <c r="N34" s="179">
        <v>751.38</v>
      </c>
      <c r="O34" s="179">
        <v>253.35</v>
      </c>
      <c r="P34" s="179">
        <v>955.54</v>
      </c>
      <c r="Q34" s="179">
        <v>775.68</v>
      </c>
      <c r="R34" s="179">
        <v>830.64</v>
      </c>
      <c r="S34" s="179">
        <v>253.35</v>
      </c>
      <c r="T34" s="179">
        <v>808.94</v>
      </c>
      <c r="U34" s="179">
        <v>660.06</v>
      </c>
      <c r="V34" s="179">
        <v>707.95</v>
      </c>
      <c r="W34" s="179">
        <v>253.35</v>
      </c>
      <c r="X34" s="179">
        <v>877.7</v>
      </c>
      <c r="Y34" s="179">
        <v>720.6</v>
      </c>
      <c r="Z34" s="179">
        <v>766.91</v>
      </c>
      <c r="AA34" s="179">
        <v>253.35</v>
      </c>
      <c r="AB34" s="179">
        <v>1127.44</v>
      </c>
      <c r="AC34" s="179">
        <v>924.22</v>
      </c>
      <c r="AD34" s="179">
        <v>973.16</v>
      </c>
      <c r="AE34" s="179">
        <v>253.35</v>
      </c>
      <c r="AF34" s="179">
        <v>1091.0999999999999</v>
      </c>
      <c r="AG34" s="179">
        <v>888.64</v>
      </c>
      <c r="AH34" s="179">
        <v>945.55</v>
      </c>
      <c r="AI34" s="322">
        <v>253.35</v>
      </c>
      <c r="AJ34" s="326">
        <v>1091.0999999999999</v>
      </c>
      <c r="AK34" s="179">
        <v>888.64</v>
      </c>
      <c r="AL34" s="327">
        <v>945.55</v>
      </c>
      <c r="AM34" s="326">
        <v>280.37</v>
      </c>
      <c r="AN34" s="179">
        <v>273.83999999999997</v>
      </c>
      <c r="AO34" s="322">
        <v>275.68</v>
      </c>
      <c r="AP34" s="220">
        <v>1046.5</v>
      </c>
      <c r="AQ34" s="221">
        <v>844.77</v>
      </c>
      <c r="AR34" s="222">
        <v>912.96</v>
      </c>
      <c r="AS34" s="220">
        <v>276.31</v>
      </c>
      <c r="AT34" s="221">
        <v>260.70999999999998</v>
      </c>
      <c r="AU34" s="223">
        <v>276.58</v>
      </c>
      <c r="AV34" s="220">
        <v>1123.1099999999999</v>
      </c>
      <c r="AW34" s="221">
        <v>910.56</v>
      </c>
      <c r="AX34" s="222">
        <v>978.97</v>
      </c>
      <c r="AY34" s="220">
        <v>393.45</v>
      </c>
      <c r="AZ34" s="221">
        <v>357.24</v>
      </c>
      <c r="BA34" s="223">
        <v>376.09</v>
      </c>
      <c r="BB34" s="220">
        <v>1108.7</v>
      </c>
      <c r="BC34" s="221">
        <v>897.51</v>
      </c>
      <c r="BD34" s="222">
        <v>963.34</v>
      </c>
      <c r="BE34" s="220">
        <v>393.45</v>
      </c>
      <c r="BF34" s="221">
        <v>357.24</v>
      </c>
      <c r="BG34" s="223">
        <v>376.09</v>
      </c>
      <c r="BH34" s="220">
        <v>1067.55</v>
      </c>
      <c r="BI34" s="221">
        <v>861.32</v>
      </c>
      <c r="BJ34" s="222">
        <v>924.7</v>
      </c>
      <c r="BK34" s="220">
        <v>393.45</v>
      </c>
      <c r="BL34" s="221">
        <v>357.24</v>
      </c>
      <c r="BM34" s="223">
        <v>376.09</v>
      </c>
      <c r="BN34" s="220">
        <v>1065.7</v>
      </c>
      <c r="BO34" s="221">
        <v>858.33</v>
      </c>
      <c r="BP34" s="222">
        <v>924.06</v>
      </c>
      <c r="BQ34" s="220">
        <v>393.45</v>
      </c>
      <c r="BR34" s="221">
        <v>357.24</v>
      </c>
      <c r="BS34" s="223">
        <v>376.09</v>
      </c>
      <c r="BT34" s="220">
        <v>1132.79</v>
      </c>
      <c r="BU34" s="221">
        <v>916.82</v>
      </c>
      <c r="BV34" s="222">
        <v>980.94</v>
      </c>
      <c r="BW34" s="220">
        <v>393.45</v>
      </c>
      <c r="BX34" s="221">
        <v>357.24</v>
      </c>
      <c r="BY34" s="223">
        <v>376.09</v>
      </c>
      <c r="BZ34" s="220">
        <v>1094.96</v>
      </c>
      <c r="CA34" s="221">
        <v>883.28</v>
      </c>
      <c r="CB34" s="222">
        <v>947.81</v>
      </c>
      <c r="CC34" s="220">
        <v>393.45</v>
      </c>
      <c r="CD34" s="221">
        <v>357.24</v>
      </c>
      <c r="CE34" s="223">
        <v>376.09</v>
      </c>
      <c r="CF34" s="220">
        <v>1123.07</v>
      </c>
      <c r="CG34" s="221">
        <v>907.2</v>
      </c>
      <c r="CH34" s="222">
        <v>971.49</v>
      </c>
      <c r="CI34" s="220">
        <v>393.45</v>
      </c>
      <c r="CJ34" s="221">
        <v>357.24</v>
      </c>
      <c r="CK34" s="223">
        <v>376.09</v>
      </c>
      <c r="CL34" s="220">
        <v>1149.78</v>
      </c>
      <c r="CM34" s="221">
        <v>930.93</v>
      </c>
      <c r="CN34" s="222">
        <v>992.95</v>
      </c>
      <c r="CO34" s="220">
        <v>393.45</v>
      </c>
      <c r="CP34" s="221">
        <v>357.24</v>
      </c>
      <c r="CQ34" s="223">
        <v>376.09</v>
      </c>
      <c r="CR34" s="220">
        <v>1164.4000000000001</v>
      </c>
      <c r="CS34" s="221">
        <v>942.36</v>
      </c>
      <c r="CT34" s="222">
        <v>1006.47</v>
      </c>
      <c r="CU34" s="220">
        <v>393.45</v>
      </c>
      <c r="CV34" s="221">
        <v>357.24</v>
      </c>
      <c r="CW34" s="223">
        <v>376.09</v>
      </c>
      <c r="CX34" s="220">
        <v>1190.1099999999999</v>
      </c>
      <c r="CY34" s="221">
        <v>962.66</v>
      </c>
      <c r="CZ34" s="222">
        <v>1034.18</v>
      </c>
      <c r="DA34" s="220">
        <v>393.45</v>
      </c>
      <c r="DB34" s="221">
        <v>357.24</v>
      </c>
      <c r="DC34" s="223">
        <v>376.09</v>
      </c>
      <c r="DD34" s="220">
        <v>1171.3</v>
      </c>
      <c r="DE34" s="221">
        <v>945.04</v>
      </c>
      <c r="DF34" s="222">
        <v>1016.74</v>
      </c>
      <c r="DG34" s="220">
        <v>393.45</v>
      </c>
      <c r="DH34" s="221">
        <v>357.24</v>
      </c>
      <c r="DI34" s="223">
        <v>376.09</v>
      </c>
      <c r="DJ34" s="386">
        <v>1185.01</v>
      </c>
      <c r="DK34" s="367">
        <v>955.79</v>
      </c>
      <c r="DL34" s="381">
        <v>1030.44</v>
      </c>
      <c r="DM34" s="366">
        <v>393.45</v>
      </c>
      <c r="DN34" s="367">
        <v>357.24</v>
      </c>
      <c r="DO34" s="371">
        <v>376.09</v>
      </c>
    </row>
    <row r="35" spans="2:119">
      <c r="B35" s="517"/>
      <c r="C35" s="199" t="s">
        <v>233</v>
      </c>
      <c r="D35" s="181">
        <v>1552.92</v>
      </c>
      <c r="E35" s="181">
        <v>2121.67</v>
      </c>
      <c r="F35" s="181">
        <v>1961.05</v>
      </c>
      <c r="G35" s="181">
        <v>1412.74</v>
      </c>
      <c r="H35" s="181">
        <v>1577.98</v>
      </c>
      <c r="I35" s="181">
        <v>2167.77</v>
      </c>
      <c r="J35" s="181">
        <v>1972</v>
      </c>
      <c r="K35" s="181">
        <v>1412.74</v>
      </c>
      <c r="L35" s="181">
        <v>1590.41</v>
      </c>
      <c r="M35" s="181">
        <v>2176.73</v>
      </c>
      <c r="N35" s="181">
        <v>1970.51</v>
      </c>
      <c r="O35" s="181">
        <v>1412.74</v>
      </c>
      <c r="P35" s="181">
        <v>2340.65</v>
      </c>
      <c r="Q35" s="181">
        <v>1719.33</v>
      </c>
      <c r="R35" s="181">
        <v>2134.9899999999998</v>
      </c>
      <c r="S35" s="181">
        <v>1412.74</v>
      </c>
      <c r="T35" s="181">
        <v>2118.41</v>
      </c>
      <c r="U35" s="181">
        <v>1597.66</v>
      </c>
      <c r="V35" s="181">
        <v>1901.04</v>
      </c>
      <c r="W35" s="181">
        <v>1412.74</v>
      </c>
      <c r="X35" s="181">
        <v>2271.6</v>
      </c>
      <c r="Y35" s="181">
        <v>1660.01</v>
      </c>
      <c r="Z35" s="181">
        <v>2047.09</v>
      </c>
      <c r="AA35" s="181">
        <v>1412.74</v>
      </c>
      <c r="AB35" s="181">
        <v>2722.68</v>
      </c>
      <c r="AC35" s="181">
        <v>1955.91</v>
      </c>
      <c r="AD35" s="181">
        <v>2602.7800000000002</v>
      </c>
      <c r="AE35" s="181">
        <v>1412.74</v>
      </c>
      <c r="AF35" s="181">
        <v>2474.23</v>
      </c>
      <c r="AG35" s="181">
        <v>1839.81</v>
      </c>
      <c r="AH35" s="181">
        <v>2194.48</v>
      </c>
      <c r="AI35" s="328">
        <v>1412.74</v>
      </c>
      <c r="AJ35" s="329">
        <v>2474.23</v>
      </c>
      <c r="AK35" s="181">
        <v>1839.81</v>
      </c>
      <c r="AL35" s="330">
        <v>2194.48</v>
      </c>
      <c r="AM35" s="329">
        <v>1446.98</v>
      </c>
      <c r="AN35" s="181">
        <v>1426.52</v>
      </c>
      <c r="AO35" s="328">
        <v>1437.96</v>
      </c>
      <c r="AP35" s="224">
        <v>2355.71</v>
      </c>
      <c r="AQ35" s="225">
        <v>1763.46</v>
      </c>
      <c r="AR35" s="226">
        <v>2179.1799999999998</v>
      </c>
      <c r="AS35" s="224">
        <v>1379.82</v>
      </c>
      <c r="AT35" s="225">
        <v>1370.83</v>
      </c>
      <c r="AU35" s="227">
        <v>1460.49</v>
      </c>
      <c r="AV35" s="224">
        <v>2639.02</v>
      </c>
      <c r="AW35" s="225">
        <v>1951.25</v>
      </c>
      <c r="AX35" s="226">
        <v>2365.48</v>
      </c>
      <c r="AY35" s="224">
        <v>1714.5</v>
      </c>
      <c r="AZ35" s="225">
        <v>1579.29</v>
      </c>
      <c r="BA35" s="227">
        <v>1684.59</v>
      </c>
      <c r="BB35" s="224">
        <v>2552.4699999999998</v>
      </c>
      <c r="BC35" s="225">
        <v>1914.64</v>
      </c>
      <c r="BD35" s="226">
        <v>2391.15</v>
      </c>
      <c r="BE35" s="224">
        <v>1714.5</v>
      </c>
      <c r="BF35" s="225">
        <v>1579.29</v>
      </c>
      <c r="BG35" s="227">
        <v>1684.59</v>
      </c>
      <c r="BH35" s="224">
        <v>2578.36</v>
      </c>
      <c r="BI35" s="225">
        <v>1721.79</v>
      </c>
      <c r="BJ35" s="226">
        <v>2510.14</v>
      </c>
      <c r="BK35" s="224">
        <v>1714.5</v>
      </c>
      <c r="BL35" s="225">
        <v>1579.29</v>
      </c>
      <c r="BM35" s="227">
        <v>1684.59</v>
      </c>
      <c r="BN35" s="224">
        <v>2446.02</v>
      </c>
      <c r="BO35" s="225">
        <v>1829.77</v>
      </c>
      <c r="BP35" s="226">
        <v>2264.71</v>
      </c>
      <c r="BQ35" s="224">
        <v>1714.5</v>
      </c>
      <c r="BR35" s="225">
        <v>1579.29</v>
      </c>
      <c r="BS35" s="227">
        <v>1684.59</v>
      </c>
      <c r="BT35" s="224">
        <v>2600.91</v>
      </c>
      <c r="BU35" s="225">
        <v>1939.9</v>
      </c>
      <c r="BV35" s="226">
        <v>2343.86</v>
      </c>
      <c r="BW35" s="224">
        <v>1714.5</v>
      </c>
      <c r="BX35" s="225">
        <v>1579.29</v>
      </c>
      <c r="BY35" s="227">
        <v>1684.59</v>
      </c>
      <c r="BZ35" s="224">
        <v>2571.2800000000002</v>
      </c>
      <c r="CA35" s="225">
        <v>1907.08</v>
      </c>
      <c r="CB35" s="226">
        <v>2296.0300000000002</v>
      </c>
      <c r="CC35" s="224">
        <v>1714.5</v>
      </c>
      <c r="CD35" s="225">
        <v>1579.29</v>
      </c>
      <c r="CE35" s="227">
        <v>1684.59</v>
      </c>
      <c r="CF35" s="224">
        <v>2660.32</v>
      </c>
      <c r="CG35" s="225">
        <v>1989.07</v>
      </c>
      <c r="CH35" s="226">
        <v>2361.6999999999998</v>
      </c>
      <c r="CI35" s="224">
        <v>1714.5</v>
      </c>
      <c r="CJ35" s="225">
        <v>1579.29</v>
      </c>
      <c r="CK35" s="227">
        <v>1684.59</v>
      </c>
      <c r="CL35" s="224">
        <v>2729.36</v>
      </c>
      <c r="CM35" s="225">
        <v>2066.0300000000002</v>
      </c>
      <c r="CN35" s="226">
        <v>2426.62</v>
      </c>
      <c r="CO35" s="224">
        <v>1714.5</v>
      </c>
      <c r="CP35" s="225">
        <v>1579.29</v>
      </c>
      <c r="CQ35" s="227">
        <v>1684.59</v>
      </c>
      <c r="CR35" s="220">
        <v>2927.75</v>
      </c>
      <c r="CS35" s="225">
        <v>2151.71</v>
      </c>
      <c r="CT35" s="226">
        <v>2622.29</v>
      </c>
      <c r="CU35" s="224">
        <v>1714.5</v>
      </c>
      <c r="CV35" s="225">
        <v>1579.29</v>
      </c>
      <c r="CW35" s="227">
        <v>1684.59</v>
      </c>
      <c r="CX35" s="220">
        <v>3218.8</v>
      </c>
      <c r="CY35" s="225">
        <v>2298.5700000000002</v>
      </c>
      <c r="CZ35" s="226">
        <v>2861.5</v>
      </c>
      <c r="DA35" s="224">
        <v>1714.5</v>
      </c>
      <c r="DB35" s="225">
        <v>1579.29</v>
      </c>
      <c r="DC35" s="227">
        <v>1684.59</v>
      </c>
      <c r="DD35" s="220">
        <v>2967.27</v>
      </c>
      <c r="DE35" s="225">
        <v>2152.37</v>
      </c>
      <c r="DF35" s="226">
        <v>2649.98</v>
      </c>
      <c r="DG35" s="224">
        <v>1714.5</v>
      </c>
      <c r="DH35" s="225">
        <v>1579.29</v>
      </c>
      <c r="DI35" s="227">
        <v>1684.59</v>
      </c>
      <c r="DJ35" s="386">
        <v>2985.82</v>
      </c>
      <c r="DK35" s="382">
        <v>2177.0100000000002</v>
      </c>
      <c r="DL35" s="387">
        <v>2669.96</v>
      </c>
      <c r="DM35" s="379">
        <v>1714.5</v>
      </c>
      <c r="DN35" s="382">
        <v>1579.29</v>
      </c>
      <c r="DO35" s="383">
        <v>1684.59</v>
      </c>
    </row>
    <row r="36" spans="2:119">
      <c r="B36" s="200"/>
      <c r="C36" s="197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319"/>
      <c r="AJ36" s="320"/>
      <c r="AK36" s="178"/>
      <c r="AL36" s="321"/>
      <c r="AM36" s="320"/>
      <c r="AN36" s="178"/>
      <c r="AO36" s="319"/>
      <c r="AP36" s="212"/>
      <c r="AQ36" s="213"/>
      <c r="AR36" s="214"/>
      <c r="AS36" s="212"/>
      <c r="AT36" s="213"/>
      <c r="AU36" s="215"/>
      <c r="AV36" s="212"/>
      <c r="AW36" s="213"/>
      <c r="AX36" s="226"/>
      <c r="AY36" s="212"/>
      <c r="AZ36" s="213"/>
      <c r="BA36" s="215"/>
      <c r="BB36" s="212"/>
      <c r="BC36" s="213"/>
      <c r="BD36" s="226"/>
      <c r="BE36" s="212"/>
      <c r="BF36" s="213"/>
      <c r="BG36" s="215"/>
      <c r="BH36" s="212"/>
      <c r="BI36" s="213"/>
      <c r="BJ36" s="226"/>
      <c r="BK36" s="212"/>
      <c r="BL36" s="213"/>
      <c r="BM36" s="215"/>
      <c r="BN36" s="212"/>
      <c r="BO36" s="213"/>
      <c r="BP36" s="226"/>
      <c r="BQ36" s="212"/>
      <c r="BR36" s="213"/>
      <c r="BS36" s="215"/>
      <c r="BT36" s="212"/>
      <c r="BU36" s="213"/>
      <c r="BV36" s="226"/>
      <c r="BW36" s="212"/>
      <c r="BX36" s="213"/>
      <c r="BY36" s="215"/>
      <c r="BZ36" s="212"/>
      <c r="CA36" s="213"/>
      <c r="CB36" s="226"/>
      <c r="CC36" s="212"/>
      <c r="CD36" s="213"/>
      <c r="CE36" s="215"/>
      <c r="CF36" s="212"/>
      <c r="CG36" s="213"/>
      <c r="CH36" s="226"/>
      <c r="CI36" s="212"/>
      <c r="CJ36" s="213"/>
      <c r="CK36" s="215"/>
      <c r="CL36" s="212"/>
      <c r="CM36" s="213"/>
      <c r="CN36" s="226"/>
      <c r="CO36" s="212"/>
      <c r="CP36" s="213"/>
      <c r="CQ36" s="215"/>
      <c r="CR36" s="212"/>
      <c r="CS36" s="213"/>
      <c r="CT36" s="226"/>
      <c r="CU36" s="212"/>
      <c r="CV36" s="213"/>
      <c r="CW36" s="215"/>
      <c r="CX36" s="212"/>
      <c r="CY36" s="213"/>
      <c r="CZ36" s="226"/>
      <c r="DA36" s="212"/>
      <c r="DB36" s="213"/>
      <c r="DC36" s="215"/>
      <c r="DD36" s="212"/>
      <c r="DE36" s="213"/>
      <c r="DF36" s="226"/>
      <c r="DG36" s="212"/>
      <c r="DH36" s="213"/>
      <c r="DI36" s="215"/>
      <c r="DJ36" s="372"/>
      <c r="DK36" s="373"/>
      <c r="DL36" s="384"/>
      <c r="DM36" s="372"/>
      <c r="DN36" s="373"/>
      <c r="DO36" s="375"/>
    </row>
    <row r="37" spans="2:119">
      <c r="B37" s="516" t="s">
        <v>234</v>
      </c>
      <c r="C37" s="195" t="s">
        <v>227</v>
      </c>
      <c r="D37" s="180">
        <v>80.709999999999994</v>
      </c>
      <c r="E37" s="180">
        <v>78.02</v>
      </c>
      <c r="F37" s="180">
        <v>73.709999999999994</v>
      </c>
      <c r="G37" s="180">
        <v>224.53</v>
      </c>
      <c r="H37" s="180">
        <v>81.069999999999993</v>
      </c>
      <c r="I37" s="180">
        <v>78.36</v>
      </c>
      <c r="J37" s="180">
        <v>74.040000000000006</v>
      </c>
      <c r="K37" s="180">
        <v>224.53</v>
      </c>
      <c r="L37" s="180">
        <v>80.040000000000006</v>
      </c>
      <c r="M37" s="180">
        <v>77.319999999999993</v>
      </c>
      <c r="N37" s="180">
        <v>73.099999999999994</v>
      </c>
      <c r="O37" s="180">
        <v>224.53</v>
      </c>
      <c r="P37" s="180">
        <v>80.790000000000006</v>
      </c>
      <c r="Q37" s="180">
        <v>83.67</v>
      </c>
      <c r="R37" s="180">
        <v>76.42</v>
      </c>
      <c r="S37" s="180">
        <v>224.53</v>
      </c>
      <c r="T37" s="180">
        <v>61.16</v>
      </c>
      <c r="U37" s="180">
        <v>63.68</v>
      </c>
      <c r="V37" s="180">
        <v>58.16</v>
      </c>
      <c r="W37" s="180">
        <v>224.53</v>
      </c>
      <c r="X37" s="180">
        <v>62.43</v>
      </c>
      <c r="Y37" s="180">
        <v>64.98</v>
      </c>
      <c r="Z37" s="180">
        <v>59.34</v>
      </c>
      <c r="AA37" s="180">
        <v>224.53</v>
      </c>
      <c r="AB37" s="180">
        <v>85.36</v>
      </c>
      <c r="AC37" s="180">
        <v>88.34</v>
      </c>
      <c r="AD37" s="180">
        <v>80.680000000000007</v>
      </c>
      <c r="AE37" s="180">
        <v>224.53</v>
      </c>
      <c r="AF37" s="180">
        <v>87.05</v>
      </c>
      <c r="AG37" s="180">
        <v>90.09</v>
      </c>
      <c r="AH37" s="180">
        <v>82.27</v>
      </c>
      <c r="AI37" s="323">
        <v>224.53</v>
      </c>
      <c r="AJ37" s="324">
        <v>87.05</v>
      </c>
      <c r="AK37" s="180">
        <v>90.09</v>
      </c>
      <c r="AL37" s="325">
        <v>82.27</v>
      </c>
      <c r="AM37" s="324">
        <v>220.1</v>
      </c>
      <c r="AN37" s="180">
        <v>220.19</v>
      </c>
      <c r="AO37" s="323">
        <v>219.94</v>
      </c>
      <c r="AP37" s="216">
        <v>88.92</v>
      </c>
      <c r="AQ37" s="217">
        <v>92</v>
      </c>
      <c r="AR37" s="218">
        <v>84.03</v>
      </c>
      <c r="AS37" s="216">
        <v>215.32</v>
      </c>
      <c r="AT37" s="217">
        <v>215.6</v>
      </c>
      <c r="AU37" s="219">
        <v>214.82</v>
      </c>
      <c r="AV37" s="216">
        <v>91.44</v>
      </c>
      <c r="AW37" s="217">
        <v>94.59</v>
      </c>
      <c r="AX37" s="218">
        <v>86.39</v>
      </c>
      <c r="AY37" s="216">
        <v>211.19</v>
      </c>
      <c r="AZ37" s="217">
        <v>211.68</v>
      </c>
      <c r="BA37" s="219">
        <v>210.29</v>
      </c>
      <c r="BB37" s="216">
        <v>93.35</v>
      </c>
      <c r="BC37" s="217">
        <v>96.55</v>
      </c>
      <c r="BD37" s="218">
        <v>88.18</v>
      </c>
      <c r="BE37" s="216">
        <v>211.19</v>
      </c>
      <c r="BF37" s="217">
        <v>211.68</v>
      </c>
      <c r="BG37" s="219">
        <v>210.29</v>
      </c>
      <c r="BH37" s="216">
        <v>94.54</v>
      </c>
      <c r="BI37" s="217">
        <v>97.74</v>
      </c>
      <c r="BJ37" s="218">
        <v>89.27</v>
      </c>
      <c r="BK37" s="216">
        <v>211.19</v>
      </c>
      <c r="BL37" s="217">
        <v>211.68</v>
      </c>
      <c r="BM37" s="219">
        <v>210.29</v>
      </c>
      <c r="BN37" s="216">
        <v>95.55</v>
      </c>
      <c r="BO37" s="217">
        <v>98.79</v>
      </c>
      <c r="BP37" s="218">
        <v>90.23</v>
      </c>
      <c r="BQ37" s="216">
        <v>211.19</v>
      </c>
      <c r="BR37" s="217">
        <v>211.68</v>
      </c>
      <c r="BS37" s="219">
        <v>210.29</v>
      </c>
      <c r="BT37" s="216">
        <v>97.24</v>
      </c>
      <c r="BU37" s="217">
        <v>100.57</v>
      </c>
      <c r="BV37" s="218">
        <v>91.85</v>
      </c>
      <c r="BW37" s="216">
        <v>211.19</v>
      </c>
      <c r="BX37" s="217">
        <v>211.68</v>
      </c>
      <c r="BY37" s="219">
        <v>210.29</v>
      </c>
      <c r="BZ37" s="216">
        <v>97.44</v>
      </c>
      <c r="CA37" s="217">
        <v>100.76</v>
      </c>
      <c r="CB37" s="218">
        <v>92.02</v>
      </c>
      <c r="CC37" s="216">
        <v>211.19</v>
      </c>
      <c r="CD37" s="217">
        <v>211.68</v>
      </c>
      <c r="CE37" s="219">
        <v>210.29</v>
      </c>
      <c r="CF37" s="216">
        <v>98.7</v>
      </c>
      <c r="CG37" s="217">
        <v>102.12</v>
      </c>
      <c r="CH37" s="218">
        <v>93.27</v>
      </c>
      <c r="CI37" s="216">
        <v>211.19</v>
      </c>
      <c r="CJ37" s="217">
        <v>211.68</v>
      </c>
      <c r="CK37" s="219">
        <v>210.29</v>
      </c>
      <c r="CL37" s="216">
        <v>99.47</v>
      </c>
      <c r="CM37" s="217">
        <v>102.91</v>
      </c>
      <c r="CN37" s="218">
        <v>93.99</v>
      </c>
      <c r="CO37" s="216">
        <v>211.19</v>
      </c>
      <c r="CP37" s="217">
        <v>211.68</v>
      </c>
      <c r="CQ37" s="219">
        <v>210.29</v>
      </c>
      <c r="CR37" s="216">
        <v>100.57</v>
      </c>
      <c r="CS37" s="217">
        <v>104.1</v>
      </c>
      <c r="CT37" s="218">
        <v>95.07</v>
      </c>
      <c r="CU37" s="216">
        <v>211.19</v>
      </c>
      <c r="CV37" s="217">
        <v>211.68</v>
      </c>
      <c r="CW37" s="219">
        <v>210.29</v>
      </c>
      <c r="CX37" s="216">
        <v>100.75</v>
      </c>
      <c r="CY37" s="217">
        <v>104.3</v>
      </c>
      <c r="CZ37" s="218">
        <v>95.25</v>
      </c>
      <c r="DA37" s="216">
        <v>211.19</v>
      </c>
      <c r="DB37" s="217">
        <v>211.68</v>
      </c>
      <c r="DC37" s="219">
        <v>210.29</v>
      </c>
      <c r="DD37" s="216">
        <v>102.2</v>
      </c>
      <c r="DE37" s="217">
        <v>105.81</v>
      </c>
      <c r="DF37" s="218">
        <v>96.64</v>
      </c>
      <c r="DG37" s="216">
        <v>211.19</v>
      </c>
      <c r="DH37" s="217">
        <v>211.68</v>
      </c>
      <c r="DI37" s="219">
        <v>210.29</v>
      </c>
      <c r="DJ37" s="376">
        <v>102.78</v>
      </c>
      <c r="DK37" s="377">
        <v>106.42</v>
      </c>
      <c r="DL37" s="368">
        <v>97.19</v>
      </c>
      <c r="DM37" s="376">
        <v>211.19</v>
      </c>
      <c r="DN37" s="377">
        <v>211.68</v>
      </c>
      <c r="DO37" s="369">
        <v>210.29</v>
      </c>
    </row>
    <row r="38" spans="2:119">
      <c r="B38" s="516"/>
      <c r="C38" s="198" t="s">
        <v>229</v>
      </c>
      <c r="D38" s="179">
        <v>6.05</v>
      </c>
      <c r="E38" s="179">
        <v>6.37</v>
      </c>
      <c r="F38" s="179">
        <v>6.13</v>
      </c>
      <c r="G38" s="179">
        <v>7.81</v>
      </c>
      <c r="H38" s="179">
        <v>5.64</v>
      </c>
      <c r="I38" s="179">
        <v>5.96</v>
      </c>
      <c r="J38" s="179">
        <v>5.0999999999999996</v>
      </c>
      <c r="K38" s="179">
        <v>7.81</v>
      </c>
      <c r="L38" s="179">
        <v>5.48</v>
      </c>
      <c r="M38" s="179">
        <v>5.74</v>
      </c>
      <c r="N38" s="179">
        <v>4.91</v>
      </c>
      <c r="O38" s="179">
        <v>7.81</v>
      </c>
      <c r="P38" s="179">
        <v>6.05</v>
      </c>
      <c r="Q38" s="179">
        <v>5.64</v>
      </c>
      <c r="R38" s="179">
        <v>4.84</v>
      </c>
      <c r="S38" s="179">
        <v>7.81</v>
      </c>
      <c r="T38" s="179">
        <v>6.35</v>
      </c>
      <c r="U38" s="179">
        <v>6.11</v>
      </c>
      <c r="V38" s="179">
        <v>5.71</v>
      </c>
      <c r="W38" s="179">
        <v>7.81</v>
      </c>
      <c r="X38" s="179">
        <v>6.72</v>
      </c>
      <c r="Y38" s="179">
        <v>6.43</v>
      </c>
      <c r="Z38" s="179">
        <v>5.75</v>
      </c>
      <c r="AA38" s="179">
        <v>7.81</v>
      </c>
      <c r="AB38" s="179">
        <v>6.6</v>
      </c>
      <c r="AC38" s="179">
        <v>6.37</v>
      </c>
      <c r="AD38" s="179">
        <v>6.06</v>
      </c>
      <c r="AE38" s="179">
        <v>7.81</v>
      </c>
      <c r="AF38" s="179">
        <v>6</v>
      </c>
      <c r="AG38" s="179">
        <v>6.75</v>
      </c>
      <c r="AH38" s="179">
        <v>6.45</v>
      </c>
      <c r="AI38" s="322">
        <v>7.81</v>
      </c>
      <c r="AJ38" s="326">
        <v>6</v>
      </c>
      <c r="AK38" s="179">
        <v>6.75</v>
      </c>
      <c r="AL38" s="327">
        <v>6.45</v>
      </c>
      <c r="AM38" s="326">
        <v>7.78</v>
      </c>
      <c r="AN38" s="179">
        <v>7.78</v>
      </c>
      <c r="AO38" s="322">
        <v>7.77</v>
      </c>
      <c r="AP38" s="220">
        <v>7.37</v>
      </c>
      <c r="AQ38" s="221">
        <v>7.37</v>
      </c>
      <c r="AR38" s="222">
        <v>7.06</v>
      </c>
      <c r="AS38" s="220">
        <v>8.2799999999999994</v>
      </c>
      <c r="AT38" s="221">
        <v>8.35</v>
      </c>
      <c r="AU38" s="223">
        <v>8.31</v>
      </c>
      <c r="AV38" s="220">
        <v>9.0299999999999994</v>
      </c>
      <c r="AW38" s="221">
        <v>8.1999999999999993</v>
      </c>
      <c r="AX38" s="222">
        <v>8</v>
      </c>
      <c r="AY38" s="220">
        <v>9.89</v>
      </c>
      <c r="AZ38" s="221">
        <v>9.1300000000000008</v>
      </c>
      <c r="BA38" s="223">
        <v>9.19</v>
      </c>
      <c r="BB38" s="220">
        <v>8.31</v>
      </c>
      <c r="BC38" s="221">
        <v>8.16</v>
      </c>
      <c r="BD38" s="222">
        <v>8.16</v>
      </c>
      <c r="BE38" s="220">
        <v>9.89</v>
      </c>
      <c r="BF38" s="221">
        <v>9.1300000000000008</v>
      </c>
      <c r="BG38" s="223">
        <v>9.19</v>
      </c>
      <c r="BH38" s="220">
        <v>10.27</v>
      </c>
      <c r="BI38" s="221">
        <v>10.029999999999999</v>
      </c>
      <c r="BJ38" s="222">
        <v>9.8699999999999992</v>
      </c>
      <c r="BK38" s="220">
        <v>9.89</v>
      </c>
      <c r="BL38" s="221">
        <v>9.1300000000000008</v>
      </c>
      <c r="BM38" s="223">
        <v>9.19</v>
      </c>
      <c r="BN38" s="220">
        <v>10.94</v>
      </c>
      <c r="BO38" s="221">
        <v>10.02</v>
      </c>
      <c r="BP38" s="222">
        <v>9.6999999999999993</v>
      </c>
      <c r="BQ38" s="220">
        <v>9.89</v>
      </c>
      <c r="BR38" s="221">
        <v>9.1300000000000008</v>
      </c>
      <c r="BS38" s="223">
        <v>9.19</v>
      </c>
      <c r="BT38" s="220">
        <v>10.02</v>
      </c>
      <c r="BU38" s="221">
        <v>9.39</v>
      </c>
      <c r="BV38" s="222">
        <v>9.19</v>
      </c>
      <c r="BW38" s="220">
        <v>9.89</v>
      </c>
      <c r="BX38" s="221">
        <v>9.1300000000000008</v>
      </c>
      <c r="BY38" s="223">
        <v>9.19</v>
      </c>
      <c r="BZ38" s="220">
        <v>8.91</v>
      </c>
      <c r="CA38" s="221">
        <v>8.1999999999999993</v>
      </c>
      <c r="CB38" s="222">
        <v>7.9</v>
      </c>
      <c r="CC38" s="220">
        <v>9.89</v>
      </c>
      <c r="CD38" s="221">
        <v>9.1300000000000008</v>
      </c>
      <c r="CE38" s="223">
        <v>9.19</v>
      </c>
      <c r="CF38" s="220">
        <v>8.94</v>
      </c>
      <c r="CG38" s="221">
        <v>9.18</v>
      </c>
      <c r="CH38" s="222">
        <v>8.48</v>
      </c>
      <c r="CI38" s="220">
        <v>9.89</v>
      </c>
      <c r="CJ38" s="221">
        <v>9.1300000000000008</v>
      </c>
      <c r="CK38" s="223">
        <v>9.19</v>
      </c>
      <c r="CL38" s="220">
        <v>9.2100000000000009</v>
      </c>
      <c r="CM38" s="221">
        <v>9.57</v>
      </c>
      <c r="CN38" s="222">
        <v>8.66</v>
      </c>
      <c r="CO38" s="220">
        <v>9.89</v>
      </c>
      <c r="CP38" s="221">
        <v>9.1300000000000008</v>
      </c>
      <c r="CQ38" s="223">
        <v>9.19</v>
      </c>
      <c r="CR38" s="220">
        <v>8.76</v>
      </c>
      <c r="CS38" s="221">
        <v>8.41</v>
      </c>
      <c r="CT38" s="222">
        <v>8.0399999999999991</v>
      </c>
      <c r="CU38" s="220">
        <v>9.89</v>
      </c>
      <c r="CV38" s="221">
        <v>9.1300000000000008</v>
      </c>
      <c r="CW38" s="223">
        <v>9.19</v>
      </c>
      <c r="CX38" s="220">
        <v>8.23</v>
      </c>
      <c r="CY38" s="221">
        <v>7.94</v>
      </c>
      <c r="CZ38" s="222">
        <v>7.52</v>
      </c>
      <c r="DA38" s="220">
        <v>9.89</v>
      </c>
      <c r="DB38" s="221">
        <v>9.1300000000000008</v>
      </c>
      <c r="DC38" s="223">
        <v>9.19</v>
      </c>
      <c r="DD38" s="220">
        <v>8.7100000000000009</v>
      </c>
      <c r="DE38" s="221">
        <v>9.07</v>
      </c>
      <c r="DF38" s="222">
        <v>8.23</v>
      </c>
      <c r="DG38" s="220">
        <v>9.89</v>
      </c>
      <c r="DH38" s="221">
        <v>9.1300000000000008</v>
      </c>
      <c r="DI38" s="223">
        <v>9.19</v>
      </c>
      <c r="DJ38" s="366">
        <v>8.92</v>
      </c>
      <c r="DK38" s="367">
        <v>8.99</v>
      </c>
      <c r="DL38" s="370">
        <v>8.1999999999999993</v>
      </c>
      <c r="DM38" s="366">
        <v>9.89</v>
      </c>
      <c r="DN38" s="367">
        <v>9.1300000000000008</v>
      </c>
      <c r="DO38" s="371">
        <v>9.19</v>
      </c>
    </row>
    <row r="39" spans="2:119">
      <c r="B39" s="516"/>
      <c r="C39" s="202" t="s">
        <v>230</v>
      </c>
      <c r="D39" s="184">
        <v>583.37</v>
      </c>
      <c r="E39" s="184">
        <v>973.45</v>
      </c>
      <c r="F39" s="184">
        <v>1011.96</v>
      </c>
      <c r="G39" s="184">
        <v>485.98</v>
      </c>
      <c r="H39" s="184">
        <v>597.32000000000005</v>
      </c>
      <c r="I39" s="184">
        <v>1004.45</v>
      </c>
      <c r="J39" s="184">
        <v>1016.94</v>
      </c>
      <c r="K39" s="184">
        <v>485.98</v>
      </c>
      <c r="L39" s="184">
        <v>605.17999999999995</v>
      </c>
      <c r="M39" s="184">
        <v>1010.98</v>
      </c>
      <c r="N39" s="184">
        <v>1015.56</v>
      </c>
      <c r="O39" s="184">
        <v>485.98</v>
      </c>
      <c r="P39" s="184">
        <v>1071.48</v>
      </c>
      <c r="Q39" s="184">
        <v>641.17999999999995</v>
      </c>
      <c r="R39" s="184">
        <v>1096.5899999999999</v>
      </c>
      <c r="S39" s="184">
        <v>485.98</v>
      </c>
      <c r="T39" s="184">
        <v>1019.61</v>
      </c>
      <c r="U39" s="184">
        <v>644.97</v>
      </c>
      <c r="V39" s="184">
        <v>997.54</v>
      </c>
      <c r="W39" s="184">
        <v>485.98</v>
      </c>
      <c r="X39" s="184">
        <v>1086.02</v>
      </c>
      <c r="Y39" s="184">
        <v>643.38</v>
      </c>
      <c r="Z39" s="184">
        <v>1073.25</v>
      </c>
      <c r="AA39" s="184">
        <v>485.98</v>
      </c>
      <c r="AB39" s="184">
        <v>1241.24</v>
      </c>
      <c r="AC39" s="184">
        <v>700.06</v>
      </c>
      <c r="AD39" s="184">
        <v>1377.19</v>
      </c>
      <c r="AE39" s="184">
        <v>485.98</v>
      </c>
      <c r="AF39" s="184">
        <v>1079.24</v>
      </c>
      <c r="AG39" s="184">
        <v>647.27</v>
      </c>
      <c r="AH39" s="184">
        <v>1105.23</v>
      </c>
      <c r="AI39" s="332">
        <v>485.98</v>
      </c>
      <c r="AJ39" s="333">
        <v>1079.24</v>
      </c>
      <c r="AK39" s="184">
        <v>647.27</v>
      </c>
      <c r="AL39" s="334">
        <v>1105.23</v>
      </c>
      <c r="AM39" s="333">
        <v>505.12</v>
      </c>
      <c r="AN39" s="184">
        <v>491.18</v>
      </c>
      <c r="AO39" s="332">
        <v>505.96</v>
      </c>
      <c r="AP39" s="229">
        <v>1027.73</v>
      </c>
      <c r="AQ39" s="230">
        <v>630.92999999999995</v>
      </c>
      <c r="AR39" s="231">
        <v>1114.22</v>
      </c>
      <c r="AS39" s="229">
        <v>482.32</v>
      </c>
      <c r="AT39" s="230">
        <v>482.64</v>
      </c>
      <c r="AU39" s="232">
        <v>544.91</v>
      </c>
      <c r="AV39" s="229">
        <v>1190.3399999999999</v>
      </c>
      <c r="AW39" s="230">
        <v>715.69</v>
      </c>
      <c r="AX39" s="231">
        <v>1216.55</v>
      </c>
      <c r="AY39" s="229">
        <v>673.63</v>
      </c>
      <c r="AZ39" s="230">
        <v>575.21</v>
      </c>
      <c r="BA39" s="232">
        <v>677.21</v>
      </c>
      <c r="BB39" s="229">
        <v>1128.46</v>
      </c>
      <c r="BC39" s="230">
        <v>696.26</v>
      </c>
      <c r="BD39" s="231">
        <v>1236.3</v>
      </c>
      <c r="BE39" s="229">
        <v>673.63</v>
      </c>
      <c r="BF39" s="230">
        <v>575.21</v>
      </c>
      <c r="BG39" s="232">
        <v>677.21</v>
      </c>
      <c r="BH39" s="229">
        <v>1174.78</v>
      </c>
      <c r="BI39" s="230">
        <v>582.95000000000005</v>
      </c>
      <c r="BJ39" s="231">
        <v>1331.97</v>
      </c>
      <c r="BK39" s="229">
        <v>673.63</v>
      </c>
      <c r="BL39" s="230">
        <v>575.21</v>
      </c>
      <c r="BM39" s="232">
        <v>677.21</v>
      </c>
      <c r="BN39" s="229">
        <v>1073.74</v>
      </c>
      <c r="BO39" s="230">
        <v>662.87</v>
      </c>
      <c r="BP39" s="231">
        <v>1160.08</v>
      </c>
      <c r="BQ39" s="229">
        <v>673.63</v>
      </c>
      <c r="BR39" s="230">
        <v>575.21</v>
      </c>
      <c r="BS39" s="232">
        <v>677.21</v>
      </c>
      <c r="BT39" s="229">
        <v>1141.8499999999999</v>
      </c>
      <c r="BU39" s="230">
        <v>696.59</v>
      </c>
      <c r="BV39" s="231">
        <v>1189.56</v>
      </c>
      <c r="BW39" s="229">
        <v>673.63</v>
      </c>
      <c r="BX39" s="230">
        <v>575.21</v>
      </c>
      <c r="BY39" s="232">
        <v>677.21</v>
      </c>
      <c r="BZ39" s="229">
        <v>1145.49</v>
      </c>
      <c r="CA39" s="230">
        <v>697.84</v>
      </c>
      <c r="CB39" s="231">
        <v>1169.28</v>
      </c>
      <c r="CC39" s="229">
        <v>673.63</v>
      </c>
      <c r="CD39" s="230">
        <v>575.21</v>
      </c>
      <c r="CE39" s="232">
        <v>677.21</v>
      </c>
      <c r="CF39" s="229">
        <v>1192.8</v>
      </c>
      <c r="CG39" s="230">
        <v>737.57</v>
      </c>
      <c r="CH39" s="231">
        <v>1203.57</v>
      </c>
      <c r="CI39" s="229">
        <v>673.63</v>
      </c>
      <c r="CJ39" s="230">
        <v>575.21</v>
      </c>
      <c r="CK39" s="232">
        <v>677.21</v>
      </c>
      <c r="CL39" s="229">
        <v>1224.17</v>
      </c>
      <c r="CM39" s="230">
        <v>773.26</v>
      </c>
      <c r="CN39" s="231">
        <v>1238.02</v>
      </c>
      <c r="CO39" s="229">
        <v>673.63</v>
      </c>
      <c r="CP39" s="230">
        <v>575.21</v>
      </c>
      <c r="CQ39" s="232">
        <v>677.21</v>
      </c>
      <c r="CR39" s="229">
        <v>1368.01</v>
      </c>
      <c r="CS39" s="230">
        <v>829.37</v>
      </c>
      <c r="CT39" s="231">
        <v>1369.93</v>
      </c>
      <c r="CU39" s="229">
        <v>673.63</v>
      </c>
      <c r="CV39" s="230">
        <v>575.21</v>
      </c>
      <c r="CW39" s="232">
        <v>677.21</v>
      </c>
      <c r="CX39" s="229">
        <v>1583.18</v>
      </c>
      <c r="CY39" s="230">
        <v>920.95</v>
      </c>
      <c r="CZ39" s="231">
        <v>1533.02</v>
      </c>
      <c r="DA39" s="229">
        <v>673.63</v>
      </c>
      <c r="DB39" s="230">
        <v>575.21</v>
      </c>
      <c r="DC39" s="232">
        <v>677.21</v>
      </c>
      <c r="DD39" s="229">
        <v>1398.63</v>
      </c>
      <c r="DE39" s="230">
        <v>828.61</v>
      </c>
      <c r="DF39" s="231">
        <v>1389.11</v>
      </c>
      <c r="DG39" s="229">
        <v>673.63</v>
      </c>
      <c r="DH39" s="230">
        <v>575.21</v>
      </c>
      <c r="DI39" s="232">
        <v>677.21</v>
      </c>
      <c r="DJ39" s="388">
        <v>1405.13</v>
      </c>
      <c r="DK39" s="389">
        <v>839.88</v>
      </c>
      <c r="DL39" s="390">
        <v>1399.35</v>
      </c>
      <c r="DM39" s="391">
        <v>673.63</v>
      </c>
      <c r="DN39" s="389">
        <v>575.21</v>
      </c>
      <c r="DO39" s="392">
        <v>677.21</v>
      </c>
    </row>
    <row r="40" spans="2:119">
      <c r="B40" s="200"/>
      <c r="C40" s="197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319"/>
      <c r="AJ40" s="320"/>
      <c r="AK40" s="178"/>
      <c r="AL40" s="321"/>
      <c r="AM40" s="320"/>
      <c r="AN40" s="178"/>
      <c r="AO40" s="319"/>
      <c r="AP40" s="212"/>
      <c r="AQ40" s="213"/>
      <c r="AR40" s="214"/>
      <c r="AS40" s="212"/>
      <c r="AT40" s="213"/>
      <c r="AU40" s="215"/>
      <c r="AV40" s="212"/>
      <c r="AW40" s="213"/>
      <c r="AX40" s="231"/>
      <c r="AY40" s="212"/>
      <c r="AZ40" s="213"/>
      <c r="BA40" s="215"/>
      <c r="BB40" s="212"/>
      <c r="BC40" s="213"/>
      <c r="BD40" s="231"/>
      <c r="BE40" s="212"/>
      <c r="BF40" s="213"/>
      <c r="BG40" s="215"/>
      <c r="BH40" s="212"/>
      <c r="BI40" s="213"/>
      <c r="BJ40" s="231"/>
      <c r="BK40" s="212"/>
      <c r="BL40" s="213"/>
      <c r="BM40" s="215"/>
      <c r="BN40" s="212"/>
      <c r="BO40" s="213"/>
      <c r="BP40" s="231"/>
      <c r="BQ40" s="212"/>
      <c r="BR40" s="213"/>
      <c r="BS40" s="215"/>
      <c r="BT40" s="212"/>
      <c r="BU40" s="213"/>
      <c r="BV40" s="231"/>
      <c r="BW40" s="212"/>
      <c r="BX40" s="213"/>
      <c r="BY40" s="215"/>
      <c r="BZ40" s="212"/>
      <c r="CA40" s="213"/>
      <c r="CB40" s="231"/>
      <c r="CC40" s="212"/>
      <c r="CD40" s="213"/>
      <c r="CE40" s="215"/>
      <c r="CF40" s="212"/>
      <c r="CG40" s="213"/>
      <c r="CH40" s="231"/>
      <c r="CI40" s="212"/>
      <c r="CJ40" s="213"/>
      <c r="CK40" s="215"/>
      <c r="CL40" s="212"/>
      <c r="CM40" s="213"/>
      <c r="CN40" s="231"/>
      <c r="CO40" s="212"/>
      <c r="CP40" s="213"/>
      <c r="CQ40" s="215"/>
      <c r="CR40" s="212"/>
      <c r="CS40" s="213"/>
      <c r="CT40" s="231"/>
      <c r="CU40" s="212"/>
      <c r="CV40" s="213"/>
      <c r="CW40" s="215"/>
      <c r="CX40" s="212"/>
      <c r="CY40" s="213"/>
      <c r="CZ40" s="231"/>
      <c r="DA40" s="212"/>
      <c r="DB40" s="213"/>
      <c r="DC40" s="215"/>
      <c r="DD40" s="212"/>
      <c r="DE40" s="213"/>
      <c r="DF40" s="231"/>
      <c r="DG40" s="212"/>
      <c r="DH40" s="213"/>
      <c r="DI40" s="215"/>
      <c r="DJ40" s="372"/>
      <c r="DK40" s="373"/>
      <c r="DL40" s="393"/>
      <c r="DM40" s="372"/>
      <c r="DN40" s="373"/>
      <c r="DO40" s="375"/>
    </row>
    <row r="41" spans="2:119">
      <c r="B41" s="516" t="s">
        <v>235</v>
      </c>
      <c r="C41" s="195" t="s">
        <v>227</v>
      </c>
      <c r="D41" s="185">
        <v>80.709999999999994</v>
      </c>
      <c r="E41" s="185">
        <v>78.02</v>
      </c>
      <c r="F41" s="185">
        <v>73.709999999999994</v>
      </c>
      <c r="G41" s="185">
        <v>224.53</v>
      </c>
      <c r="H41" s="185">
        <v>81.069999999999993</v>
      </c>
      <c r="I41" s="185">
        <v>78.36</v>
      </c>
      <c r="J41" s="185">
        <v>74.040000000000006</v>
      </c>
      <c r="K41" s="185">
        <v>224.53</v>
      </c>
      <c r="L41" s="185">
        <v>80.040000000000006</v>
      </c>
      <c r="M41" s="185">
        <v>77.319999999999993</v>
      </c>
      <c r="N41" s="185">
        <v>73.099999999999994</v>
      </c>
      <c r="O41" s="185">
        <v>224.53</v>
      </c>
      <c r="P41" s="185">
        <v>80.790000000000006</v>
      </c>
      <c r="Q41" s="185">
        <v>83.67</v>
      </c>
      <c r="R41" s="185">
        <v>76.41</v>
      </c>
      <c r="S41" s="185">
        <v>224.53</v>
      </c>
      <c r="T41" s="185">
        <v>61.16</v>
      </c>
      <c r="U41" s="185">
        <v>63.68</v>
      </c>
      <c r="V41" s="185">
        <v>58.16</v>
      </c>
      <c r="W41" s="185">
        <v>224.53</v>
      </c>
      <c r="X41" s="185">
        <v>62.43</v>
      </c>
      <c r="Y41" s="185">
        <v>64.98</v>
      </c>
      <c r="Z41" s="185">
        <v>59.34</v>
      </c>
      <c r="AA41" s="185">
        <v>224.53</v>
      </c>
      <c r="AB41" s="180">
        <v>85.36</v>
      </c>
      <c r="AC41" s="185">
        <f>+AC37</f>
        <v>88.34</v>
      </c>
      <c r="AD41" s="180">
        <v>80.680000000000007</v>
      </c>
      <c r="AE41" s="185">
        <v>224.53</v>
      </c>
      <c r="AF41" s="180">
        <v>87.05</v>
      </c>
      <c r="AG41" s="185">
        <v>90.09</v>
      </c>
      <c r="AH41" s="180">
        <v>82.27</v>
      </c>
      <c r="AI41" s="323">
        <v>224.53</v>
      </c>
      <c r="AJ41" s="324">
        <v>87.05</v>
      </c>
      <c r="AK41" s="185">
        <v>90.09</v>
      </c>
      <c r="AL41" s="325">
        <v>82.27</v>
      </c>
      <c r="AM41" s="324">
        <v>220.1</v>
      </c>
      <c r="AN41" s="185">
        <v>220.19</v>
      </c>
      <c r="AO41" s="323">
        <v>219.94</v>
      </c>
      <c r="AP41" s="216">
        <v>88.92</v>
      </c>
      <c r="AQ41" s="233">
        <v>92</v>
      </c>
      <c r="AR41" s="218">
        <v>84.03</v>
      </c>
      <c r="AS41" s="216">
        <v>215.32</v>
      </c>
      <c r="AT41" s="233">
        <v>215.6</v>
      </c>
      <c r="AU41" s="219">
        <v>214.82</v>
      </c>
      <c r="AV41" s="216">
        <v>91.44</v>
      </c>
      <c r="AW41" s="233">
        <v>94.59</v>
      </c>
      <c r="AX41" s="218">
        <v>86.39</v>
      </c>
      <c r="AY41" s="216">
        <v>211.19</v>
      </c>
      <c r="AZ41" s="233">
        <v>211.68</v>
      </c>
      <c r="BA41" s="219">
        <v>210.29</v>
      </c>
      <c r="BB41" s="216">
        <v>93.35</v>
      </c>
      <c r="BC41" s="233">
        <v>96.55</v>
      </c>
      <c r="BD41" s="218">
        <v>88.18</v>
      </c>
      <c r="BE41" s="216">
        <v>211.19</v>
      </c>
      <c r="BF41" s="233">
        <v>211.68</v>
      </c>
      <c r="BG41" s="219">
        <v>210.29</v>
      </c>
      <c r="BH41" s="216">
        <v>94.54</v>
      </c>
      <c r="BI41" s="233">
        <v>97.74</v>
      </c>
      <c r="BJ41" s="218">
        <v>89.27</v>
      </c>
      <c r="BK41" s="216">
        <v>211.19</v>
      </c>
      <c r="BL41" s="233">
        <v>211.68</v>
      </c>
      <c r="BM41" s="219">
        <v>210.29</v>
      </c>
      <c r="BN41" s="216">
        <v>95.55</v>
      </c>
      <c r="BO41" s="233">
        <v>98.79</v>
      </c>
      <c r="BP41" s="218">
        <v>90.23</v>
      </c>
      <c r="BQ41" s="216">
        <v>211.19</v>
      </c>
      <c r="BR41" s="233">
        <v>211.68</v>
      </c>
      <c r="BS41" s="219">
        <v>210.29</v>
      </c>
      <c r="BT41" s="216">
        <v>97.24</v>
      </c>
      <c r="BU41" s="233">
        <v>100.57</v>
      </c>
      <c r="BV41" s="218">
        <v>91.85</v>
      </c>
      <c r="BW41" s="216">
        <v>211.19</v>
      </c>
      <c r="BX41" s="233">
        <v>211.68</v>
      </c>
      <c r="BY41" s="219">
        <v>210.29</v>
      </c>
      <c r="BZ41" s="216">
        <v>97.44</v>
      </c>
      <c r="CA41" s="233">
        <v>100.76</v>
      </c>
      <c r="CB41" s="218">
        <v>92.02</v>
      </c>
      <c r="CC41" s="216">
        <v>211.19</v>
      </c>
      <c r="CD41" s="233">
        <v>211.68</v>
      </c>
      <c r="CE41" s="219">
        <v>210.29</v>
      </c>
      <c r="CF41" s="216">
        <v>98.7</v>
      </c>
      <c r="CG41" s="233">
        <v>102.12</v>
      </c>
      <c r="CH41" s="218">
        <v>93.27</v>
      </c>
      <c r="CI41" s="216">
        <v>211.19</v>
      </c>
      <c r="CJ41" s="233">
        <v>211.68</v>
      </c>
      <c r="CK41" s="219">
        <v>210.29</v>
      </c>
      <c r="CL41" s="216">
        <v>99.47</v>
      </c>
      <c r="CM41" s="233">
        <v>102.91</v>
      </c>
      <c r="CN41" s="218">
        <v>93.99</v>
      </c>
      <c r="CO41" s="216">
        <v>211.19</v>
      </c>
      <c r="CP41" s="233">
        <v>211.68</v>
      </c>
      <c r="CQ41" s="219">
        <v>210.29</v>
      </c>
      <c r="CR41" s="216">
        <v>100.57</v>
      </c>
      <c r="CS41" s="233">
        <v>104.1</v>
      </c>
      <c r="CT41" s="218">
        <v>95.07</v>
      </c>
      <c r="CU41" s="216">
        <v>211.19</v>
      </c>
      <c r="CV41" s="233">
        <v>211.68</v>
      </c>
      <c r="CW41" s="219">
        <v>210.29</v>
      </c>
      <c r="CX41" s="216">
        <v>100.75</v>
      </c>
      <c r="CY41" s="233">
        <v>104.3</v>
      </c>
      <c r="CZ41" s="218">
        <v>95.25</v>
      </c>
      <c r="DA41" s="216">
        <v>211.19</v>
      </c>
      <c r="DB41" s="233">
        <v>211.68</v>
      </c>
      <c r="DC41" s="219">
        <v>210.29</v>
      </c>
      <c r="DD41" s="216">
        <v>102.2</v>
      </c>
      <c r="DE41" s="233">
        <v>105.81</v>
      </c>
      <c r="DF41" s="218">
        <v>96.64</v>
      </c>
      <c r="DG41" s="216">
        <v>211.19</v>
      </c>
      <c r="DH41" s="233">
        <v>211.68</v>
      </c>
      <c r="DI41" s="219">
        <v>210.29</v>
      </c>
      <c r="DJ41" s="376">
        <v>102.78</v>
      </c>
      <c r="DK41" s="394">
        <v>106.42</v>
      </c>
      <c r="DL41" s="368">
        <v>97.19</v>
      </c>
      <c r="DM41" s="376">
        <v>211.19</v>
      </c>
      <c r="DN41" s="394">
        <v>211.68</v>
      </c>
      <c r="DO41" s="369">
        <v>210.29</v>
      </c>
    </row>
    <row r="42" spans="2:119">
      <c r="B42" s="516"/>
      <c r="C42" s="198" t="s">
        <v>229</v>
      </c>
      <c r="D42" s="186">
        <v>6.05</v>
      </c>
      <c r="E42" s="186">
        <v>6.37</v>
      </c>
      <c r="F42" s="186">
        <v>6.13</v>
      </c>
      <c r="G42" s="186">
        <v>7.38</v>
      </c>
      <c r="H42" s="186">
        <v>5.64</v>
      </c>
      <c r="I42" s="186">
        <v>5.92</v>
      </c>
      <c r="J42" s="186">
        <v>5.0999999999999996</v>
      </c>
      <c r="K42" s="186">
        <v>7.38</v>
      </c>
      <c r="L42" s="186">
        <v>5.48</v>
      </c>
      <c r="M42" s="186">
        <v>5.74</v>
      </c>
      <c r="N42" s="186">
        <v>4.91</v>
      </c>
      <c r="O42" s="186">
        <v>7.38</v>
      </c>
      <c r="P42" s="186">
        <v>6.05</v>
      </c>
      <c r="Q42" s="186">
        <v>5.64</v>
      </c>
      <c r="R42" s="186">
        <v>4.84</v>
      </c>
      <c r="S42" s="186">
        <v>7.38</v>
      </c>
      <c r="T42" s="186">
        <v>6.35</v>
      </c>
      <c r="U42" s="186">
        <v>6.11</v>
      </c>
      <c r="V42" s="186">
        <v>5.71</v>
      </c>
      <c r="W42" s="186">
        <v>7.38</v>
      </c>
      <c r="X42" s="186">
        <v>6.72</v>
      </c>
      <c r="Y42" s="186">
        <v>6.43</v>
      </c>
      <c r="Z42" s="186">
        <v>5.75</v>
      </c>
      <c r="AA42" s="186">
        <v>7.38</v>
      </c>
      <c r="AB42" s="179">
        <v>6.6</v>
      </c>
      <c r="AC42" s="186">
        <f>+AC38</f>
        <v>6.37</v>
      </c>
      <c r="AD42" s="179">
        <v>6.06</v>
      </c>
      <c r="AE42" s="186">
        <v>7.38</v>
      </c>
      <c r="AF42" s="179">
        <v>6.82</v>
      </c>
      <c r="AG42" s="186">
        <v>6.75</v>
      </c>
      <c r="AH42" s="179">
        <v>6.45</v>
      </c>
      <c r="AI42" s="322">
        <v>7.38</v>
      </c>
      <c r="AJ42" s="326">
        <v>6.82</v>
      </c>
      <c r="AK42" s="186">
        <v>6.75</v>
      </c>
      <c r="AL42" s="327">
        <v>6.45</v>
      </c>
      <c r="AM42" s="326">
        <v>7.36</v>
      </c>
      <c r="AN42" s="186">
        <v>7.36</v>
      </c>
      <c r="AO42" s="322">
        <v>7.35</v>
      </c>
      <c r="AP42" s="220">
        <v>7.37</v>
      </c>
      <c r="AQ42" s="234">
        <v>7.37</v>
      </c>
      <c r="AR42" s="222">
        <v>7.06</v>
      </c>
      <c r="AS42" s="220">
        <v>7.88</v>
      </c>
      <c r="AT42" s="234">
        <v>7.95</v>
      </c>
      <c r="AU42" s="223">
        <v>7.92</v>
      </c>
      <c r="AV42" s="220">
        <v>9.0299999999999994</v>
      </c>
      <c r="AW42" s="234">
        <v>8.1999999999999993</v>
      </c>
      <c r="AX42" s="222">
        <v>8</v>
      </c>
      <c r="AY42" s="220">
        <v>9.52</v>
      </c>
      <c r="AZ42" s="234">
        <v>8.75</v>
      </c>
      <c r="BA42" s="223">
        <v>8.81</v>
      </c>
      <c r="BB42" s="220">
        <v>8.31</v>
      </c>
      <c r="BC42" s="234">
        <v>8.16</v>
      </c>
      <c r="BD42" s="222">
        <v>8.16</v>
      </c>
      <c r="BE42" s="220">
        <v>9.52</v>
      </c>
      <c r="BF42" s="234">
        <v>8.75</v>
      </c>
      <c r="BG42" s="223">
        <v>8.81</v>
      </c>
      <c r="BH42" s="220">
        <v>10.27</v>
      </c>
      <c r="BI42" s="234">
        <v>10.029999999999999</v>
      </c>
      <c r="BJ42" s="222">
        <v>9.8699999999999992</v>
      </c>
      <c r="BK42" s="220">
        <v>9.52</v>
      </c>
      <c r="BL42" s="234">
        <v>8.75</v>
      </c>
      <c r="BM42" s="223">
        <v>8.81</v>
      </c>
      <c r="BN42" s="220">
        <v>10.94</v>
      </c>
      <c r="BO42" s="234">
        <v>10.02</v>
      </c>
      <c r="BP42" s="222">
        <v>9.6999999999999993</v>
      </c>
      <c r="BQ42" s="220">
        <v>9.52</v>
      </c>
      <c r="BR42" s="234">
        <v>8.75</v>
      </c>
      <c r="BS42" s="223">
        <v>8.81</v>
      </c>
      <c r="BT42" s="220">
        <v>10.02</v>
      </c>
      <c r="BU42" s="234">
        <v>9.39</v>
      </c>
      <c r="BV42" s="222">
        <v>9.19</v>
      </c>
      <c r="BW42" s="220">
        <v>9.52</v>
      </c>
      <c r="BX42" s="234">
        <v>8.75</v>
      </c>
      <c r="BY42" s="223">
        <v>8.81</v>
      </c>
      <c r="BZ42" s="220">
        <v>8.91</v>
      </c>
      <c r="CA42" s="234">
        <v>8.1999999999999993</v>
      </c>
      <c r="CB42" s="222">
        <v>7.9</v>
      </c>
      <c r="CC42" s="220">
        <v>9.52</v>
      </c>
      <c r="CD42" s="234">
        <v>8.75</v>
      </c>
      <c r="CE42" s="223">
        <v>8.81</v>
      </c>
      <c r="CF42" s="220">
        <v>8.94</v>
      </c>
      <c r="CG42" s="234">
        <v>9.18</v>
      </c>
      <c r="CH42" s="222">
        <v>8.48</v>
      </c>
      <c r="CI42" s="220">
        <v>9.52</v>
      </c>
      <c r="CJ42" s="234">
        <v>8.75</v>
      </c>
      <c r="CK42" s="223">
        <v>8.81</v>
      </c>
      <c r="CL42" s="220">
        <v>9.2100000000000009</v>
      </c>
      <c r="CM42" s="234">
        <v>9.57</v>
      </c>
      <c r="CN42" s="222">
        <v>8.66</v>
      </c>
      <c r="CO42" s="220">
        <v>9.52</v>
      </c>
      <c r="CP42" s="234">
        <v>8.75</v>
      </c>
      <c r="CQ42" s="223">
        <v>8.81</v>
      </c>
      <c r="CR42" s="220">
        <v>8.76</v>
      </c>
      <c r="CS42" s="234">
        <v>8.41</v>
      </c>
      <c r="CT42" s="222">
        <v>8.0399999999999991</v>
      </c>
      <c r="CU42" s="220">
        <v>9.52</v>
      </c>
      <c r="CV42" s="234">
        <v>8.75</v>
      </c>
      <c r="CW42" s="223">
        <v>8.81</v>
      </c>
      <c r="CX42" s="220">
        <v>8.23</v>
      </c>
      <c r="CY42" s="234">
        <v>7.94</v>
      </c>
      <c r="CZ42" s="222">
        <v>7.52</v>
      </c>
      <c r="DA42" s="220">
        <v>9.52</v>
      </c>
      <c r="DB42" s="234">
        <v>8.75</v>
      </c>
      <c r="DC42" s="223">
        <v>8.81</v>
      </c>
      <c r="DD42" s="220">
        <v>8.7100000000000009</v>
      </c>
      <c r="DE42" s="234">
        <v>9.07</v>
      </c>
      <c r="DF42" s="222">
        <v>8.23</v>
      </c>
      <c r="DG42" s="220">
        <v>9.52</v>
      </c>
      <c r="DH42" s="234">
        <v>8.75</v>
      </c>
      <c r="DI42" s="223">
        <v>8.81</v>
      </c>
      <c r="DJ42" s="366">
        <v>8.92</v>
      </c>
      <c r="DK42" s="395">
        <v>8.99</v>
      </c>
      <c r="DL42" s="370">
        <v>8.1999999999999993</v>
      </c>
      <c r="DM42" s="366">
        <v>9.52</v>
      </c>
      <c r="DN42" s="395">
        <v>8.75</v>
      </c>
      <c r="DO42" s="371">
        <v>8.81</v>
      </c>
    </row>
    <row r="43" spans="2:119">
      <c r="B43" s="516"/>
      <c r="C43" s="202" t="s">
        <v>230</v>
      </c>
      <c r="D43" s="187">
        <v>583.37</v>
      </c>
      <c r="E43" s="187">
        <v>973.45</v>
      </c>
      <c r="F43" s="187">
        <v>1011.96</v>
      </c>
      <c r="G43" s="187">
        <v>340.39</v>
      </c>
      <c r="H43" s="187">
        <v>597.32000000000005</v>
      </c>
      <c r="I43" s="187">
        <v>1004.45</v>
      </c>
      <c r="J43" s="187">
        <v>1016.94</v>
      </c>
      <c r="K43" s="187">
        <v>340.39</v>
      </c>
      <c r="L43" s="187">
        <v>605.17999999999995</v>
      </c>
      <c r="M43" s="187">
        <v>1010.98</v>
      </c>
      <c r="N43" s="187">
        <v>1015.56</v>
      </c>
      <c r="O43" s="187">
        <v>340.39</v>
      </c>
      <c r="P43" s="187">
        <v>1071.48</v>
      </c>
      <c r="Q43" s="187">
        <v>641.17999999999995</v>
      </c>
      <c r="R43" s="187">
        <v>1096.5899999999999</v>
      </c>
      <c r="S43" s="187">
        <v>340.39</v>
      </c>
      <c r="T43" s="187">
        <v>1019.61</v>
      </c>
      <c r="U43" s="187">
        <v>644.97</v>
      </c>
      <c r="V43" s="187">
        <v>997.54</v>
      </c>
      <c r="W43" s="187">
        <v>340.39</v>
      </c>
      <c r="X43" s="187">
        <v>1086.02</v>
      </c>
      <c r="Y43" s="187">
        <v>643.38</v>
      </c>
      <c r="Z43" s="187">
        <v>1073.25</v>
      </c>
      <c r="AA43" s="187">
        <v>340.39</v>
      </c>
      <c r="AB43" s="187">
        <v>1241.24</v>
      </c>
      <c r="AC43" s="187">
        <f>+AC39</f>
        <v>700.06</v>
      </c>
      <c r="AD43" s="187">
        <v>1377.19</v>
      </c>
      <c r="AE43" s="187">
        <v>340.39</v>
      </c>
      <c r="AF43" s="187">
        <v>1079.24</v>
      </c>
      <c r="AG43" s="187">
        <v>647.27</v>
      </c>
      <c r="AH43" s="187">
        <v>1105.23</v>
      </c>
      <c r="AI43" s="332">
        <v>340.39</v>
      </c>
      <c r="AJ43" s="335">
        <v>1079.24</v>
      </c>
      <c r="AK43" s="187">
        <v>647.27</v>
      </c>
      <c r="AL43" s="334">
        <v>1105.23</v>
      </c>
      <c r="AM43" s="335">
        <v>364.22</v>
      </c>
      <c r="AN43" s="187">
        <v>350.29</v>
      </c>
      <c r="AO43" s="332">
        <v>365.06</v>
      </c>
      <c r="AP43" s="235">
        <v>1027.73</v>
      </c>
      <c r="AQ43" s="236">
        <v>630.92999999999995</v>
      </c>
      <c r="AR43" s="231">
        <v>1114.22</v>
      </c>
      <c r="AS43" s="235">
        <v>348.46</v>
      </c>
      <c r="AT43" s="236">
        <v>348.8</v>
      </c>
      <c r="AU43" s="232">
        <v>411.06</v>
      </c>
      <c r="AV43" s="235">
        <v>1190.3399999999999</v>
      </c>
      <c r="AW43" s="236">
        <v>715.69</v>
      </c>
      <c r="AX43" s="231">
        <v>1216.55</v>
      </c>
      <c r="AY43" s="235">
        <v>546.82000000000005</v>
      </c>
      <c r="AZ43" s="236">
        <v>448.41</v>
      </c>
      <c r="BA43" s="232">
        <v>550.4</v>
      </c>
      <c r="BB43" s="235">
        <v>1128.46</v>
      </c>
      <c r="BC43" s="236">
        <v>696.26</v>
      </c>
      <c r="BD43" s="231">
        <v>1236.3</v>
      </c>
      <c r="BE43" s="235">
        <v>546.82000000000005</v>
      </c>
      <c r="BF43" s="236">
        <v>448.41</v>
      </c>
      <c r="BG43" s="232">
        <v>550.4</v>
      </c>
      <c r="BH43" s="235">
        <v>1174.78</v>
      </c>
      <c r="BI43" s="236">
        <v>582.95000000000005</v>
      </c>
      <c r="BJ43" s="231">
        <v>1331.97</v>
      </c>
      <c r="BK43" s="235">
        <v>546.82000000000005</v>
      </c>
      <c r="BL43" s="236">
        <v>448.41</v>
      </c>
      <c r="BM43" s="232">
        <v>550.4</v>
      </c>
      <c r="BN43" s="235">
        <v>1073.74</v>
      </c>
      <c r="BO43" s="236">
        <v>662.87</v>
      </c>
      <c r="BP43" s="231">
        <v>1160.08</v>
      </c>
      <c r="BQ43" s="235">
        <v>546.82000000000005</v>
      </c>
      <c r="BR43" s="236">
        <v>448.41</v>
      </c>
      <c r="BS43" s="232">
        <v>550.4</v>
      </c>
      <c r="BT43" s="235">
        <v>1141.8499999999999</v>
      </c>
      <c r="BU43" s="236">
        <v>696.59</v>
      </c>
      <c r="BV43" s="231">
        <v>1189.56</v>
      </c>
      <c r="BW43" s="235">
        <v>546.82000000000005</v>
      </c>
      <c r="BX43" s="236">
        <v>448.41</v>
      </c>
      <c r="BY43" s="232">
        <v>550.4</v>
      </c>
      <c r="BZ43" s="235">
        <v>1145.49</v>
      </c>
      <c r="CA43" s="236">
        <v>697.84</v>
      </c>
      <c r="CB43" s="231">
        <v>1169.28</v>
      </c>
      <c r="CC43" s="235">
        <v>546.82000000000005</v>
      </c>
      <c r="CD43" s="236">
        <v>448.41</v>
      </c>
      <c r="CE43" s="232">
        <v>550.4</v>
      </c>
      <c r="CF43" s="235">
        <v>1192.8</v>
      </c>
      <c r="CG43" s="236">
        <v>737.57</v>
      </c>
      <c r="CH43" s="231">
        <v>1203.57</v>
      </c>
      <c r="CI43" s="235">
        <v>546.82000000000005</v>
      </c>
      <c r="CJ43" s="236">
        <v>448.41</v>
      </c>
      <c r="CK43" s="232">
        <v>550.4</v>
      </c>
      <c r="CL43" s="235">
        <v>1224.17</v>
      </c>
      <c r="CM43" s="236">
        <v>773.26</v>
      </c>
      <c r="CN43" s="231">
        <v>1238.02</v>
      </c>
      <c r="CO43" s="235">
        <v>546.82000000000005</v>
      </c>
      <c r="CP43" s="236">
        <v>448.41</v>
      </c>
      <c r="CQ43" s="232">
        <v>550.4</v>
      </c>
      <c r="CR43" s="235">
        <v>1368.01</v>
      </c>
      <c r="CS43" s="236">
        <v>826.37</v>
      </c>
      <c r="CT43" s="231">
        <v>1369.93</v>
      </c>
      <c r="CU43" s="235">
        <v>546.82000000000005</v>
      </c>
      <c r="CV43" s="236">
        <v>448.41</v>
      </c>
      <c r="CW43" s="232">
        <v>550.4</v>
      </c>
      <c r="CX43" s="235">
        <v>1583.18</v>
      </c>
      <c r="CY43" s="236">
        <v>920.95</v>
      </c>
      <c r="CZ43" s="231">
        <v>1533.02</v>
      </c>
      <c r="DA43" s="235">
        <v>546.82000000000005</v>
      </c>
      <c r="DB43" s="236">
        <v>448.41</v>
      </c>
      <c r="DC43" s="232">
        <v>550.4</v>
      </c>
      <c r="DD43" s="235">
        <v>1398.63</v>
      </c>
      <c r="DE43" s="236">
        <v>828.61</v>
      </c>
      <c r="DF43" s="231">
        <v>1389.11</v>
      </c>
      <c r="DG43" s="235">
        <v>546.82000000000005</v>
      </c>
      <c r="DH43" s="236">
        <v>448.41</v>
      </c>
      <c r="DI43" s="232">
        <v>550.4</v>
      </c>
      <c r="DJ43" s="396">
        <v>1405.13</v>
      </c>
      <c r="DK43" s="397">
        <v>839.88</v>
      </c>
      <c r="DL43" s="390">
        <v>1399.35</v>
      </c>
      <c r="DM43" s="398">
        <v>546.82000000000005</v>
      </c>
      <c r="DN43" s="397">
        <v>448.41</v>
      </c>
      <c r="DO43" s="392">
        <v>550.4</v>
      </c>
    </row>
    <row r="44" spans="2:119">
      <c r="B44" s="200"/>
      <c r="C44" s="197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319"/>
      <c r="AJ44" s="320"/>
      <c r="AK44" s="178"/>
      <c r="AL44" s="321"/>
      <c r="AM44" s="320"/>
      <c r="AN44" s="178"/>
      <c r="AO44" s="319"/>
      <c r="AP44" s="212"/>
      <c r="AQ44" s="213"/>
      <c r="AR44" s="214"/>
      <c r="AS44" s="212"/>
      <c r="AT44" s="213"/>
      <c r="AU44" s="215"/>
      <c r="AV44" s="212"/>
      <c r="AW44" s="213"/>
      <c r="AX44" s="231"/>
      <c r="AY44" s="212"/>
      <c r="AZ44" s="213"/>
      <c r="BA44" s="215"/>
      <c r="BB44" s="212"/>
      <c r="BC44" s="213"/>
      <c r="BD44" s="231"/>
      <c r="BE44" s="212"/>
      <c r="BF44" s="213"/>
      <c r="BG44" s="215"/>
      <c r="BH44" s="212"/>
      <c r="BI44" s="213"/>
      <c r="BJ44" s="231"/>
      <c r="BK44" s="212"/>
      <c r="BL44" s="213"/>
      <c r="BM44" s="215"/>
      <c r="BN44" s="212"/>
      <c r="BO44" s="213"/>
      <c r="BP44" s="231"/>
      <c r="BQ44" s="212"/>
      <c r="BR44" s="213"/>
      <c r="BS44" s="215"/>
      <c r="BT44" s="212"/>
      <c r="BU44" s="213"/>
      <c r="BV44" s="231"/>
      <c r="BW44" s="212"/>
      <c r="BX44" s="213"/>
      <c r="BY44" s="215"/>
      <c r="BZ44" s="212"/>
      <c r="CA44" s="213"/>
      <c r="CB44" s="231"/>
      <c r="CC44" s="212"/>
      <c r="CD44" s="213"/>
      <c r="CE44" s="215"/>
      <c r="CF44" s="212"/>
      <c r="CG44" s="213"/>
      <c r="CH44" s="231"/>
      <c r="CI44" s="212"/>
      <c r="CJ44" s="213"/>
      <c r="CK44" s="215"/>
      <c r="CL44" s="212"/>
      <c r="CM44" s="213"/>
      <c r="CN44" s="231"/>
      <c r="CO44" s="212"/>
      <c r="CP44" s="213"/>
      <c r="CQ44" s="215"/>
      <c r="CR44" s="212"/>
      <c r="CS44" s="213"/>
      <c r="CT44" s="231"/>
      <c r="CU44" s="212"/>
      <c r="CV44" s="213"/>
      <c r="CW44" s="215"/>
      <c r="CX44" s="212"/>
      <c r="CY44" s="213"/>
      <c r="CZ44" s="231"/>
      <c r="DA44" s="212"/>
      <c r="DB44" s="213"/>
      <c r="DC44" s="215"/>
      <c r="DD44" s="212"/>
      <c r="DE44" s="213"/>
      <c r="DF44" s="231"/>
      <c r="DG44" s="212"/>
      <c r="DH44" s="213"/>
      <c r="DI44" s="215"/>
      <c r="DJ44" s="372"/>
      <c r="DK44" s="373"/>
      <c r="DL44" s="393"/>
      <c r="DM44" s="372"/>
      <c r="DN44" s="373"/>
      <c r="DO44" s="375"/>
    </row>
    <row r="45" spans="2:119">
      <c r="B45" s="516" t="s">
        <v>236</v>
      </c>
      <c r="C45" s="195" t="s">
        <v>227</v>
      </c>
      <c r="D45" s="178">
        <v>80.709999999999994</v>
      </c>
      <c r="E45" s="188">
        <v>78.02</v>
      </c>
      <c r="F45" s="188">
        <v>73.709999999999994</v>
      </c>
      <c r="G45" s="185">
        <v>224.53</v>
      </c>
      <c r="H45" s="178">
        <v>81.069999999999993</v>
      </c>
      <c r="I45" s="188">
        <v>78.36</v>
      </c>
      <c r="J45" s="188">
        <v>74.040000000000006</v>
      </c>
      <c r="K45" s="185">
        <v>224.53</v>
      </c>
      <c r="L45" s="178">
        <v>80.040000000000006</v>
      </c>
      <c r="M45" s="188">
        <v>77.319999999999993</v>
      </c>
      <c r="N45" s="188">
        <v>73.099999999999994</v>
      </c>
      <c r="O45" s="185">
        <v>224.53</v>
      </c>
      <c r="P45" s="178">
        <v>80.790000000000006</v>
      </c>
      <c r="Q45" s="188">
        <v>83.67</v>
      </c>
      <c r="R45" s="188">
        <v>76.42</v>
      </c>
      <c r="S45" s="185">
        <v>224.53</v>
      </c>
      <c r="T45" s="178">
        <v>61.16</v>
      </c>
      <c r="U45" s="188">
        <v>63.68</v>
      </c>
      <c r="V45" s="188">
        <v>58.16</v>
      </c>
      <c r="W45" s="185">
        <v>224.53</v>
      </c>
      <c r="X45" s="178">
        <v>62.43</v>
      </c>
      <c r="Y45" s="188">
        <v>64.98</v>
      </c>
      <c r="Z45" s="188">
        <v>59.34</v>
      </c>
      <c r="AA45" s="185">
        <v>224.53</v>
      </c>
      <c r="AB45" s="180">
        <v>85.36</v>
      </c>
      <c r="AC45" s="188">
        <f>+AC41</f>
        <v>88.34</v>
      </c>
      <c r="AD45" s="180">
        <v>80.680000000000007</v>
      </c>
      <c r="AE45" s="185">
        <v>224.53</v>
      </c>
      <c r="AF45" s="180">
        <v>87.05</v>
      </c>
      <c r="AG45" s="188">
        <v>90.09</v>
      </c>
      <c r="AH45" s="180">
        <v>82.27</v>
      </c>
      <c r="AI45" s="323">
        <v>224.53</v>
      </c>
      <c r="AJ45" s="324">
        <v>87.05</v>
      </c>
      <c r="AK45" s="188">
        <v>90.09</v>
      </c>
      <c r="AL45" s="325">
        <v>82.27</v>
      </c>
      <c r="AM45" s="324">
        <v>220.1</v>
      </c>
      <c r="AN45" s="188">
        <v>220.19</v>
      </c>
      <c r="AO45" s="323">
        <v>219.94</v>
      </c>
      <c r="AP45" s="216">
        <v>88.92</v>
      </c>
      <c r="AQ45" s="237">
        <v>92</v>
      </c>
      <c r="AR45" s="218">
        <v>84.03</v>
      </c>
      <c r="AS45" s="216">
        <v>215.32</v>
      </c>
      <c r="AT45" s="237">
        <v>215.6</v>
      </c>
      <c r="AU45" s="219">
        <v>214.82</v>
      </c>
      <c r="AV45" s="216">
        <v>91.44</v>
      </c>
      <c r="AW45" s="237">
        <v>94.59</v>
      </c>
      <c r="AX45" s="214">
        <v>86.39</v>
      </c>
      <c r="AY45" s="216">
        <v>211.19</v>
      </c>
      <c r="AZ45" s="237">
        <v>211.68</v>
      </c>
      <c r="BA45" s="219">
        <v>210.29</v>
      </c>
      <c r="BB45" s="216">
        <v>93.35</v>
      </c>
      <c r="BC45" s="237">
        <v>96.55</v>
      </c>
      <c r="BD45" s="214">
        <v>88.18</v>
      </c>
      <c r="BE45" s="216">
        <v>211.19</v>
      </c>
      <c r="BF45" s="237">
        <v>211.68</v>
      </c>
      <c r="BG45" s="219">
        <v>210.29</v>
      </c>
      <c r="BH45" s="216">
        <v>94.54</v>
      </c>
      <c r="BI45" s="237">
        <v>97.74</v>
      </c>
      <c r="BJ45" s="214">
        <v>89.27</v>
      </c>
      <c r="BK45" s="216">
        <v>211.19</v>
      </c>
      <c r="BL45" s="237">
        <v>211.68</v>
      </c>
      <c r="BM45" s="219">
        <v>210.29</v>
      </c>
      <c r="BN45" s="216">
        <v>95.55</v>
      </c>
      <c r="BO45" s="237">
        <v>98.79</v>
      </c>
      <c r="BP45" s="214">
        <v>90.23</v>
      </c>
      <c r="BQ45" s="216">
        <v>211.19</v>
      </c>
      <c r="BR45" s="237">
        <v>211.68</v>
      </c>
      <c r="BS45" s="219">
        <v>210.29</v>
      </c>
      <c r="BT45" s="216">
        <v>97.24</v>
      </c>
      <c r="BU45" s="237">
        <v>100.57</v>
      </c>
      <c r="BV45" s="214">
        <v>91.85</v>
      </c>
      <c r="BW45" s="216">
        <v>211.19</v>
      </c>
      <c r="BX45" s="237">
        <v>211.68</v>
      </c>
      <c r="BY45" s="219">
        <v>210.29</v>
      </c>
      <c r="BZ45" s="216">
        <v>97.44</v>
      </c>
      <c r="CA45" s="237">
        <v>100.76</v>
      </c>
      <c r="CB45" s="214">
        <v>92.02</v>
      </c>
      <c r="CC45" s="216">
        <v>211.19</v>
      </c>
      <c r="CD45" s="237">
        <v>211.68</v>
      </c>
      <c r="CE45" s="219">
        <v>210.29</v>
      </c>
      <c r="CF45" s="216">
        <v>98.7</v>
      </c>
      <c r="CG45" s="237">
        <v>102.12</v>
      </c>
      <c r="CH45" s="214">
        <v>93.27</v>
      </c>
      <c r="CI45" s="216">
        <v>211.19</v>
      </c>
      <c r="CJ45" s="237">
        <v>211.68</v>
      </c>
      <c r="CK45" s="219">
        <v>210.29</v>
      </c>
      <c r="CL45" s="216">
        <v>99.47</v>
      </c>
      <c r="CM45" s="237">
        <v>102.91</v>
      </c>
      <c r="CN45" s="214">
        <v>93.99</v>
      </c>
      <c r="CO45" s="216">
        <v>211.19</v>
      </c>
      <c r="CP45" s="237">
        <v>211.68</v>
      </c>
      <c r="CQ45" s="219">
        <v>210.29</v>
      </c>
      <c r="CR45" s="216">
        <v>100.57</v>
      </c>
      <c r="CS45" s="237">
        <v>104.1</v>
      </c>
      <c r="CT45" s="214">
        <v>95.07</v>
      </c>
      <c r="CU45" s="216">
        <v>211.19</v>
      </c>
      <c r="CV45" s="237">
        <v>211.68</v>
      </c>
      <c r="CW45" s="219">
        <v>210.29</v>
      </c>
      <c r="CX45" s="216">
        <v>100.75</v>
      </c>
      <c r="CY45" s="237">
        <v>104.3</v>
      </c>
      <c r="CZ45" s="214">
        <v>95.25</v>
      </c>
      <c r="DA45" s="216">
        <v>211.19</v>
      </c>
      <c r="DB45" s="237">
        <v>211.68</v>
      </c>
      <c r="DC45" s="219">
        <v>210.29</v>
      </c>
      <c r="DD45" s="216">
        <v>102.2</v>
      </c>
      <c r="DE45" s="237">
        <v>105.81</v>
      </c>
      <c r="DF45" s="214">
        <v>96.64</v>
      </c>
      <c r="DG45" s="216">
        <v>211.19</v>
      </c>
      <c r="DH45" s="237">
        <v>211.68</v>
      </c>
      <c r="DI45" s="219">
        <v>210.29</v>
      </c>
      <c r="DJ45" s="376">
        <v>102.78</v>
      </c>
      <c r="DK45" s="399">
        <v>106.42</v>
      </c>
      <c r="DL45" s="374">
        <v>97.19</v>
      </c>
      <c r="DM45" s="376">
        <v>211.19</v>
      </c>
      <c r="DN45" s="399">
        <v>211.68</v>
      </c>
      <c r="DO45" s="369">
        <v>210.29</v>
      </c>
    </row>
    <row r="46" spans="2:119">
      <c r="B46" s="516"/>
      <c r="C46" s="198" t="s">
        <v>229</v>
      </c>
      <c r="D46" s="186">
        <v>6.05</v>
      </c>
      <c r="E46" s="186">
        <v>6.37</v>
      </c>
      <c r="F46" s="186">
        <v>6.13</v>
      </c>
      <c r="G46" s="186">
        <v>7.26</v>
      </c>
      <c r="H46" s="186">
        <v>5.64</v>
      </c>
      <c r="I46" s="186">
        <v>5.92</v>
      </c>
      <c r="J46" s="186">
        <v>5.4</v>
      </c>
      <c r="K46" s="186">
        <v>7.26</v>
      </c>
      <c r="L46" s="186">
        <v>5.48</v>
      </c>
      <c r="M46" s="186">
        <v>5.74</v>
      </c>
      <c r="N46" s="186">
        <v>4.91</v>
      </c>
      <c r="O46" s="186">
        <v>7.26</v>
      </c>
      <c r="P46" s="186">
        <v>6.05</v>
      </c>
      <c r="Q46" s="186">
        <v>5.64</v>
      </c>
      <c r="R46" s="186">
        <v>4.84</v>
      </c>
      <c r="S46" s="186">
        <v>7.26</v>
      </c>
      <c r="T46" s="186">
        <v>6.35</v>
      </c>
      <c r="U46" s="186">
        <v>6.11</v>
      </c>
      <c r="V46" s="186">
        <v>5.71</v>
      </c>
      <c r="W46" s="186">
        <v>7.26</v>
      </c>
      <c r="X46" s="186">
        <v>6.72</v>
      </c>
      <c r="Y46" s="186">
        <v>6.43</v>
      </c>
      <c r="Z46" s="186">
        <v>5.75</v>
      </c>
      <c r="AA46" s="186">
        <v>7.26</v>
      </c>
      <c r="AB46" s="179">
        <v>6.6</v>
      </c>
      <c r="AC46" s="186">
        <f>+AC42</f>
        <v>6.37</v>
      </c>
      <c r="AD46" s="179">
        <v>6.06</v>
      </c>
      <c r="AE46" s="186">
        <v>7.26</v>
      </c>
      <c r="AF46" s="179">
        <v>6.82</v>
      </c>
      <c r="AG46" s="186">
        <v>6.75</v>
      </c>
      <c r="AH46" s="179">
        <v>6.45</v>
      </c>
      <c r="AI46" s="322">
        <v>7.26</v>
      </c>
      <c r="AJ46" s="326">
        <v>6.82</v>
      </c>
      <c r="AK46" s="186">
        <v>6.75</v>
      </c>
      <c r="AL46" s="327">
        <v>6.45</v>
      </c>
      <c r="AM46" s="326">
        <v>7.25</v>
      </c>
      <c r="AN46" s="186">
        <v>7.24</v>
      </c>
      <c r="AO46" s="322">
        <v>7.23</v>
      </c>
      <c r="AP46" s="220">
        <v>7.37</v>
      </c>
      <c r="AQ46" s="234">
        <v>7.37</v>
      </c>
      <c r="AR46" s="222">
        <v>7.06</v>
      </c>
      <c r="AS46" s="220">
        <v>7.78</v>
      </c>
      <c r="AT46" s="234">
        <v>7.84</v>
      </c>
      <c r="AU46" s="223">
        <v>7.8</v>
      </c>
      <c r="AV46" s="220">
        <v>9.0299999999999994</v>
      </c>
      <c r="AW46" s="234">
        <v>8.1999999999999993</v>
      </c>
      <c r="AX46" s="218">
        <v>8</v>
      </c>
      <c r="AY46" s="220">
        <v>9.42</v>
      </c>
      <c r="AZ46" s="234">
        <v>8.64</v>
      </c>
      <c r="BA46" s="223">
        <v>8.6999999999999993</v>
      </c>
      <c r="BB46" s="220">
        <v>8.31</v>
      </c>
      <c r="BC46" s="234">
        <v>8.16</v>
      </c>
      <c r="BD46" s="218">
        <v>8.16</v>
      </c>
      <c r="BE46" s="220">
        <v>9.42</v>
      </c>
      <c r="BF46" s="234">
        <v>8.64</v>
      </c>
      <c r="BG46" s="223">
        <v>8.6999999999999993</v>
      </c>
      <c r="BH46" s="220">
        <v>10.27</v>
      </c>
      <c r="BI46" s="234">
        <v>10.029999999999999</v>
      </c>
      <c r="BJ46" s="218">
        <v>9.8699999999999992</v>
      </c>
      <c r="BK46" s="220">
        <v>9.42</v>
      </c>
      <c r="BL46" s="234">
        <v>8.64</v>
      </c>
      <c r="BM46" s="223">
        <v>8.6999999999999993</v>
      </c>
      <c r="BN46" s="220">
        <v>10.94</v>
      </c>
      <c r="BO46" s="234">
        <v>10.02</v>
      </c>
      <c r="BP46" s="218">
        <v>9.6999999999999993</v>
      </c>
      <c r="BQ46" s="220">
        <v>9.42</v>
      </c>
      <c r="BR46" s="234">
        <v>8.64</v>
      </c>
      <c r="BS46" s="223">
        <v>8.6999999999999993</v>
      </c>
      <c r="BT46" s="220">
        <v>10.02</v>
      </c>
      <c r="BU46" s="234">
        <v>9.39</v>
      </c>
      <c r="BV46" s="218">
        <v>9.19</v>
      </c>
      <c r="BW46" s="220">
        <v>9.42</v>
      </c>
      <c r="BX46" s="234">
        <v>8.64</v>
      </c>
      <c r="BY46" s="223">
        <v>8.6999999999999993</v>
      </c>
      <c r="BZ46" s="220">
        <v>8.91</v>
      </c>
      <c r="CA46" s="234">
        <v>8.1999999999999993</v>
      </c>
      <c r="CB46" s="218">
        <v>7.9</v>
      </c>
      <c r="CC46" s="220">
        <v>9.42</v>
      </c>
      <c r="CD46" s="234">
        <v>8.64</v>
      </c>
      <c r="CE46" s="223">
        <v>8.6999999999999993</v>
      </c>
      <c r="CF46" s="220">
        <v>8.94</v>
      </c>
      <c r="CG46" s="234">
        <v>9.18</v>
      </c>
      <c r="CH46" s="218">
        <v>8.48</v>
      </c>
      <c r="CI46" s="220">
        <v>9.42</v>
      </c>
      <c r="CJ46" s="234">
        <v>8.64</v>
      </c>
      <c r="CK46" s="223">
        <v>8.6999999999999993</v>
      </c>
      <c r="CL46" s="220">
        <v>9.2100000000000009</v>
      </c>
      <c r="CM46" s="234">
        <v>9.57</v>
      </c>
      <c r="CN46" s="218">
        <v>8.66</v>
      </c>
      <c r="CO46" s="220">
        <v>9.42</v>
      </c>
      <c r="CP46" s="234">
        <v>8.64</v>
      </c>
      <c r="CQ46" s="223">
        <v>8.6999999999999993</v>
      </c>
      <c r="CR46" s="220">
        <v>8.76</v>
      </c>
      <c r="CS46" s="234">
        <v>8.41</v>
      </c>
      <c r="CT46" s="218">
        <v>8.0399999999999991</v>
      </c>
      <c r="CU46" s="220">
        <v>9.42</v>
      </c>
      <c r="CV46" s="234">
        <v>8.64</v>
      </c>
      <c r="CW46" s="223">
        <v>8.6999999999999993</v>
      </c>
      <c r="CX46" s="220">
        <v>8.23</v>
      </c>
      <c r="CY46" s="234">
        <v>7.94</v>
      </c>
      <c r="CZ46" s="218">
        <v>7.8520000000000003</v>
      </c>
      <c r="DA46" s="220">
        <v>9.42</v>
      </c>
      <c r="DB46" s="234">
        <v>8.64</v>
      </c>
      <c r="DC46" s="223">
        <v>8.6999999999999993</v>
      </c>
      <c r="DD46" s="220">
        <v>8.7100000000000009</v>
      </c>
      <c r="DE46" s="234">
        <v>9.07</v>
      </c>
      <c r="DF46" s="218">
        <v>8.23</v>
      </c>
      <c r="DG46" s="220">
        <v>9.42</v>
      </c>
      <c r="DH46" s="234">
        <v>8.64</v>
      </c>
      <c r="DI46" s="223">
        <v>8.6999999999999993</v>
      </c>
      <c r="DJ46" s="366">
        <v>8.92</v>
      </c>
      <c r="DK46" s="395">
        <v>8.99</v>
      </c>
      <c r="DL46" s="368">
        <v>8.1999999999999993</v>
      </c>
      <c r="DM46" s="366">
        <v>9.42</v>
      </c>
      <c r="DN46" s="395">
        <v>8.64</v>
      </c>
      <c r="DO46" s="371">
        <v>8.6999999999999993</v>
      </c>
    </row>
    <row r="47" spans="2:119">
      <c r="B47" s="516"/>
      <c r="C47" s="198" t="s">
        <v>232</v>
      </c>
      <c r="D47" s="186">
        <v>170.53</v>
      </c>
      <c r="E47" s="186">
        <v>254.46</v>
      </c>
      <c r="F47" s="186">
        <v>334.81</v>
      </c>
      <c r="G47" s="186">
        <v>97.33</v>
      </c>
      <c r="H47" s="186">
        <v>170.83</v>
      </c>
      <c r="I47" s="186">
        <v>254.71</v>
      </c>
      <c r="J47" s="186">
        <v>335.19</v>
      </c>
      <c r="K47" s="186">
        <v>97.33</v>
      </c>
      <c r="L47" s="186">
        <v>169.03</v>
      </c>
      <c r="M47" s="186">
        <v>251.47</v>
      </c>
      <c r="N47" s="186">
        <v>331.15</v>
      </c>
      <c r="O47" s="186">
        <v>97.33</v>
      </c>
      <c r="P47" s="186">
        <v>280.37</v>
      </c>
      <c r="Q47" s="186">
        <v>188.51</v>
      </c>
      <c r="R47" s="186">
        <v>369.15</v>
      </c>
      <c r="S47" s="186">
        <v>97.33</v>
      </c>
      <c r="T47" s="186">
        <v>241.88</v>
      </c>
      <c r="U47" s="186">
        <v>163.05000000000001</v>
      </c>
      <c r="V47" s="186">
        <v>319.58999999999997</v>
      </c>
      <c r="W47" s="186">
        <v>97.33</v>
      </c>
      <c r="X47" s="186">
        <v>262.97000000000003</v>
      </c>
      <c r="Y47" s="186">
        <v>177.43</v>
      </c>
      <c r="Z47" s="186">
        <v>347.09</v>
      </c>
      <c r="AA47" s="186">
        <v>97.33</v>
      </c>
      <c r="AB47" s="186">
        <v>336.52</v>
      </c>
      <c r="AC47" s="186">
        <v>226.26</v>
      </c>
      <c r="AD47" s="186">
        <v>441.11</v>
      </c>
      <c r="AE47" s="186">
        <v>97.33</v>
      </c>
      <c r="AF47" s="186">
        <v>328.16</v>
      </c>
      <c r="AG47" s="186">
        <v>220.03</v>
      </c>
      <c r="AH47" s="186">
        <v>430.36</v>
      </c>
      <c r="AI47" s="322">
        <v>97.33</v>
      </c>
      <c r="AJ47" s="336">
        <v>328.16</v>
      </c>
      <c r="AK47" s="186">
        <v>220.03</v>
      </c>
      <c r="AL47" s="327">
        <v>430.36</v>
      </c>
      <c r="AM47" s="336">
        <v>104.78</v>
      </c>
      <c r="AN47" s="186">
        <v>101.29</v>
      </c>
      <c r="AO47" s="322">
        <v>108.07</v>
      </c>
      <c r="AP47" s="238">
        <v>319.47000000000003</v>
      </c>
      <c r="AQ47" s="234">
        <v>213.25</v>
      </c>
      <c r="AR47" s="222">
        <v>419.11</v>
      </c>
      <c r="AS47" s="238">
        <v>107.26</v>
      </c>
      <c r="AT47" s="234">
        <v>100.45</v>
      </c>
      <c r="AU47" s="223">
        <v>112.93</v>
      </c>
      <c r="AV47" s="238">
        <v>343.63</v>
      </c>
      <c r="AW47" s="234">
        <v>229.6</v>
      </c>
      <c r="AX47" s="222">
        <v>450.62</v>
      </c>
      <c r="AY47" s="238">
        <v>142.59</v>
      </c>
      <c r="AZ47" s="234">
        <v>122.73</v>
      </c>
      <c r="BA47" s="223">
        <v>160.56</v>
      </c>
      <c r="BB47" s="238">
        <v>334.94</v>
      </c>
      <c r="BC47" s="234">
        <v>223.99</v>
      </c>
      <c r="BD47" s="222">
        <v>439.24</v>
      </c>
      <c r="BE47" s="238">
        <v>142.59</v>
      </c>
      <c r="BF47" s="234">
        <v>122.73</v>
      </c>
      <c r="BG47" s="223">
        <v>160.56</v>
      </c>
      <c r="BH47" s="238">
        <v>318.06</v>
      </c>
      <c r="BI47" s="234">
        <v>212.79</v>
      </c>
      <c r="BJ47" s="222">
        <v>417.12</v>
      </c>
      <c r="BK47" s="238">
        <v>142.59</v>
      </c>
      <c r="BL47" s="234">
        <v>122.73</v>
      </c>
      <c r="BM47" s="223">
        <v>160.56</v>
      </c>
      <c r="BN47" s="238">
        <v>318</v>
      </c>
      <c r="BO47" s="234">
        <v>212.62</v>
      </c>
      <c r="BP47" s="222">
        <v>417.13</v>
      </c>
      <c r="BQ47" s="238">
        <v>142.59</v>
      </c>
      <c r="BR47" s="234">
        <v>122.73</v>
      </c>
      <c r="BS47" s="223">
        <v>160.56</v>
      </c>
      <c r="BT47" s="238">
        <v>337.87</v>
      </c>
      <c r="BU47" s="234">
        <v>226.28</v>
      </c>
      <c r="BV47" s="222">
        <v>443.15</v>
      </c>
      <c r="BW47" s="238">
        <v>142.59</v>
      </c>
      <c r="BX47" s="234">
        <v>122.73</v>
      </c>
      <c r="BY47" s="223">
        <v>160.56</v>
      </c>
      <c r="BZ47" s="238">
        <v>325.19</v>
      </c>
      <c r="CA47" s="234">
        <v>217.65</v>
      </c>
      <c r="CB47" s="222">
        <v>426.54</v>
      </c>
      <c r="CC47" s="238">
        <v>142.59</v>
      </c>
      <c r="CD47" s="234">
        <v>122.73</v>
      </c>
      <c r="CE47" s="223">
        <v>160.56</v>
      </c>
      <c r="CF47" s="238">
        <v>332.71</v>
      </c>
      <c r="CG47" s="234">
        <v>222.93</v>
      </c>
      <c r="CH47" s="222">
        <v>436.6</v>
      </c>
      <c r="CI47" s="238">
        <v>142.59</v>
      </c>
      <c r="CJ47" s="234">
        <v>122.73</v>
      </c>
      <c r="CK47" s="223">
        <v>160.56</v>
      </c>
      <c r="CL47" s="238">
        <v>339.48</v>
      </c>
      <c r="CM47" s="234">
        <v>227.71</v>
      </c>
      <c r="CN47" s="222">
        <v>445.4</v>
      </c>
      <c r="CO47" s="238">
        <v>142.59</v>
      </c>
      <c r="CP47" s="234">
        <v>122.73</v>
      </c>
      <c r="CQ47" s="223">
        <v>160.56</v>
      </c>
      <c r="CR47" s="238">
        <v>344.36</v>
      </c>
      <c r="CS47" s="234">
        <v>230.99</v>
      </c>
      <c r="CT47" s="222">
        <v>452</v>
      </c>
      <c r="CU47" s="238">
        <v>142.59</v>
      </c>
      <c r="CV47" s="234">
        <v>122.73</v>
      </c>
      <c r="CW47" s="223">
        <v>160.56</v>
      </c>
      <c r="CX47" s="238">
        <v>358.54</v>
      </c>
      <c r="CY47" s="234">
        <v>239.93</v>
      </c>
      <c r="CZ47" s="222">
        <v>470.56</v>
      </c>
      <c r="DA47" s="238">
        <v>142.59</v>
      </c>
      <c r="DB47" s="234">
        <v>122.73</v>
      </c>
      <c r="DC47" s="223">
        <v>160.56</v>
      </c>
      <c r="DD47" s="238">
        <v>350.43</v>
      </c>
      <c r="DE47" s="234">
        <v>234.56</v>
      </c>
      <c r="DF47" s="222">
        <v>460.12</v>
      </c>
      <c r="DG47" s="238">
        <v>142.59</v>
      </c>
      <c r="DH47" s="234">
        <v>122.73</v>
      </c>
      <c r="DI47" s="223">
        <v>160.56</v>
      </c>
      <c r="DJ47" s="400">
        <v>356.54</v>
      </c>
      <c r="DK47" s="395">
        <v>238.55</v>
      </c>
      <c r="DL47" s="370">
        <v>468.3</v>
      </c>
      <c r="DM47" s="400">
        <v>142.59</v>
      </c>
      <c r="DN47" s="395">
        <v>122.73</v>
      </c>
      <c r="DO47" s="371">
        <v>160.56</v>
      </c>
    </row>
    <row r="48" spans="2:119">
      <c r="B48" s="516"/>
      <c r="C48" s="202" t="s">
        <v>233</v>
      </c>
      <c r="D48" s="187">
        <v>651.58000000000004</v>
      </c>
      <c r="E48" s="187">
        <v>1075.24</v>
      </c>
      <c r="F48" s="187">
        <v>1145.8900000000001</v>
      </c>
      <c r="G48" s="187">
        <v>985.26</v>
      </c>
      <c r="H48" s="187">
        <v>665.65</v>
      </c>
      <c r="I48" s="187">
        <v>1106.3399999999999</v>
      </c>
      <c r="J48" s="187">
        <v>1151.02</v>
      </c>
      <c r="K48" s="187">
        <v>985.26</v>
      </c>
      <c r="L48" s="187">
        <v>672.79</v>
      </c>
      <c r="M48" s="187">
        <v>1111.57</v>
      </c>
      <c r="N48" s="187">
        <v>1148.02</v>
      </c>
      <c r="O48" s="187">
        <v>985.26</v>
      </c>
      <c r="P48" s="187">
        <v>1183.6300000000001</v>
      </c>
      <c r="Q48" s="187">
        <v>716.58</v>
      </c>
      <c r="R48" s="187">
        <v>1244.25</v>
      </c>
      <c r="S48" s="187">
        <v>985.26</v>
      </c>
      <c r="T48" s="187">
        <v>1116.3599999999999</v>
      </c>
      <c r="U48" s="187">
        <v>710.19</v>
      </c>
      <c r="V48" s="187">
        <v>1125.3800000000001</v>
      </c>
      <c r="W48" s="187">
        <v>985.26</v>
      </c>
      <c r="X48" s="187">
        <v>1191.21</v>
      </c>
      <c r="Y48" s="187">
        <v>714.36</v>
      </c>
      <c r="Z48" s="187">
        <v>1212.08</v>
      </c>
      <c r="AA48" s="187">
        <v>985.26</v>
      </c>
      <c r="AB48" s="187">
        <v>1375.85</v>
      </c>
      <c r="AC48" s="187">
        <v>790.56</v>
      </c>
      <c r="AD48" s="187">
        <v>1553.63</v>
      </c>
      <c r="AE48" s="187">
        <v>985.26</v>
      </c>
      <c r="AF48" s="187">
        <v>1210.51</v>
      </c>
      <c r="AG48" s="187">
        <v>735.29</v>
      </c>
      <c r="AH48" s="187">
        <v>1277.3800000000001</v>
      </c>
      <c r="AI48" s="332">
        <v>985.26</v>
      </c>
      <c r="AJ48" s="335">
        <v>1210.51</v>
      </c>
      <c r="AK48" s="187">
        <v>735.29</v>
      </c>
      <c r="AL48" s="334">
        <v>1277.3800000000001</v>
      </c>
      <c r="AM48" s="335">
        <v>992.53</v>
      </c>
      <c r="AN48" s="187">
        <v>977.2</v>
      </c>
      <c r="AO48" s="332">
        <v>994.68</v>
      </c>
      <c r="AP48" s="235">
        <v>1155.52</v>
      </c>
      <c r="AQ48" s="236">
        <v>716.23</v>
      </c>
      <c r="AR48" s="231">
        <v>1281.8599999999999</v>
      </c>
      <c r="AS48" s="235">
        <v>948.44</v>
      </c>
      <c r="AT48" s="236">
        <v>946.04</v>
      </c>
      <c r="AU48" s="232">
        <v>1013.3</v>
      </c>
      <c r="AV48" s="235">
        <v>1327.79</v>
      </c>
      <c r="AW48" s="236">
        <v>807.53</v>
      </c>
      <c r="AX48" s="231">
        <v>1396.79</v>
      </c>
      <c r="AY48" s="235">
        <v>1131.6099999999999</v>
      </c>
      <c r="AZ48" s="236">
        <v>1025.25</v>
      </c>
      <c r="BA48" s="232">
        <v>1142.3599999999999</v>
      </c>
      <c r="BB48" s="235">
        <v>1262.43</v>
      </c>
      <c r="BC48" s="236">
        <v>785.86</v>
      </c>
      <c r="BD48" s="231">
        <v>1411.99</v>
      </c>
      <c r="BE48" s="235">
        <v>1131.6099999999999</v>
      </c>
      <c r="BF48" s="236">
        <v>1025.25</v>
      </c>
      <c r="BG48" s="232">
        <v>1142.3599999999999</v>
      </c>
      <c r="BH48" s="235">
        <v>1302</v>
      </c>
      <c r="BI48" s="236">
        <v>668.06</v>
      </c>
      <c r="BJ48" s="231">
        <v>1498.82</v>
      </c>
      <c r="BK48" s="235">
        <v>1131.6099999999999</v>
      </c>
      <c r="BL48" s="236">
        <v>1025.25</v>
      </c>
      <c r="BM48" s="232">
        <v>1142.3599999999999</v>
      </c>
      <c r="BN48" s="235">
        <v>1200.94</v>
      </c>
      <c r="BO48" s="236">
        <v>747.92</v>
      </c>
      <c r="BP48" s="231">
        <v>1326.93</v>
      </c>
      <c r="BQ48" s="235">
        <v>1131.6099999999999</v>
      </c>
      <c r="BR48" s="236">
        <v>1025.25</v>
      </c>
      <c r="BS48" s="232">
        <v>1142.3599999999999</v>
      </c>
      <c r="BT48" s="235">
        <v>1277</v>
      </c>
      <c r="BU48" s="236">
        <v>787.1</v>
      </c>
      <c r="BV48" s="231">
        <v>1366.82</v>
      </c>
      <c r="BW48" s="235">
        <v>1131.6099999999999</v>
      </c>
      <c r="BX48" s="236">
        <v>1025.25</v>
      </c>
      <c r="BY48" s="232">
        <v>1142.3599999999999</v>
      </c>
      <c r="BZ48" s="235">
        <v>1276.56</v>
      </c>
      <c r="CA48" s="236">
        <v>784.9</v>
      </c>
      <c r="CB48" s="231">
        <v>1339.9</v>
      </c>
      <c r="CC48" s="235">
        <v>1131.6099999999999</v>
      </c>
      <c r="CD48" s="236">
        <v>1025.25</v>
      </c>
      <c r="CE48" s="232">
        <v>1142.3599999999999</v>
      </c>
      <c r="CF48" s="235">
        <v>1325.88</v>
      </c>
      <c r="CG48" s="236">
        <v>826.74</v>
      </c>
      <c r="CH48" s="231">
        <v>1378.21</v>
      </c>
      <c r="CI48" s="235">
        <v>1131.6099999999999</v>
      </c>
      <c r="CJ48" s="236">
        <v>1025.25</v>
      </c>
      <c r="CK48" s="232">
        <v>1142.3599999999999</v>
      </c>
      <c r="CL48" s="235">
        <v>1359.96</v>
      </c>
      <c r="CM48" s="236">
        <v>864.34</v>
      </c>
      <c r="CN48" s="231">
        <v>1416.18</v>
      </c>
      <c r="CO48" s="235">
        <v>1131.6099999999999</v>
      </c>
      <c r="CP48" s="236">
        <v>1025.25</v>
      </c>
      <c r="CQ48" s="232">
        <v>1142.3599999999999</v>
      </c>
      <c r="CR48" s="235">
        <v>1505.75</v>
      </c>
      <c r="CS48" s="236">
        <v>918.76</v>
      </c>
      <c r="CT48" s="231">
        <v>1550.73</v>
      </c>
      <c r="CU48" s="235">
        <v>1131.6099999999999</v>
      </c>
      <c r="CV48" s="236">
        <v>1025.25</v>
      </c>
      <c r="CW48" s="232">
        <v>1142.3599999999999</v>
      </c>
      <c r="CX48" s="235">
        <v>1726.6</v>
      </c>
      <c r="CY48" s="236">
        <v>1016.92</v>
      </c>
      <c r="CZ48" s="231">
        <v>1721.24</v>
      </c>
      <c r="DA48" s="235">
        <v>1131.6099999999999</v>
      </c>
      <c r="DB48" s="236">
        <v>1025.25</v>
      </c>
      <c r="DC48" s="232">
        <v>1142.3599999999999</v>
      </c>
      <c r="DD48" s="235">
        <v>1538.8</v>
      </c>
      <c r="DE48" s="236">
        <v>922.44</v>
      </c>
      <c r="DF48" s="231">
        <v>1573.16</v>
      </c>
      <c r="DG48" s="235">
        <v>1131.6099999999999</v>
      </c>
      <c r="DH48" s="236">
        <v>1025.25</v>
      </c>
      <c r="DI48" s="232">
        <v>1142.3599999999999</v>
      </c>
      <c r="DJ48" s="396">
        <v>1547.78</v>
      </c>
      <c r="DK48" s="397">
        <v>935.3</v>
      </c>
      <c r="DL48" s="390">
        <v>1586.67</v>
      </c>
      <c r="DM48" s="396">
        <v>1131.6099999999999</v>
      </c>
      <c r="DN48" s="401">
        <v>1025.25</v>
      </c>
      <c r="DO48" s="402">
        <v>1142.3599999999999</v>
      </c>
    </row>
    <row r="49" spans="35:35">
      <c r="AI49" s="337"/>
    </row>
  </sheetData>
  <mergeCells count="75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AE10:AE11"/>
    <mergeCell ref="CF9:CK9"/>
    <mergeCell ref="X9:AA9"/>
    <mergeCell ref="AB9:AE9"/>
    <mergeCell ref="AF9:AI9"/>
    <mergeCell ref="AJ9:AO9"/>
    <mergeCell ref="AP9:AU9"/>
    <mergeCell ref="BW10:BY10"/>
    <mergeCell ref="BZ10:CB10"/>
    <mergeCell ref="CC10:CE10"/>
    <mergeCell ref="AV10:AX10"/>
    <mergeCell ref="AY10:BA10"/>
    <mergeCell ref="BB10:BD10"/>
    <mergeCell ref="B37:B39"/>
    <mergeCell ref="B41:B43"/>
    <mergeCell ref="B45:B48"/>
    <mergeCell ref="X10:Z10"/>
    <mergeCell ref="AA10:AA11"/>
    <mergeCell ref="CX10:CZ10"/>
    <mergeCell ref="DA10:DC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BE10:BG10"/>
    <mergeCell ref="BH10:BJ10"/>
    <mergeCell ref="AB10:AD10"/>
    <mergeCell ref="DJ9:DO9"/>
    <mergeCell ref="DJ10:DL10"/>
    <mergeCell ref="DM10:DO10"/>
    <mergeCell ref="B28:B30"/>
    <mergeCell ref="B32:B35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W3" sqref="EW3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4" width="10.08984375" style="176" customWidth="1"/>
    <col min="5" max="5" width="10.6328125" style="176" customWidth="1"/>
    <col min="6" max="6" width="10.08984375" style="176" customWidth="1"/>
    <col min="7" max="7" width="10.6328125" style="176" customWidth="1"/>
    <col min="8" max="8" width="10.08984375" style="176" customWidth="1"/>
    <col min="9" max="9" width="10.6328125" style="176" customWidth="1"/>
    <col min="10" max="10" width="10.08984375" style="176" customWidth="1"/>
    <col min="11" max="11" width="10.6328125" style="176" customWidth="1"/>
    <col min="12" max="12" width="10.08984375" style="176" customWidth="1"/>
    <col min="13" max="13" width="10.6328125" style="176" customWidth="1"/>
    <col min="14" max="14" width="10.08984375" style="176" customWidth="1"/>
    <col min="15" max="15" width="10.6328125" style="176" customWidth="1"/>
    <col min="16" max="16" width="10.08984375" style="176" customWidth="1"/>
    <col min="17" max="17" width="10.6328125" style="176" customWidth="1"/>
    <col min="18" max="18" width="10.08984375" style="176" customWidth="1"/>
    <col min="19" max="19" width="10.6328125" style="176" customWidth="1"/>
    <col min="20" max="20" width="10.08984375" style="176" customWidth="1"/>
    <col min="21" max="21" width="10.6328125" style="176" customWidth="1"/>
    <col min="22" max="22" width="10.08984375" style="176" customWidth="1"/>
    <col min="23" max="23" width="10.6328125" style="176" customWidth="1"/>
    <col min="24" max="24" width="10.08984375" style="176" customWidth="1"/>
    <col min="25" max="25" width="10.6328125" style="176" customWidth="1"/>
    <col min="26" max="26" width="10.08984375" style="176" customWidth="1"/>
    <col min="27" max="27" width="10.6328125" style="176" customWidth="1"/>
    <col min="28" max="28" width="10.08984375" style="176" customWidth="1"/>
    <col min="29" max="29" width="10.6328125" style="176" customWidth="1"/>
    <col min="30" max="30" width="10.08984375" style="176" customWidth="1"/>
    <col min="31" max="31" width="10.6328125" style="176" customWidth="1"/>
    <col min="32" max="32" width="10.08984375" style="176" customWidth="1"/>
    <col min="33" max="33" width="10.6328125" style="176" customWidth="1"/>
    <col min="34" max="34" width="10.08984375" style="176" customWidth="1"/>
    <col min="35" max="35" width="10.6328125" style="176" customWidth="1"/>
    <col min="36" max="36" width="10.08984375" style="176" customWidth="1"/>
    <col min="37" max="37" width="10.6328125" style="176" customWidth="1"/>
    <col min="38" max="38" width="10.08984375" style="176" customWidth="1"/>
    <col min="39" max="39" width="10.6328125" style="176" customWidth="1"/>
    <col min="40" max="40" width="10.08984375" style="176" customWidth="1"/>
    <col min="41" max="41" width="10.6328125" style="176" customWidth="1"/>
    <col min="42" max="42" width="10.08984375" style="176" customWidth="1"/>
    <col min="43" max="43" width="10.6328125" style="176" customWidth="1"/>
    <col min="44" max="44" width="10.08984375" style="176" customWidth="1"/>
    <col min="45" max="45" width="10.6328125" style="176" customWidth="1"/>
    <col min="46" max="46" width="10.08984375" style="176" customWidth="1"/>
    <col min="47" max="47" width="10.6328125" style="176" customWidth="1"/>
    <col min="48" max="48" width="10.08984375" style="176" customWidth="1"/>
    <col min="49" max="49" width="10.6328125" style="176" customWidth="1"/>
    <col min="50" max="16384" width="11.453125" style="176"/>
  </cols>
  <sheetData>
    <row r="1" spans="2:159" s="171" customFormat="1">
      <c r="B1" s="170"/>
      <c r="AK1" s="338"/>
      <c r="AL1" s="338"/>
      <c r="AM1" s="338"/>
      <c r="AN1" s="338"/>
    </row>
    <row r="2" spans="2:159" s="171" customFormat="1">
      <c r="B2" s="170"/>
      <c r="AK2" s="338"/>
      <c r="AL2" s="338"/>
      <c r="AM2" s="338"/>
      <c r="AN2" s="338"/>
    </row>
    <row r="3" spans="2:159" s="171" customFormat="1">
      <c r="B3" s="170"/>
      <c r="AK3" s="338"/>
      <c r="AL3" s="338"/>
      <c r="AM3" s="338"/>
      <c r="AN3" s="338"/>
    </row>
    <row r="4" spans="2:159" s="171" customFormat="1">
      <c r="B4" s="194" t="s">
        <v>422</v>
      </c>
      <c r="AK4" s="338"/>
      <c r="AL4" s="338"/>
      <c r="AM4" s="338"/>
      <c r="AN4" s="338"/>
    </row>
    <row r="5" spans="2:159" s="171" customFormat="1">
      <c r="B5" s="194" t="s">
        <v>290</v>
      </c>
      <c r="AK5" s="338"/>
      <c r="AL5" s="338"/>
      <c r="AM5" s="338"/>
      <c r="AN5" s="338"/>
    </row>
    <row r="6" spans="2:159" s="173" customFormat="1">
      <c r="B6" s="172" t="s">
        <v>211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</row>
    <row r="7" spans="2:159" s="173" customFormat="1">
      <c r="B7" s="174" t="s">
        <v>212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</row>
    <row r="8" spans="2:159" s="173" customFormat="1">
      <c r="B8" s="175"/>
      <c r="C8" s="175"/>
    </row>
    <row r="9" spans="2:159" ht="12.75" customHeight="1">
      <c r="B9" s="536" t="s">
        <v>213</v>
      </c>
      <c r="C9" s="539" t="s">
        <v>214</v>
      </c>
      <c r="D9" s="533">
        <v>41456</v>
      </c>
      <c r="E9" s="535"/>
      <c r="F9" s="533">
        <v>41487</v>
      </c>
      <c r="G9" s="535"/>
      <c r="H9" s="533">
        <v>41518</v>
      </c>
      <c r="I9" s="535"/>
      <c r="J9" s="533">
        <v>41548</v>
      </c>
      <c r="K9" s="535"/>
      <c r="L9" s="533">
        <v>41579</v>
      </c>
      <c r="M9" s="535"/>
      <c r="N9" s="533">
        <v>41609</v>
      </c>
      <c r="O9" s="535"/>
      <c r="P9" s="533">
        <v>41640</v>
      </c>
      <c r="Q9" s="535"/>
      <c r="R9" s="533">
        <v>41671</v>
      </c>
      <c r="S9" s="535"/>
      <c r="T9" s="533">
        <v>41699</v>
      </c>
      <c r="U9" s="535"/>
      <c r="V9" s="533">
        <v>41730</v>
      </c>
      <c r="W9" s="535"/>
      <c r="X9" s="533">
        <v>41760</v>
      </c>
      <c r="Y9" s="535"/>
      <c r="Z9" s="533">
        <v>41791</v>
      </c>
      <c r="AA9" s="535"/>
      <c r="AB9" s="533">
        <v>41821</v>
      </c>
      <c r="AC9" s="535"/>
      <c r="AD9" s="533">
        <v>41852</v>
      </c>
      <c r="AE9" s="535"/>
      <c r="AF9" s="533">
        <v>41883</v>
      </c>
      <c r="AG9" s="535"/>
      <c r="AH9" s="533">
        <v>41913</v>
      </c>
      <c r="AI9" s="535"/>
      <c r="AJ9" s="533">
        <v>41944</v>
      </c>
      <c r="AK9" s="535"/>
      <c r="AL9" s="533">
        <v>41974</v>
      </c>
      <c r="AM9" s="535"/>
      <c r="AN9" s="533">
        <v>42005</v>
      </c>
      <c r="AO9" s="535"/>
      <c r="AP9" s="533">
        <v>42036</v>
      </c>
      <c r="AQ9" s="535"/>
      <c r="AR9" s="533">
        <v>42064</v>
      </c>
      <c r="AS9" s="535"/>
      <c r="AT9" s="533">
        <v>42095</v>
      </c>
      <c r="AU9" s="535"/>
      <c r="AV9" s="533">
        <v>42125</v>
      </c>
      <c r="AW9" s="535"/>
      <c r="AX9" s="533">
        <v>42156</v>
      </c>
      <c r="AY9" s="535"/>
      <c r="AZ9" s="533">
        <v>42186</v>
      </c>
      <c r="BA9" s="535"/>
      <c r="BB9" s="533">
        <v>42217</v>
      </c>
      <c r="BC9" s="535"/>
      <c r="BD9" s="533">
        <v>42248</v>
      </c>
      <c r="BE9" s="535"/>
      <c r="BF9" s="533">
        <v>42278</v>
      </c>
      <c r="BG9" s="535"/>
      <c r="BH9" s="533">
        <v>42309</v>
      </c>
      <c r="BI9" s="535"/>
      <c r="BJ9" s="533">
        <v>42339</v>
      </c>
      <c r="BK9" s="535"/>
      <c r="BL9" s="533">
        <v>42370</v>
      </c>
      <c r="BM9" s="535"/>
      <c r="BN9" s="533">
        <v>42401</v>
      </c>
      <c r="BO9" s="535"/>
      <c r="BP9" s="533">
        <v>42430</v>
      </c>
      <c r="BQ9" s="535"/>
      <c r="BR9" s="533">
        <v>42461</v>
      </c>
      <c r="BS9" s="535"/>
      <c r="BT9" s="533">
        <v>42491</v>
      </c>
      <c r="BU9" s="535"/>
      <c r="BV9" s="533">
        <v>42522</v>
      </c>
      <c r="BW9" s="535"/>
      <c r="BX9" s="533">
        <v>42552</v>
      </c>
      <c r="BY9" s="535"/>
      <c r="BZ9" s="533">
        <v>42583</v>
      </c>
      <c r="CA9" s="535"/>
      <c r="CB9" s="533">
        <v>42614</v>
      </c>
      <c r="CC9" s="535"/>
      <c r="CD9" s="533">
        <v>42644</v>
      </c>
      <c r="CE9" s="535"/>
      <c r="CF9" s="533">
        <v>42675</v>
      </c>
      <c r="CG9" s="535"/>
      <c r="CH9" s="533">
        <v>42705</v>
      </c>
      <c r="CI9" s="535"/>
      <c r="CJ9" s="533">
        <v>42736</v>
      </c>
      <c r="CK9" s="535"/>
      <c r="CL9" s="533">
        <v>42767</v>
      </c>
      <c r="CM9" s="535"/>
      <c r="CN9" s="533">
        <v>42795</v>
      </c>
      <c r="CO9" s="535"/>
      <c r="CP9" s="533">
        <v>42826</v>
      </c>
      <c r="CQ9" s="535"/>
      <c r="CR9" s="533">
        <v>42856</v>
      </c>
      <c r="CS9" s="535"/>
      <c r="CT9" s="533">
        <v>42887</v>
      </c>
      <c r="CU9" s="535"/>
      <c r="CV9" s="533">
        <v>42917</v>
      </c>
      <c r="CW9" s="535"/>
      <c r="CX9" s="533">
        <v>42948</v>
      </c>
      <c r="CY9" s="535"/>
      <c r="CZ9" s="533">
        <v>42979</v>
      </c>
      <c r="DA9" s="535"/>
      <c r="DB9" s="533">
        <v>43009</v>
      </c>
      <c r="DC9" s="535"/>
      <c r="DD9" s="533">
        <v>43040</v>
      </c>
      <c r="DE9" s="535"/>
      <c r="DF9" s="533">
        <v>43070</v>
      </c>
      <c r="DG9" s="535"/>
      <c r="DH9" s="533">
        <v>43101</v>
      </c>
      <c r="DI9" s="535"/>
      <c r="DJ9" s="533">
        <v>43132</v>
      </c>
      <c r="DK9" s="535"/>
      <c r="DL9" s="533">
        <v>43160</v>
      </c>
      <c r="DM9" s="535"/>
      <c r="DN9" s="533">
        <v>43191</v>
      </c>
      <c r="DO9" s="535"/>
      <c r="DP9" s="533">
        <v>43221</v>
      </c>
      <c r="DQ9" s="535"/>
      <c r="DR9" s="533">
        <v>43252</v>
      </c>
      <c r="DS9" s="535"/>
      <c r="DT9" s="533">
        <v>43282</v>
      </c>
      <c r="DU9" s="535"/>
      <c r="DV9" s="533">
        <v>43313</v>
      </c>
      <c r="DW9" s="535"/>
      <c r="DX9" s="533">
        <v>43344</v>
      </c>
      <c r="DY9" s="535"/>
      <c r="DZ9" s="533">
        <v>43374</v>
      </c>
      <c r="EA9" s="535"/>
      <c r="EB9" s="533">
        <v>43405</v>
      </c>
      <c r="EC9" s="535"/>
      <c r="ED9" s="533">
        <v>43435</v>
      </c>
      <c r="EE9" s="535"/>
      <c r="EF9" s="533">
        <v>43466</v>
      </c>
      <c r="EG9" s="535"/>
      <c r="EH9" s="533">
        <v>43497</v>
      </c>
      <c r="EI9" s="535"/>
      <c r="EJ9" s="533">
        <v>43525</v>
      </c>
      <c r="EK9" s="535"/>
      <c r="EL9" s="533">
        <v>43556</v>
      </c>
      <c r="EM9" s="535"/>
      <c r="EN9" s="533">
        <v>43586</v>
      </c>
      <c r="EO9" s="535"/>
      <c r="EP9" s="533">
        <v>43617</v>
      </c>
      <c r="EQ9" s="535"/>
      <c r="ER9" s="533">
        <v>43647</v>
      </c>
      <c r="ES9" s="535"/>
      <c r="ET9" s="533">
        <v>43678</v>
      </c>
      <c r="EU9" s="535"/>
      <c r="EV9" s="533">
        <v>43709</v>
      </c>
      <c r="EW9" s="535"/>
      <c r="EX9" s="533">
        <v>43739</v>
      </c>
      <c r="EY9" s="535"/>
      <c r="EZ9" s="533">
        <v>43770</v>
      </c>
      <c r="FA9" s="535"/>
      <c r="FB9" s="533">
        <v>43800</v>
      </c>
      <c r="FC9" s="535"/>
    </row>
    <row r="10" spans="2:159" ht="12.75" customHeight="1">
      <c r="B10" s="537"/>
      <c r="C10" s="540"/>
      <c r="D10" s="543" t="s">
        <v>215</v>
      </c>
      <c r="E10" s="522" t="s">
        <v>216</v>
      </c>
      <c r="F10" s="543" t="s">
        <v>215</v>
      </c>
      <c r="G10" s="522" t="s">
        <v>216</v>
      </c>
      <c r="H10" s="543" t="s">
        <v>215</v>
      </c>
      <c r="I10" s="522" t="s">
        <v>216</v>
      </c>
      <c r="J10" s="522" t="s">
        <v>215</v>
      </c>
      <c r="K10" s="522" t="s">
        <v>216</v>
      </c>
      <c r="L10" s="522" t="s">
        <v>215</v>
      </c>
      <c r="M10" s="522" t="s">
        <v>216</v>
      </c>
      <c r="N10" s="522" t="s">
        <v>215</v>
      </c>
      <c r="O10" s="522" t="s">
        <v>216</v>
      </c>
      <c r="P10" s="522" t="s">
        <v>215</v>
      </c>
      <c r="Q10" s="522" t="s">
        <v>216</v>
      </c>
      <c r="R10" s="522" t="s">
        <v>215</v>
      </c>
      <c r="S10" s="522" t="s">
        <v>216</v>
      </c>
      <c r="T10" s="522" t="s">
        <v>215</v>
      </c>
      <c r="U10" s="522" t="s">
        <v>216</v>
      </c>
      <c r="V10" s="522" t="s">
        <v>215</v>
      </c>
      <c r="W10" s="522" t="s">
        <v>216</v>
      </c>
      <c r="X10" s="522" t="s">
        <v>215</v>
      </c>
      <c r="Y10" s="522" t="s">
        <v>216</v>
      </c>
      <c r="Z10" s="522" t="s">
        <v>215</v>
      </c>
      <c r="AA10" s="522" t="s">
        <v>216</v>
      </c>
      <c r="AB10" s="522" t="s">
        <v>215</v>
      </c>
      <c r="AC10" s="522" t="s">
        <v>216</v>
      </c>
      <c r="AD10" s="522" t="s">
        <v>215</v>
      </c>
      <c r="AE10" s="522" t="s">
        <v>216</v>
      </c>
      <c r="AF10" s="522" t="s">
        <v>215</v>
      </c>
      <c r="AG10" s="522" t="s">
        <v>216</v>
      </c>
      <c r="AH10" s="522" t="s">
        <v>215</v>
      </c>
      <c r="AI10" s="522" t="s">
        <v>216</v>
      </c>
      <c r="AJ10" s="522" t="s">
        <v>215</v>
      </c>
      <c r="AK10" s="522" t="s">
        <v>216</v>
      </c>
      <c r="AL10" s="522" t="s">
        <v>215</v>
      </c>
      <c r="AM10" s="522" t="s">
        <v>216</v>
      </c>
      <c r="AN10" s="522" t="s">
        <v>215</v>
      </c>
      <c r="AO10" s="522" t="s">
        <v>216</v>
      </c>
      <c r="AP10" s="522" t="s">
        <v>215</v>
      </c>
      <c r="AQ10" s="522" t="s">
        <v>216</v>
      </c>
      <c r="AR10" s="522" t="s">
        <v>215</v>
      </c>
      <c r="AS10" s="522" t="s">
        <v>216</v>
      </c>
      <c r="AT10" s="522" t="s">
        <v>215</v>
      </c>
      <c r="AU10" s="522" t="s">
        <v>216</v>
      </c>
      <c r="AV10" s="522" t="s">
        <v>215</v>
      </c>
      <c r="AW10" s="522" t="s">
        <v>216</v>
      </c>
      <c r="AX10" s="522" t="s">
        <v>215</v>
      </c>
      <c r="AY10" s="522" t="s">
        <v>216</v>
      </c>
      <c r="AZ10" s="522" t="s">
        <v>215</v>
      </c>
      <c r="BA10" s="522" t="s">
        <v>216</v>
      </c>
      <c r="BB10" s="522" t="s">
        <v>215</v>
      </c>
      <c r="BC10" s="522" t="s">
        <v>216</v>
      </c>
      <c r="BD10" s="522" t="s">
        <v>215</v>
      </c>
      <c r="BE10" s="522" t="s">
        <v>216</v>
      </c>
      <c r="BF10" s="522" t="s">
        <v>215</v>
      </c>
      <c r="BG10" s="522" t="s">
        <v>216</v>
      </c>
      <c r="BH10" s="522" t="s">
        <v>215</v>
      </c>
      <c r="BI10" s="522" t="s">
        <v>216</v>
      </c>
      <c r="BJ10" s="522" t="s">
        <v>215</v>
      </c>
      <c r="BK10" s="522" t="s">
        <v>216</v>
      </c>
      <c r="BL10" s="522" t="s">
        <v>215</v>
      </c>
      <c r="BM10" s="522" t="s">
        <v>216</v>
      </c>
      <c r="BN10" s="522" t="s">
        <v>215</v>
      </c>
      <c r="BO10" s="522" t="s">
        <v>216</v>
      </c>
      <c r="BP10" s="522" t="s">
        <v>215</v>
      </c>
      <c r="BQ10" s="522" t="s">
        <v>216</v>
      </c>
      <c r="BR10" s="522" t="s">
        <v>215</v>
      </c>
      <c r="BS10" s="522" t="s">
        <v>216</v>
      </c>
      <c r="BT10" s="522" t="s">
        <v>215</v>
      </c>
      <c r="BU10" s="522" t="s">
        <v>216</v>
      </c>
      <c r="BV10" s="522" t="s">
        <v>215</v>
      </c>
      <c r="BW10" s="522" t="s">
        <v>216</v>
      </c>
      <c r="BX10" s="522" t="s">
        <v>215</v>
      </c>
      <c r="BY10" s="522" t="s">
        <v>216</v>
      </c>
      <c r="BZ10" s="522" t="s">
        <v>215</v>
      </c>
      <c r="CA10" s="522" t="s">
        <v>216</v>
      </c>
      <c r="CB10" s="522" t="s">
        <v>215</v>
      </c>
      <c r="CC10" s="522" t="s">
        <v>216</v>
      </c>
      <c r="CD10" s="522" t="s">
        <v>215</v>
      </c>
      <c r="CE10" s="522" t="s">
        <v>216</v>
      </c>
      <c r="CF10" s="522" t="s">
        <v>215</v>
      </c>
      <c r="CG10" s="522" t="s">
        <v>216</v>
      </c>
      <c r="CH10" s="522" t="s">
        <v>215</v>
      </c>
      <c r="CI10" s="522" t="s">
        <v>216</v>
      </c>
      <c r="CJ10" s="522" t="s">
        <v>215</v>
      </c>
      <c r="CK10" s="522" t="s">
        <v>216</v>
      </c>
      <c r="CL10" s="522" t="s">
        <v>215</v>
      </c>
      <c r="CM10" s="522" t="s">
        <v>216</v>
      </c>
      <c r="CN10" s="522" t="s">
        <v>215</v>
      </c>
      <c r="CO10" s="522" t="s">
        <v>216</v>
      </c>
      <c r="CP10" s="522" t="s">
        <v>215</v>
      </c>
      <c r="CQ10" s="522" t="s">
        <v>216</v>
      </c>
      <c r="CR10" s="522" t="s">
        <v>215</v>
      </c>
      <c r="CS10" s="522" t="s">
        <v>216</v>
      </c>
      <c r="CT10" s="522" t="s">
        <v>215</v>
      </c>
      <c r="CU10" s="522" t="s">
        <v>216</v>
      </c>
      <c r="CV10" s="522" t="s">
        <v>215</v>
      </c>
      <c r="CW10" s="522" t="s">
        <v>216</v>
      </c>
      <c r="CX10" s="522" t="s">
        <v>215</v>
      </c>
      <c r="CY10" s="522" t="s">
        <v>216</v>
      </c>
      <c r="CZ10" s="522" t="s">
        <v>215</v>
      </c>
      <c r="DA10" s="522" t="s">
        <v>216</v>
      </c>
      <c r="DB10" s="522" t="s">
        <v>215</v>
      </c>
      <c r="DC10" s="522" t="s">
        <v>216</v>
      </c>
      <c r="DD10" s="522" t="s">
        <v>215</v>
      </c>
      <c r="DE10" s="522" t="s">
        <v>216</v>
      </c>
      <c r="DF10" s="522" t="s">
        <v>215</v>
      </c>
      <c r="DG10" s="522" t="s">
        <v>216</v>
      </c>
      <c r="DH10" s="522" t="s">
        <v>215</v>
      </c>
      <c r="DI10" s="522" t="s">
        <v>216</v>
      </c>
      <c r="DJ10" s="522" t="s">
        <v>215</v>
      </c>
      <c r="DK10" s="522" t="s">
        <v>216</v>
      </c>
      <c r="DL10" s="522" t="s">
        <v>215</v>
      </c>
      <c r="DM10" s="522" t="s">
        <v>216</v>
      </c>
      <c r="DN10" s="522" t="s">
        <v>215</v>
      </c>
      <c r="DO10" s="522" t="s">
        <v>216</v>
      </c>
      <c r="DP10" s="522" t="s">
        <v>215</v>
      </c>
      <c r="DQ10" s="522" t="s">
        <v>216</v>
      </c>
      <c r="DR10" s="522" t="s">
        <v>215</v>
      </c>
      <c r="DS10" s="522" t="s">
        <v>216</v>
      </c>
      <c r="DT10" s="522" t="s">
        <v>215</v>
      </c>
      <c r="DU10" s="522" t="s">
        <v>216</v>
      </c>
      <c r="DV10" s="522" t="s">
        <v>215</v>
      </c>
      <c r="DW10" s="522" t="s">
        <v>216</v>
      </c>
      <c r="DX10" s="522" t="s">
        <v>215</v>
      </c>
      <c r="DY10" s="522" t="s">
        <v>216</v>
      </c>
      <c r="DZ10" s="522" t="s">
        <v>215</v>
      </c>
      <c r="EA10" s="522" t="s">
        <v>216</v>
      </c>
      <c r="EB10" s="522" t="s">
        <v>215</v>
      </c>
      <c r="EC10" s="522" t="s">
        <v>216</v>
      </c>
      <c r="ED10" s="522" t="s">
        <v>215</v>
      </c>
      <c r="EE10" s="522" t="s">
        <v>216</v>
      </c>
      <c r="EF10" s="522" t="s">
        <v>215</v>
      </c>
      <c r="EG10" s="522" t="s">
        <v>216</v>
      </c>
      <c r="EH10" s="522" t="s">
        <v>215</v>
      </c>
      <c r="EI10" s="522" t="s">
        <v>216</v>
      </c>
      <c r="EJ10" s="522" t="s">
        <v>215</v>
      </c>
      <c r="EK10" s="522" t="s">
        <v>216</v>
      </c>
      <c r="EL10" s="522" t="s">
        <v>215</v>
      </c>
      <c r="EM10" s="522" t="s">
        <v>216</v>
      </c>
      <c r="EN10" s="522" t="s">
        <v>215</v>
      </c>
      <c r="EO10" s="522" t="s">
        <v>216</v>
      </c>
      <c r="EP10" s="522" t="s">
        <v>215</v>
      </c>
      <c r="EQ10" s="522" t="s">
        <v>216</v>
      </c>
      <c r="ER10" s="522" t="s">
        <v>215</v>
      </c>
      <c r="ES10" s="522" t="s">
        <v>216</v>
      </c>
      <c r="ET10" s="522" t="s">
        <v>215</v>
      </c>
      <c r="EU10" s="522" t="s">
        <v>216</v>
      </c>
      <c r="EV10" s="522" t="s">
        <v>215</v>
      </c>
      <c r="EW10" s="522" t="s">
        <v>216</v>
      </c>
      <c r="EX10" s="522" t="s">
        <v>215</v>
      </c>
      <c r="EY10" s="522" t="s">
        <v>216</v>
      </c>
      <c r="EZ10" s="522" t="s">
        <v>215</v>
      </c>
      <c r="FA10" s="522" t="s">
        <v>216</v>
      </c>
      <c r="FB10" s="522" t="s">
        <v>215</v>
      </c>
      <c r="FC10" s="522" t="s">
        <v>216</v>
      </c>
    </row>
    <row r="11" spans="2:159" ht="12.75" customHeight="1">
      <c r="B11" s="538"/>
      <c r="C11" s="541"/>
      <c r="D11" s="544"/>
      <c r="E11" s="523"/>
      <c r="F11" s="544"/>
      <c r="G11" s="523"/>
      <c r="H11" s="544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523"/>
      <c r="CY11" s="523"/>
      <c r="CZ11" s="523"/>
      <c r="DA11" s="523"/>
      <c r="DB11" s="523"/>
      <c r="DC11" s="523"/>
      <c r="DD11" s="523"/>
      <c r="DE11" s="523"/>
      <c r="DF11" s="523"/>
      <c r="DG11" s="523"/>
      <c r="DH11" s="523"/>
      <c r="DI11" s="523"/>
      <c r="DJ11" s="523"/>
      <c r="DK11" s="523"/>
      <c r="DL11" s="523"/>
      <c r="DM11" s="523"/>
      <c r="DN11" s="523"/>
      <c r="DO11" s="523"/>
      <c r="DP11" s="523"/>
      <c r="DQ11" s="523"/>
      <c r="DR11" s="523"/>
      <c r="DS11" s="523"/>
      <c r="DT11" s="523"/>
      <c r="DU11" s="523"/>
      <c r="DV11" s="523"/>
      <c r="DW11" s="523"/>
      <c r="DX11" s="523"/>
      <c r="DY11" s="523"/>
      <c r="DZ11" s="523"/>
      <c r="EA11" s="523"/>
      <c r="EB11" s="523"/>
      <c r="EC11" s="523"/>
      <c r="ED11" s="523"/>
      <c r="EE11" s="523"/>
      <c r="EF11" s="523"/>
      <c r="EG11" s="523"/>
      <c r="EH11" s="523"/>
      <c r="EI11" s="523"/>
      <c r="EJ11" s="523"/>
      <c r="EK11" s="523"/>
      <c r="EL11" s="523"/>
      <c r="EM11" s="523"/>
      <c r="EN11" s="523"/>
      <c r="EO11" s="523"/>
      <c r="EP11" s="523"/>
      <c r="EQ11" s="523"/>
      <c r="ER11" s="523"/>
      <c r="ES11" s="523"/>
      <c r="ET11" s="523"/>
      <c r="EU11" s="523"/>
      <c r="EV11" s="523"/>
      <c r="EW11" s="523"/>
      <c r="EX11" s="523"/>
      <c r="EY11" s="523"/>
      <c r="EZ11" s="523"/>
      <c r="FA11" s="523"/>
      <c r="FB11" s="523"/>
      <c r="FC11" s="523"/>
    </row>
    <row r="12" spans="2:159">
      <c r="B12" s="526" t="s">
        <v>217</v>
      </c>
      <c r="C12" s="195" t="s">
        <v>218</v>
      </c>
      <c r="D12" s="339"/>
      <c r="E12" s="340"/>
      <c r="F12" s="339"/>
      <c r="G12" s="340"/>
      <c r="H12" s="339"/>
      <c r="I12" s="340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</row>
    <row r="13" spans="2:159">
      <c r="B13" s="524"/>
      <c r="C13" s="196" t="s">
        <v>219</v>
      </c>
      <c r="D13" s="341">
        <v>45.57</v>
      </c>
      <c r="E13" s="342">
        <v>37.950000000000003</v>
      </c>
      <c r="F13" s="341">
        <v>45.66</v>
      </c>
      <c r="G13" s="342">
        <v>37.950000000000003</v>
      </c>
      <c r="H13" s="341">
        <v>46.36</v>
      </c>
      <c r="I13" s="342">
        <v>37.950000000000003</v>
      </c>
      <c r="J13" s="177">
        <v>42.06</v>
      </c>
      <c r="K13" s="177">
        <v>37.950000000000003</v>
      </c>
      <c r="L13" s="177">
        <v>41.98</v>
      </c>
      <c r="M13" s="177">
        <v>37.950000000000003</v>
      </c>
      <c r="N13" s="177">
        <v>41.57</v>
      </c>
      <c r="O13" s="177">
        <v>37.950000000000003</v>
      </c>
      <c r="P13" s="177">
        <v>40.85</v>
      </c>
      <c r="Q13" s="177">
        <v>37.950000000000003</v>
      </c>
      <c r="R13" s="177">
        <v>41.76</v>
      </c>
      <c r="S13" s="177">
        <v>37.950000000000003</v>
      </c>
      <c r="T13" s="177">
        <v>40.130000000000003</v>
      </c>
      <c r="U13" s="177">
        <v>37.950000000000003</v>
      </c>
      <c r="V13" s="177">
        <v>40.799999999999997</v>
      </c>
      <c r="W13" s="177">
        <v>37.950000000000003</v>
      </c>
      <c r="X13" s="177">
        <v>41.02</v>
      </c>
      <c r="Y13" s="177">
        <v>37.950000000000003</v>
      </c>
      <c r="Z13" s="177">
        <v>41.06</v>
      </c>
      <c r="AA13" s="177">
        <v>37.950000000000003</v>
      </c>
      <c r="AB13" s="177">
        <v>41.51</v>
      </c>
      <c r="AC13" s="177">
        <v>37.950000000000003</v>
      </c>
      <c r="AD13" s="177">
        <v>41.77</v>
      </c>
      <c r="AE13" s="177">
        <v>37.950000000000003</v>
      </c>
      <c r="AF13" s="177">
        <v>41.2</v>
      </c>
      <c r="AG13" s="177">
        <v>37.950000000000003</v>
      </c>
      <c r="AH13" s="177">
        <v>40.75</v>
      </c>
      <c r="AI13" s="177">
        <v>37.950000000000003</v>
      </c>
      <c r="AJ13" s="177">
        <v>40.5</v>
      </c>
      <c r="AK13" s="177">
        <v>37.950000000000003</v>
      </c>
      <c r="AL13" s="177">
        <v>38.47</v>
      </c>
      <c r="AM13" s="177">
        <v>37.950000000000003</v>
      </c>
      <c r="AN13" s="177">
        <v>36.74</v>
      </c>
      <c r="AO13" s="177">
        <v>37.950000000000003</v>
      </c>
      <c r="AP13" s="177">
        <v>34.25</v>
      </c>
      <c r="AQ13" s="177">
        <v>37.950000000000003</v>
      </c>
      <c r="AR13" s="177">
        <v>32.229999999999997</v>
      </c>
      <c r="AS13" s="177">
        <v>37.950000000000003</v>
      </c>
      <c r="AT13" s="177">
        <v>33.71</v>
      </c>
      <c r="AU13" s="177">
        <v>37.950000000000003</v>
      </c>
      <c r="AV13" s="177">
        <v>33.229999999999997</v>
      </c>
      <c r="AW13" s="177">
        <v>37.950000000000003</v>
      </c>
      <c r="AX13" s="177">
        <v>33.83</v>
      </c>
      <c r="AY13" s="177">
        <v>37.950000000000003</v>
      </c>
      <c r="AZ13" s="177">
        <v>34.18</v>
      </c>
      <c r="BA13" s="177">
        <v>37.950000000000003</v>
      </c>
      <c r="BB13" s="177">
        <v>34.340000000000003</v>
      </c>
      <c r="BC13" s="177">
        <v>37.950000000000003</v>
      </c>
      <c r="BD13" s="177">
        <v>33.06</v>
      </c>
      <c r="BE13" s="177">
        <v>37.950000000000003</v>
      </c>
      <c r="BF13" s="177">
        <v>31.41</v>
      </c>
      <c r="BG13" s="177">
        <v>37.950000000000003</v>
      </c>
      <c r="BH13" s="177">
        <v>31.29</v>
      </c>
      <c r="BI13" s="177">
        <v>37.950000000000003</v>
      </c>
      <c r="BJ13" s="177">
        <v>31.35</v>
      </c>
      <c r="BK13" s="177">
        <v>37.950000000000003</v>
      </c>
      <c r="BL13" s="177">
        <v>30.54</v>
      </c>
      <c r="BM13" s="177">
        <v>37.950000000000003</v>
      </c>
      <c r="BN13" s="177">
        <v>28.71</v>
      </c>
      <c r="BO13" s="177">
        <v>37.950000000000003</v>
      </c>
      <c r="BP13" s="177">
        <v>28.01</v>
      </c>
      <c r="BQ13" s="177">
        <v>37.950000000000003</v>
      </c>
      <c r="BR13" s="177">
        <v>28.41</v>
      </c>
      <c r="BS13" s="177">
        <v>37.950000000000003</v>
      </c>
      <c r="BT13" s="177">
        <v>29</v>
      </c>
      <c r="BU13" s="177">
        <v>37.950000000000003</v>
      </c>
      <c r="BV13" s="177">
        <v>29.44</v>
      </c>
      <c r="BW13" s="177">
        <v>37.950000000000003</v>
      </c>
      <c r="BX13" s="177">
        <v>30.51</v>
      </c>
      <c r="BY13" s="177">
        <v>37.950000000000003</v>
      </c>
      <c r="BZ13" s="177">
        <v>31.35</v>
      </c>
      <c r="CA13" s="177">
        <v>37.950000000000003</v>
      </c>
      <c r="CB13" s="177">
        <v>31.32</v>
      </c>
      <c r="CC13" s="177">
        <v>37.950000000000003</v>
      </c>
      <c r="CD13" s="177">
        <v>31.61</v>
      </c>
      <c r="CE13" s="177">
        <v>37.950000000000003</v>
      </c>
      <c r="CF13" s="177">
        <v>32.26</v>
      </c>
      <c r="CG13" s="177">
        <v>37.950000000000003</v>
      </c>
      <c r="CH13" s="177">
        <v>33.18</v>
      </c>
      <c r="CI13" s="177">
        <v>37.950000000000003</v>
      </c>
      <c r="CJ13" s="177">
        <v>33.5</v>
      </c>
      <c r="CK13" s="177">
        <v>37.950000000000003</v>
      </c>
      <c r="CL13" s="177">
        <v>35.880000000000003</v>
      </c>
      <c r="CM13" s="177">
        <v>37.950000000000003</v>
      </c>
      <c r="CN13" s="177">
        <v>36.119999999999997</v>
      </c>
      <c r="CO13" s="177">
        <v>37.950000000000003</v>
      </c>
      <c r="CP13" s="177">
        <v>36.42</v>
      </c>
      <c r="CQ13" s="177">
        <v>37.950000000000003</v>
      </c>
      <c r="CR13" s="177">
        <v>35.53</v>
      </c>
      <c r="CS13" s="177">
        <v>37.950000000000003</v>
      </c>
      <c r="CT13" s="177">
        <v>35.85</v>
      </c>
      <c r="CU13" s="177">
        <v>37.950000000000003</v>
      </c>
      <c r="CV13" s="177">
        <v>36.17</v>
      </c>
      <c r="CW13" s="177">
        <v>37.950000000000003</v>
      </c>
      <c r="CX13" s="177">
        <v>35.619999999999997</v>
      </c>
      <c r="CY13" s="177">
        <v>37.950000000000003</v>
      </c>
      <c r="CZ13" s="177">
        <v>36.17</v>
      </c>
      <c r="DA13" s="177">
        <v>37.950000000000003</v>
      </c>
      <c r="DB13" s="177">
        <v>36.58</v>
      </c>
      <c r="DC13" s="177">
        <v>37.950000000000003</v>
      </c>
      <c r="DD13" s="177">
        <v>37.340000000000003</v>
      </c>
      <c r="DE13" s="177">
        <v>37.950000000000003</v>
      </c>
      <c r="DF13" s="177">
        <v>37.6</v>
      </c>
      <c r="DG13" s="177">
        <v>37.950000000000003</v>
      </c>
      <c r="DH13" s="177">
        <v>39.14</v>
      </c>
      <c r="DI13" s="177">
        <v>37.950000000000003</v>
      </c>
      <c r="DJ13" s="177">
        <v>39.380000000000003</v>
      </c>
      <c r="DK13" s="177">
        <v>37.950000000000003</v>
      </c>
      <c r="DL13" s="177">
        <v>40.01</v>
      </c>
      <c r="DM13" s="177">
        <v>37.950000000000003</v>
      </c>
      <c r="DN13" s="177">
        <v>40.090000000000003</v>
      </c>
      <c r="DO13" s="177">
        <v>37.950000000000003</v>
      </c>
      <c r="DP13" s="177">
        <v>40.090000000000003</v>
      </c>
      <c r="DQ13" s="177">
        <v>37.950000000000003</v>
      </c>
      <c r="DR13" s="177">
        <v>40.76</v>
      </c>
      <c r="DS13" s="177">
        <v>37.950000000000003</v>
      </c>
      <c r="DT13" s="177">
        <v>42.14</v>
      </c>
      <c r="DU13" s="177">
        <v>37.950000000000003</v>
      </c>
      <c r="DV13" s="177">
        <v>42.38</v>
      </c>
      <c r="DW13" s="177">
        <v>37.950000000000003</v>
      </c>
      <c r="DX13" s="177">
        <v>43.04</v>
      </c>
      <c r="DY13" s="177">
        <v>37.950000000000003</v>
      </c>
      <c r="DZ13" s="177">
        <v>42.41</v>
      </c>
      <c r="EA13" s="177">
        <v>37.950000000000003</v>
      </c>
      <c r="EB13" s="177">
        <v>43.09</v>
      </c>
      <c r="EC13" s="177">
        <v>37.950000000000003</v>
      </c>
      <c r="ED13" s="177">
        <v>44.14</v>
      </c>
      <c r="EE13" s="177">
        <v>37.950000000000003</v>
      </c>
      <c r="EF13" s="177">
        <v>43.1</v>
      </c>
      <c r="EG13" s="177">
        <v>37.950000000000003</v>
      </c>
      <c r="EH13" s="177">
        <v>41.69</v>
      </c>
      <c r="EI13" s="177">
        <v>37.950000000000003</v>
      </c>
      <c r="EJ13" s="177">
        <v>42.5</v>
      </c>
      <c r="EK13" s="177">
        <v>37.950000000000003</v>
      </c>
      <c r="EL13" s="177">
        <v>43.56</v>
      </c>
      <c r="EM13" s="177">
        <v>37.950000000000003</v>
      </c>
      <c r="EN13" s="177">
        <v>43.51</v>
      </c>
      <c r="EO13" s="177">
        <v>37.950000000000003</v>
      </c>
      <c r="EP13" s="177">
        <v>44.14</v>
      </c>
      <c r="EQ13" s="177">
        <v>37.950000000000003</v>
      </c>
      <c r="ER13" s="177">
        <v>42.54</v>
      </c>
      <c r="ES13" s="177">
        <v>37.950000000000003</v>
      </c>
      <c r="ET13" s="177">
        <v>40.67</v>
      </c>
      <c r="EU13" s="177">
        <v>37.950000000000003</v>
      </c>
      <c r="EV13" s="177">
        <v>41.83</v>
      </c>
      <c r="EW13" s="177">
        <v>37.950000000000003</v>
      </c>
      <c r="EX13" s="177">
        <v>36.36</v>
      </c>
      <c r="EY13" s="177">
        <v>37.950000000000003</v>
      </c>
      <c r="EZ13" s="177">
        <v>41.2</v>
      </c>
      <c r="FA13" s="177">
        <v>37.950000000000003</v>
      </c>
      <c r="FB13" s="177">
        <v>40.18</v>
      </c>
      <c r="FC13" s="177">
        <v>37.950000000000003</v>
      </c>
    </row>
    <row r="14" spans="2:159">
      <c r="B14" s="524"/>
      <c r="C14" s="196" t="s">
        <v>220</v>
      </c>
      <c r="D14" s="341">
        <v>164.79</v>
      </c>
      <c r="E14" s="342">
        <v>137.25</v>
      </c>
      <c r="F14" s="341">
        <v>165.12</v>
      </c>
      <c r="G14" s="342">
        <v>137.25</v>
      </c>
      <c r="H14" s="341">
        <v>167.36</v>
      </c>
      <c r="I14" s="342">
        <v>137.25</v>
      </c>
      <c r="J14" s="177">
        <v>152.09</v>
      </c>
      <c r="K14" s="177">
        <v>137.25</v>
      </c>
      <c r="L14" s="177">
        <v>151.81</v>
      </c>
      <c r="M14" s="177">
        <v>137.25</v>
      </c>
      <c r="N14" s="177">
        <v>150.30000000000001</v>
      </c>
      <c r="O14" s="177">
        <v>137.25</v>
      </c>
      <c r="P14" s="177">
        <v>147.72999999999999</v>
      </c>
      <c r="Q14" s="177">
        <v>137.25</v>
      </c>
      <c r="R14" s="177">
        <v>150.99</v>
      </c>
      <c r="S14" s="177">
        <v>137.25</v>
      </c>
      <c r="T14" s="177">
        <v>145.13</v>
      </c>
      <c r="U14" s="177">
        <v>137.25</v>
      </c>
      <c r="V14" s="177">
        <v>147.53</v>
      </c>
      <c r="W14" s="177">
        <v>137.25</v>
      </c>
      <c r="X14" s="177">
        <v>148.34</v>
      </c>
      <c r="Y14" s="177">
        <v>137.25</v>
      </c>
      <c r="Z14" s="177">
        <v>148.47999999999999</v>
      </c>
      <c r="AA14" s="177">
        <v>137.25</v>
      </c>
      <c r="AB14" s="177">
        <v>150.09</v>
      </c>
      <c r="AC14" s="177">
        <v>137.25</v>
      </c>
      <c r="AD14" s="177">
        <v>151.06</v>
      </c>
      <c r="AE14" s="177">
        <v>137.25</v>
      </c>
      <c r="AF14" s="177">
        <v>149</v>
      </c>
      <c r="AG14" s="177">
        <v>137.25</v>
      </c>
      <c r="AH14" s="177">
        <v>147.37</v>
      </c>
      <c r="AI14" s="177">
        <v>137.25</v>
      </c>
      <c r="AJ14" s="177">
        <v>146.46</v>
      </c>
      <c r="AK14" s="177">
        <v>137.25</v>
      </c>
      <c r="AL14" s="177">
        <v>139.11000000000001</v>
      </c>
      <c r="AM14" s="177">
        <v>137.25</v>
      </c>
      <c r="AN14" s="177">
        <v>132.85</v>
      </c>
      <c r="AO14" s="177">
        <v>137.25</v>
      </c>
      <c r="AP14" s="177">
        <v>123.85</v>
      </c>
      <c r="AQ14" s="177">
        <v>137.25</v>
      </c>
      <c r="AR14" s="177">
        <v>116.54</v>
      </c>
      <c r="AS14" s="177">
        <v>137.25</v>
      </c>
      <c r="AT14" s="177">
        <v>121.88</v>
      </c>
      <c r="AU14" s="177">
        <v>137.25</v>
      </c>
      <c r="AV14" s="177">
        <v>120.15</v>
      </c>
      <c r="AW14" s="177">
        <v>137.25</v>
      </c>
      <c r="AX14" s="177">
        <v>122.33</v>
      </c>
      <c r="AY14" s="177">
        <v>137.25</v>
      </c>
      <c r="AZ14" s="177">
        <v>123.61</v>
      </c>
      <c r="BA14" s="177">
        <v>137.25</v>
      </c>
      <c r="BB14" s="177">
        <v>124.16</v>
      </c>
      <c r="BC14" s="177">
        <v>137.25</v>
      </c>
      <c r="BD14" s="177">
        <v>119.54</v>
      </c>
      <c r="BE14" s="177">
        <v>137.25</v>
      </c>
      <c r="BF14" s="177">
        <v>113.6</v>
      </c>
      <c r="BG14" s="177">
        <v>137.25</v>
      </c>
      <c r="BH14" s="177">
        <v>113.16</v>
      </c>
      <c r="BI14" s="177">
        <v>137.25</v>
      </c>
      <c r="BJ14" s="177">
        <v>113.38</v>
      </c>
      <c r="BK14" s="177">
        <v>137.25</v>
      </c>
      <c r="BL14" s="177">
        <v>110.42</v>
      </c>
      <c r="BM14" s="177">
        <v>137.25</v>
      </c>
      <c r="BN14" s="177">
        <v>103.82</v>
      </c>
      <c r="BO14" s="177">
        <v>137.25</v>
      </c>
      <c r="BP14" s="177">
        <v>101.29</v>
      </c>
      <c r="BQ14" s="177">
        <v>137.25</v>
      </c>
      <c r="BR14" s="177">
        <v>102.74</v>
      </c>
      <c r="BS14" s="177">
        <v>137.25</v>
      </c>
      <c r="BT14" s="177">
        <v>104.86</v>
      </c>
      <c r="BU14" s="177">
        <v>137.25</v>
      </c>
      <c r="BV14" s="177">
        <v>106.47</v>
      </c>
      <c r="BW14" s="177">
        <v>137.25</v>
      </c>
      <c r="BX14" s="177">
        <v>110.33</v>
      </c>
      <c r="BY14" s="177">
        <v>137.25</v>
      </c>
      <c r="BZ14" s="177">
        <v>113.37</v>
      </c>
      <c r="CA14" s="177">
        <v>137.25</v>
      </c>
      <c r="CB14" s="177">
        <v>113.27</v>
      </c>
      <c r="CC14" s="177">
        <v>137.25</v>
      </c>
      <c r="CD14" s="177">
        <v>114.31</v>
      </c>
      <c r="CE14" s="177">
        <v>137.25</v>
      </c>
      <c r="CF14" s="177">
        <v>116.65</v>
      </c>
      <c r="CG14" s="177">
        <v>137.25</v>
      </c>
      <c r="CH14" s="177">
        <v>119.98</v>
      </c>
      <c r="CI14" s="177">
        <v>137.25</v>
      </c>
      <c r="CJ14" s="177">
        <v>121.13</v>
      </c>
      <c r="CK14" s="177">
        <v>137.25</v>
      </c>
      <c r="CL14" s="177">
        <v>129.75</v>
      </c>
      <c r="CM14" s="177">
        <v>137.25</v>
      </c>
      <c r="CN14" s="177">
        <v>130.62</v>
      </c>
      <c r="CO14" s="177">
        <v>137.25</v>
      </c>
      <c r="CP14" s="177">
        <v>131.68</v>
      </c>
      <c r="CQ14" s="177">
        <v>137.25</v>
      </c>
      <c r="CR14" s="177">
        <v>128.47999999999999</v>
      </c>
      <c r="CS14" s="177">
        <v>137.25</v>
      </c>
      <c r="CT14" s="177">
        <v>129.63</v>
      </c>
      <c r="CU14" s="177">
        <v>137.25</v>
      </c>
      <c r="CV14" s="177">
        <v>130.78</v>
      </c>
      <c r="CW14" s="177">
        <v>137.25</v>
      </c>
      <c r="CX14" s="177">
        <v>128.80000000000001</v>
      </c>
      <c r="CY14" s="177">
        <v>137.25</v>
      </c>
      <c r="CZ14" s="177">
        <v>130.79</v>
      </c>
      <c r="DA14" s="177">
        <v>137.25</v>
      </c>
      <c r="DB14" s="177">
        <v>132.28</v>
      </c>
      <c r="DC14" s="177">
        <v>137.25</v>
      </c>
      <c r="DD14" s="177">
        <v>135.03</v>
      </c>
      <c r="DE14" s="177">
        <v>137.25</v>
      </c>
      <c r="DF14" s="177">
        <v>135.94999999999999</v>
      </c>
      <c r="DG14" s="177">
        <v>137.25</v>
      </c>
      <c r="DH14" s="177">
        <v>141.52000000000001</v>
      </c>
      <c r="DI14" s="177">
        <v>137.25</v>
      </c>
      <c r="DJ14" s="177">
        <v>142.41</v>
      </c>
      <c r="DK14" s="177">
        <v>137.25</v>
      </c>
      <c r="DL14" s="177">
        <v>144.66</v>
      </c>
      <c r="DM14" s="177">
        <v>137.25</v>
      </c>
      <c r="DN14" s="177">
        <v>144.96</v>
      </c>
      <c r="DO14" s="177">
        <v>137.25</v>
      </c>
      <c r="DP14" s="177">
        <v>144.97</v>
      </c>
      <c r="DQ14" s="177">
        <v>137.25</v>
      </c>
      <c r="DR14" s="177">
        <v>147.38999999999999</v>
      </c>
      <c r="DS14" s="177">
        <v>137.25</v>
      </c>
      <c r="DT14" s="177">
        <v>152.38999999999999</v>
      </c>
      <c r="DU14" s="177">
        <v>137.25</v>
      </c>
      <c r="DV14" s="177">
        <v>153.24</v>
      </c>
      <c r="DW14" s="177">
        <v>137.25</v>
      </c>
      <c r="DX14" s="177">
        <v>155.63</v>
      </c>
      <c r="DY14" s="177">
        <v>137.25</v>
      </c>
      <c r="DZ14" s="177">
        <v>153.37</v>
      </c>
      <c r="EA14" s="177">
        <v>137.25</v>
      </c>
      <c r="EB14" s="177">
        <v>155.81</v>
      </c>
      <c r="EC14" s="177">
        <v>137.25</v>
      </c>
      <c r="ED14" s="177">
        <v>159.63</v>
      </c>
      <c r="EE14" s="177">
        <v>137.25</v>
      </c>
      <c r="EF14" s="177">
        <v>155.86000000000001</v>
      </c>
      <c r="EG14" s="177">
        <v>137.25</v>
      </c>
      <c r="EH14" s="177">
        <v>150.75</v>
      </c>
      <c r="EI14" s="177">
        <v>137.25</v>
      </c>
      <c r="EJ14" s="177">
        <v>153.69</v>
      </c>
      <c r="EK14" s="177">
        <v>137.25</v>
      </c>
      <c r="EL14" s="177">
        <v>157.53</v>
      </c>
      <c r="EM14" s="177">
        <v>137.25</v>
      </c>
      <c r="EN14" s="177">
        <v>157.35</v>
      </c>
      <c r="EO14" s="177">
        <v>137.25</v>
      </c>
      <c r="EP14" s="177">
        <v>159.63</v>
      </c>
      <c r="EQ14" s="177">
        <v>137.25</v>
      </c>
      <c r="ER14" s="177">
        <v>153.83000000000001</v>
      </c>
      <c r="ES14" s="177">
        <v>137.25</v>
      </c>
      <c r="ET14" s="177">
        <v>147.06</v>
      </c>
      <c r="EU14" s="177">
        <v>137.25</v>
      </c>
      <c r="EV14" s="177">
        <v>151.27000000000001</v>
      </c>
      <c r="EW14" s="177">
        <v>137.25</v>
      </c>
      <c r="EX14" s="177">
        <v>142.31</v>
      </c>
      <c r="EY14" s="177">
        <v>137.25</v>
      </c>
      <c r="EZ14" s="177">
        <v>148.97999999999999</v>
      </c>
      <c r="FA14" s="177">
        <v>137.25</v>
      </c>
      <c r="FB14" s="177">
        <v>145.31</v>
      </c>
      <c r="FC14" s="177">
        <v>137.25</v>
      </c>
    </row>
    <row r="15" spans="2:159">
      <c r="B15" s="524"/>
      <c r="C15" s="196" t="s">
        <v>221</v>
      </c>
      <c r="D15" s="341"/>
      <c r="E15" s="342"/>
      <c r="F15" s="341"/>
      <c r="G15" s="342"/>
      <c r="H15" s="341"/>
      <c r="I15" s="342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</row>
    <row r="16" spans="2:159">
      <c r="B16" s="524"/>
      <c r="C16" s="196" t="s">
        <v>222</v>
      </c>
      <c r="D16" s="341">
        <v>11.063586195711478</v>
      </c>
      <c r="E16" s="342">
        <v>4.4400000000000004</v>
      </c>
      <c r="F16" s="341">
        <v>11.09</v>
      </c>
      <c r="G16" s="342">
        <v>4.4400000000000004</v>
      </c>
      <c r="H16" s="341">
        <v>11.25</v>
      </c>
      <c r="I16" s="342">
        <v>4.4400000000000004</v>
      </c>
      <c r="J16" s="177">
        <v>10.210000000000001</v>
      </c>
      <c r="K16" s="177">
        <v>4.4400000000000004</v>
      </c>
      <c r="L16" s="177">
        <v>10.19</v>
      </c>
      <c r="M16" s="177">
        <v>4.4400000000000004</v>
      </c>
      <c r="N16" s="177">
        <v>10.09</v>
      </c>
      <c r="O16" s="177">
        <v>4.4400000000000004</v>
      </c>
      <c r="P16" s="177">
        <v>9.92</v>
      </c>
      <c r="Q16" s="177">
        <v>4.4400000000000004</v>
      </c>
      <c r="R16" s="177">
        <v>10.14</v>
      </c>
      <c r="S16" s="177">
        <v>4.4400000000000004</v>
      </c>
      <c r="T16" s="177">
        <v>9.74</v>
      </c>
      <c r="U16" s="177">
        <v>4.4400000000000004</v>
      </c>
      <c r="V16" s="177">
        <v>9.9</v>
      </c>
      <c r="W16" s="177">
        <v>4.4400000000000004</v>
      </c>
      <c r="X16" s="177">
        <v>9.9600000000000009</v>
      </c>
      <c r="Y16" s="177">
        <v>4.4400000000000004</v>
      </c>
      <c r="Z16" s="177">
        <v>9.9700000000000006</v>
      </c>
      <c r="AA16" s="177">
        <v>4.4400000000000004</v>
      </c>
      <c r="AB16" s="177">
        <v>10.08</v>
      </c>
      <c r="AC16" s="177">
        <v>4.4400000000000004</v>
      </c>
      <c r="AD16" s="177">
        <v>10.14</v>
      </c>
      <c r="AE16" s="177">
        <v>4.4400000000000004</v>
      </c>
      <c r="AF16" s="177">
        <v>10</v>
      </c>
      <c r="AG16" s="177">
        <v>4.4400000000000004</v>
      </c>
      <c r="AH16" s="177">
        <v>9.89</v>
      </c>
      <c r="AI16" s="177">
        <v>4.4400000000000004</v>
      </c>
      <c r="AJ16" s="177">
        <v>9.83</v>
      </c>
      <c r="AK16" s="177">
        <v>4.4400000000000004</v>
      </c>
      <c r="AL16" s="177">
        <v>9.34</v>
      </c>
      <c r="AM16" s="177">
        <v>4.4400000000000004</v>
      </c>
      <c r="AN16" s="177">
        <v>8.92</v>
      </c>
      <c r="AO16" s="177">
        <v>4.4400000000000004</v>
      </c>
      <c r="AP16" s="177">
        <v>8.32</v>
      </c>
      <c r="AQ16" s="177">
        <v>4.4400000000000004</v>
      </c>
      <c r="AR16" s="177">
        <v>7.82</v>
      </c>
      <c r="AS16" s="177">
        <v>4.4400000000000004</v>
      </c>
      <c r="AT16" s="177">
        <v>8.18</v>
      </c>
      <c r="AU16" s="177">
        <v>4.4400000000000004</v>
      </c>
      <c r="AV16" s="177">
        <v>8.07</v>
      </c>
      <c r="AW16" s="177">
        <v>4.4400000000000004</v>
      </c>
      <c r="AX16" s="177">
        <v>8.2100000000000009</v>
      </c>
      <c r="AY16" s="177">
        <v>4.4400000000000004</v>
      </c>
      <c r="AZ16" s="177">
        <v>8.3000000000000007</v>
      </c>
      <c r="BA16" s="177">
        <v>4.4400000000000004</v>
      </c>
      <c r="BB16" s="177">
        <v>8.34</v>
      </c>
      <c r="BC16" s="177">
        <v>4.4400000000000004</v>
      </c>
      <c r="BD16" s="177">
        <v>8.0299999999999994</v>
      </c>
      <c r="BE16" s="177">
        <v>4.4400000000000004</v>
      </c>
      <c r="BF16" s="177">
        <v>7.63</v>
      </c>
      <c r="BG16" s="177">
        <v>4.4400000000000004</v>
      </c>
      <c r="BH16" s="177">
        <v>7.6</v>
      </c>
      <c r="BI16" s="177">
        <v>4.4400000000000004</v>
      </c>
      <c r="BJ16" s="177">
        <v>7.61</v>
      </c>
      <c r="BK16" s="177">
        <v>4.4400000000000004</v>
      </c>
      <c r="BL16" s="177">
        <v>7.41</v>
      </c>
      <c r="BM16" s="177">
        <v>4.4400000000000004</v>
      </c>
      <c r="BN16" s="177">
        <v>6.97</v>
      </c>
      <c r="BO16" s="177">
        <v>4.4400000000000004</v>
      </c>
      <c r="BP16" s="177">
        <v>6.8</v>
      </c>
      <c r="BQ16" s="177">
        <v>4.4400000000000004</v>
      </c>
      <c r="BR16" s="177">
        <v>6.9</v>
      </c>
      <c r="BS16" s="177">
        <v>4.4400000000000004</v>
      </c>
      <c r="BT16" s="177">
        <v>7.04</v>
      </c>
      <c r="BU16" s="177">
        <v>4.4400000000000004</v>
      </c>
      <c r="BV16" s="177">
        <v>7.15</v>
      </c>
      <c r="BW16" s="177">
        <v>4.4400000000000004</v>
      </c>
      <c r="BX16" s="177">
        <v>7.41</v>
      </c>
      <c r="BY16" s="177">
        <v>4.4400000000000004</v>
      </c>
      <c r="BZ16" s="177">
        <v>7.61</v>
      </c>
      <c r="CA16" s="177">
        <v>4.4400000000000004</v>
      </c>
      <c r="CB16" s="177">
        <v>7.6</v>
      </c>
      <c r="CC16" s="177">
        <v>4.4400000000000004</v>
      </c>
      <c r="CD16" s="177">
        <v>7.67</v>
      </c>
      <c r="CE16" s="177">
        <v>4.4400000000000004</v>
      </c>
      <c r="CF16" s="177">
        <v>7.63</v>
      </c>
      <c r="CG16" s="177">
        <v>4.4400000000000004</v>
      </c>
      <c r="CH16" s="177">
        <v>8.06</v>
      </c>
      <c r="CI16" s="177">
        <v>4.4400000000000004</v>
      </c>
      <c r="CJ16" s="177">
        <v>8.1300000000000008</v>
      </c>
      <c r="CK16" s="177">
        <v>4.4400000000000004</v>
      </c>
      <c r="CL16" s="177">
        <v>8.7100000000000009</v>
      </c>
      <c r="CM16" s="177">
        <v>4.4400000000000004</v>
      </c>
      <c r="CN16" s="177">
        <v>8.77</v>
      </c>
      <c r="CO16" s="177">
        <v>4.4400000000000004</v>
      </c>
      <c r="CP16" s="177">
        <v>8.84</v>
      </c>
      <c r="CQ16" s="177">
        <v>4.4400000000000004</v>
      </c>
      <c r="CR16" s="177">
        <v>8.6300000000000008</v>
      </c>
      <c r="CS16" s="177">
        <v>4.4400000000000004</v>
      </c>
      <c r="CT16" s="177">
        <v>8.6999999999999993</v>
      </c>
      <c r="CU16" s="177">
        <v>4.4400000000000004</v>
      </c>
      <c r="CV16" s="177">
        <v>8.7799999999999994</v>
      </c>
      <c r="CW16" s="177">
        <v>4.4400000000000004</v>
      </c>
      <c r="CX16" s="177">
        <v>8.65</v>
      </c>
      <c r="CY16" s="177">
        <v>4.4400000000000004</v>
      </c>
      <c r="CZ16" s="177">
        <v>8.7799999999999994</v>
      </c>
      <c r="DA16" s="177">
        <v>4.4400000000000004</v>
      </c>
      <c r="DB16" s="177">
        <v>8.8800000000000008</v>
      </c>
      <c r="DC16" s="177">
        <v>4.4400000000000004</v>
      </c>
      <c r="DD16" s="177">
        <v>9.07</v>
      </c>
      <c r="DE16" s="177">
        <v>4.4400000000000004</v>
      </c>
      <c r="DF16" s="177">
        <v>9.1300000000000008</v>
      </c>
      <c r="DG16" s="177">
        <v>4.4400000000000004</v>
      </c>
      <c r="DH16" s="177">
        <v>9.5</v>
      </c>
      <c r="DI16" s="177">
        <v>4.4400000000000004</v>
      </c>
      <c r="DJ16" s="177">
        <v>9.56</v>
      </c>
      <c r="DK16" s="177">
        <v>4.4400000000000004</v>
      </c>
      <c r="DL16" s="177">
        <v>9.7100000000000009</v>
      </c>
      <c r="DM16" s="177">
        <v>4.4400000000000004</v>
      </c>
      <c r="DN16" s="177">
        <v>9.73</v>
      </c>
      <c r="DO16" s="177">
        <v>4.4400000000000004</v>
      </c>
      <c r="DP16" s="177">
        <v>9.73</v>
      </c>
      <c r="DQ16" s="177">
        <v>4.4400000000000004</v>
      </c>
      <c r="DR16" s="177">
        <v>9.9</v>
      </c>
      <c r="DS16" s="177">
        <v>4.4400000000000004</v>
      </c>
      <c r="DT16" s="177">
        <v>10.23</v>
      </c>
      <c r="DU16" s="177">
        <v>4.4400000000000004</v>
      </c>
      <c r="DV16" s="177">
        <v>10.29</v>
      </c>
      <c r="DW16" s="177">
        <v>4.4400000000000004</v>
      </c>
      <c r="DX16" s="177">
        <v>10.45</v>
      </c>
      <c r="DY16" s="177">
        <v>4.4400000000000004</v>
      </c>
      <c r="DZ16" s="177">
        <v>10.3</v>
      </c>
      <c r="EA16" s="177">
        <v>4.4400000000000004</v>
      </c>
      <c r="EB16" s="177">
        <v>10.46</v>
      </c>
      <c r="EC16" s="177">
        <v>4.4400000000000004</v>
      </c>
      <c r="ED16" s="177">
        <v>10.72</v>
      </c>
      <c r="EE16" s="177">
        <v>4.4400000000000004</v>
      </c>
      <c r="EF16" s="177">
        <v>10.46</v>
      </c>
      <c r="EG16" s="177">
        <v>4.4400000000000004</v>
      </c>
      <c r="EH16" s="177">
        <v>10.119999999999999</v>
      </c>
      <c r="EI16" s="177">
        <v>4.4400000000000004</v>
      </c>
      <c r="EJ16" s="177">
        <v>10.32</v>
      </c>
      <c r="EK16" s="177">
        <v>4.4400000000000004</v>
      </c>
      <c r="EL16" s="177">
        <v>10.58</v>
      </c>
      <c r="EM16" s="177">
        <v>4.4400000000000004</v>
      </c>
      <c r="EN16" s="177">
        <v>10.56</v>
      </c>
      <c r="EO16" s="177">
        <v>4.4400000000000004</v>
      </c>
      <c r="EP16" s="177">
        <v>10.72</v>
      </c>
      <c r="EQ16" s="177">
        <v>4.4400000000000004</v>
      </c>
      <c r="ER16" s="177">
        <v>10.33</v>
      </c>
      <c r="ES16" s="177">
        <v>4.4400000000000004</v>
      </c>
      <c r="ET16" s="177">
        <v>9.8699999999999992</v>
      </c>
      <c r="EU16" s="177">
        <v>4.4400000000000004</v>
      </c>
      <c r="EV16" s="177">
        <v>10.16</v>
      </c>
      <c r="EW16" s="177">
        <v>4.4400000000000004</v>
      </c>
      <c r="EX16" s="177">
        <v>9.5500000000000007</v>
      </c>
      <c r="EY16" s="177">
        <v>4.4400000000000004</v>
      </c>
      <c r="EZ16" s="177">
        <v>10</v>
      </c>
      <c r="FA16" s="177">
        <v>4.4400000000000004</v>
      </c>
      <c r="FB16" s="177">
        <v>9.76</v>
      </c>
      <c r="FC16" s="177">
        <v>4.4400000000000004</v>
      </c>
    </row>
    <row r="17" spans="2:159">
      <c r="B17" s="524"/>
      <c r="C17" s="196" t="s">
        <v>223</v>
      </c>
      <c r="D17" s="341">
        <v>11.063586195711478</v>
      </c>
      <c r="E17" s="342">
        <v>6.97</v>
      </c>
      <c r="F17" s="341">
        <v>11.09</v>
      </c>
      <c r="G17" s="342">
        <v>6.97</v>
      </c>
      <c r="H17" s="341">
        <v>11.25</v>
      </c>
      <c r="I17" s="342">
        <v>6.97</v>
      </c>
      <c r="J17" s="177">
        <v>10.210000000000001</v>
      </c>
      <c r="K17" s="177">
        <v>6.97</v>
      </c>
      <c r="L17" s="177">
        <v>10.19</v>
      </c>
      <c r="M17" s="177">
        <v>6.97</v>
      </c>
      <c r="N17" s="177">
        <v>10.09</v>
      </c>
      <c r="O17" s="177">
        <v>6.97</v>
      </c>
      <c r="P17" s="177">
        <v>9.92</v>
      </c>
      <c r="Q17" s="177">
        <v>6.97</v>
      </c>
      <c r="R17" s="177">
        <v>10.14</v>
      </c>
      <c r="S17" s="177">
        <v>6.97</v>
      </c>
      <c r="T17" s="177">
        <v>9.74</v>
      </c>
      <c r="U17" s="177">
        <v>6.97</v>
      </c>
      <c r="V17" s="177">
        <v>9.9</v>
      </c>
      <c r="W17" s="177">
        <v>6.97</v>
      </c>
      <c r="X17" s="177">
        <v>9.9600000000000009</v>
      </c>
      <c r="Y17" s="177">
        <v>6.97</v>
      </c>
      <c r="Z17" s="177">
        <v>9.9700000000000006</v>
      </c>
      <c r="AA17" s="177">
        <v>6.97</v>
      </c>
      <c r="AB17" s="177">
        <v>10.08</v>
      </c>
      <c r="AC17" s="177">
        <v>6.97</v>
      </c>
      <c r="AD17" s="177">
        <v>10.14</v>
      </c>
      <c r="AE17" s="177">
        <v>6.97</v>
      </c>
      <c r="AF17" s="177">
        <v>10</v>
      </c>
      <c r="AG17" s="177">
        <v>6.97</v>
      </c>
      <c r="AH17" s="177">
        <v>9.89</v>
      </c>
      <c r="AI17" s="177">
        <v>6.97</v>
      </c>
      <c r="AJ17" s="177">
        <v>9.83</v>
      </c>
      <c r="AK17" s="177">
        <v>6.97</v>
      </c>
      <c r="AL17" s="177">
        <v>9.34</v>
      </c>
      <c r="AM17" s="177">
        <v>6.97</v>
      </c>
      <c r="AN17" s="177">
        <v>8.92</v>
      </c>
      <c r="AO17" s="177">
        <v>6.97</v>
      </c>
      <c r="AP17" s="177">
        <v>8.32</v>
      </c>
      <c r="AQ17" s="177">
        <v>6.97</v>
      </c>
      <c r="AR17" s="177">
        <v>7.82</v>
      </c>
      <c r="AS17" s="177">
        <v>6.97</v>
      </c>
      <c r="AT17" s="177">
        <v>8.18</v>
      </c>
      <c r="AU17" s="177">
        <v>6.97</v>
      </c>
      <c r="AV17" s="177">
        <v>8.07</v>
      </c>
      <c r="AW17" s="177">
        <v>6.97</v>
      </c>
      <c r="AX17" s="177">
        <v>8.2100000000000009</v>
      </c>
      <c r="AY17" s="177">
        <v>6.97</v>
      </c>
      <c r="AZ17" s="177">
        <v>8.3000000000000007</v>
      </c>
      <c r="BA17" s="177">
        <v>6.97</v>
      </c>
      <c r="BB17" s="177">
        <v>8.34</v>
      </c>
      <c r="BC17" s="177">
        <v>6.97</v>
      </c>
      <c r="BD17" s="177">
        <v>8.0299999999999994</v>
      </c>
      <c r="BE17" s="177">
        <v>6.97</v>
      </c>
      <c r="BF17" s="177">
        <v>7.63</v>
      </c>
      <c r="BG17" s="177">
        <v>6.97</v>
      </c>
      <c r="BH17" s="177">
        <v>7.6</v>
      </c>
      <c r="BI17" s="177">
        <v>6.97</v>
      </c>
      <c r="BJ17" s="177">
        <f>BJ16</f>
        <v>7.61</v>
      </c>
      <c r="BK17" s="177">
        <v>6.97</v>
      </c>
      <c r="BL17" s="177">
        <f>BL16</f>
        <v>7.41</v>
      </c>
      <c r="BM17" s="177">
        <v>6.97</v>
      </c>
      <c r="BN17" s="177">
        <v>6.97</v>
      </c>
      <c r="BO17" s="177">
        <v>6.97</v>
      </c>
      <c r="BP17" s="177">
        <v>6.8</v>
      </c>
      <c r="BQ17" s="177">
        <v>6.97</v>
      </c>
      <c r="BR17" s="177">
        <v>6.9</v>
      </c>
      <c r="BS17" s="177">
        <v>6.97</v>
      </c>
      <c r="BT17" s="177">
        <v>7.04</v>
      </c>
      <c r="BU17" s="177">
        <v>6.97</v>
      </c>
      <c r="BV17" s="177">
        <v>7.15</v>
      </c>
      <c r="BW17" s="177">
        <v>6.97</v>
      </c>
      <c r="BX17" s="177">
        <f>BX16</f>
        <v>7.41</v>
      </c>
      <c r="BY17" s="177">
        <v>6.97</v>
      </c>
      <c r="BZ17" s="177">
        <f>BZ16</f>
        <v>7.61</v>
      </c>
      <c r="CA17" s="177">
        <v>6.97</v>
      </c>
      <c r="CB17" s="177">
        <f>CB16</f>
        <v>7.6</v>
      </c>
      <c r="CC17" s="177">
        <v>6.97</v>
      </c>
      <c r="CD17" s="177">
        <f>CD16</f>
        <v>7.67</v>
      </c>
      <c r="CE17" s="177">
        <v>6.97</v>
      </c>
      <c r="CF17" s="177">
        <f>CF16</f>
        <v>7.63</v>
      </c>
      <c r="CG17" s="177">
        <v>6.97</v>
      </c>
      <c r="CH17" s="177">
        <f>CH16</f>
        <v>8.06</v>
      </c>
      <c r="CI17" s="177">
        <v>6.97</v>
      </c>
      <c r="CJ17" s="177">
        <f>+CJ16</f>
        <v>8.1300000000000008</v>
      </c>
      <c r="CK17" s="177">
        <v>6.97</v>
      </c>
      <c r="CL17" s="177">
        <f>+CL16</f>
        <v>8.7100000000000009</v>
      </c>
      <c r="CM17" s="177">
        <v>6.97</v>
      </c>
      <c r="CN17" s="177">
        <f>+CN16</f>
        <v>8.77</v>
      </c>
      <c r="CO17" s="177">
        <v>6.97</v>
      </c>
      <c r="CP17" s="177">
        <f>+CP16</f>
        <v>8.84</v>
      </c>
      <c r="CQ17" s="177">
        <v>6.97</v>
      </c>
      <c r="CR17" s="177">
        <f>+CR16</f>
        <v>8.6300000000000008</v>
      </c>
      <c r="CS17" s="177">
        <v>6.97</v>
      </c>
      <c r="CT17" s="177">
        <f>+CT16</f>
        <v>8.6999999999999993</v>
      </c>
      <c r="CU17" s="177">
        <v>6.97</v>
      </c>
      <c r="CV17" s="177">
        <f>+CV16</f>
        <v>8.7799999999999994</v>
      </c>
      <c r="CW17" s="177">
        <v>6.97</v>
      </c>
      <c r="CX17" s="177">
        <f>+CX16</f>
        <v>8.65</v>
      </c>
      <c r="CY17" s="177">
        <v>6.97</v>
      </c>
      <c r="CZ17" s="177">
        <f>+CZ16</f>
        <v>8.7799999999999994</v>
      </c>
      <c r="DA17" s="177">
        <v>6.97</v>
      </c>
      <c r="DB17" s="177">
        <f>+DB16</f>
        <v>8.8800000000000008</v>
      </c>
      <c r="DC17" s="177">
        <v>6.97</v>
      </c>
      <c r="DD17" s="177">
        <f>+DD16</f>
        <v>9.07</v>
      </c>
      <c r="DE17" s="177">
        <v>6.97</v>
      </c>
      <c r="DF17" s="177">
        <f>+DF16</f>
        <v>9.1300000000000008</v>
      </c>
      <c r="DG17" s="177">
        <v>6.97</v>
      </c>
      <c r="DH17" s="177">
        <f>+DH16</f>
        <v>9.5</v>
      </c>
      <c r="DI17" s="177">
        <v>6.97</v>
      </c>
      <c r="DJ17" s="177">
        <f>+DJ16</f>
        <v>9.56</v>
      </c>
      <c r="DK17" s="177">
        <v>6.97</v>
      </c>
      <c r="DL17" s="177">
        <f>+DL16</f>
        <v>9.7100000000000009</v>
      </c>
      <c r="DM17" s="177">
        <v>6.97</v>
      </c>
      <c r="DN17" s="177">
        <f>+DN16</f>
        <v>9.73</v>
      </c>
      <c r="DO17" s="177">
        <v>6.97</v>
      </c>
      <c r="DP17" s="177">
        <f>+DP16</f>
        <v>9.73</v>
      </c>
      <c r="DQ17" s="177">
        <v>6.97</v>
      </c>
      <c r="DR17" s="177">
        <f>+DR16</f>
        <v>9.9</v>
      </c>
      <c r="DS17" s="177">
        <v>6.97</v>
      </c>
      <c r="DT17" s="177">
        <f>+DT16</f>
        <v>10.23</v>
      </c>
      <c r="DU17" s="177">
        <v>6.97</v>
      </c>
      <c r="DV17" s="177">
        <f>+DV16</f>
        <v>10.29</v>
      </c>
      <c r="DW17" s="177">
        <v>6.97</v>
      </c>
      <c r="DX17" s="177">
        <f>+DX16</f>
        <v>10.45</v>
      </c>
      <c r="DY17" s="177">
        <v>6.97</v>
      </c>
      <c r="DZ17" s="177">
        <f>+DZ16</f>
        <v>10.3</v>
      </c>
      <c r="EA17" s="177">
        <v>6.97</v>
      </c>
      <c r="EB17" s="177">
        <f>+EB16</f>
        <v>10.46</v>
      </c>
      <c r="EC17" s="177">
        <v>6.97</v>
      </c>
      <c r="ED17" s="177">
        <f>+ED16</f>
        <v>10.72</v>
      </c>
      <c r="EE17" s="177">
        <v>6.97</v>
      </c>
      <c r="EF17" s="177">
        <v>10.46</v>
      </c>
      <c r="EG17" s="177">
        <v>6.97</v>
      </c>
      <c r="EH17" s="177">
        <f>+EH16</f>
        <v>10.119999999999999</v>
      </c>
      <c r="EI17" s="177">
        <v>6.97</v>
      </c>
      <c r="EJ17" s="177">
        <f>+EJ16</f>
        <v>10.32</v>
      </c>
      <c r="EK17" s="177">
        <v>6.97</v>
      </c>
      <c r="EL17" s="177">
        <f>+EL16</f>
        <v>10.58</v>
      </c>
      <c r="EM17" s="177">
        <v>6.97</v>
      </c>
      <c r="EN17" s="177">
        <f>+EN16</f>
        <v>10.56</v>
      </c>
      <c r="EO17" s="177">
        <v>6.97</v>
      </c>
      <c r="EP17" s="177">
        <f>+EP16</f>
        <v>10.72</v>
      </c>
      <c r="EQ17" s="177">
        <v>6.97</v>
      </c>
      <c r="ER17" s="177">
        <f>+ER16</f>
        <v>10.33</v>
      </c>
      <c r="ES17" s="177">
        <v>6.97</v>
      </c>
      <c r="ET17" s="177">
        <f>+ET16</f>
        <v>9.8699999999999992</v>
      </c>
      <c r="EU17" s="177">
        <v>6.97</v>
      </c>
      <c r="EV17" s="177">
        <f>+EV16</f>
        <v>10.16</v>
      </c>
      <c r="EW17" s="177">
        <v>6.97</v>
      </c>
      <c r="EX17" s="177">
        <f>+EX16</f>
        <v>9.5500000000000007</v>
      </c>
      <c r="EY17" s="177">
        <v>6.97</v>
      </c>
      <c r="EZ17" s="177">
        <f>+EZ16</f>
        <v>10</v>
      </c>
      <c r="FA17" s="177">
        <v>6.97</v>
      </c>
      <c r="FB17" s="177">
        <f>+FB16</f>
        <v>9.76</v>
      </c>
      <c r="FC17" s="177">
        <v>6.97</v>
      </c>
    </row>
    <row r="18" spans="2:159">
      <c r="B18" s="524"/>
      <c r="C18" s="196" t="s">
        <v>224</v>
      </c>
      <c r="D18" s="341">
        <v>13.631918705430214</v>
      </c>
      <c r="E18" s="342">
        <v>10.86</v>
      </c>
      <c r="F18" s="341">
        <v>13.66</v>
      </c>
      <c r="G18" s="342">
        <v>10.86</v>
      </c>
      <c r="H18" s="341">
        <v>13.87</v>
      </c>
      <c r="I18" s="342">
        <v>10.86</v>
      </c>
      <c r="J18" s="177">
        <v>12.58</v>
      </c>
      <c r="K18" s="177">
        <v>10.86</v>
      </c>
      <c r="L18" s="177">
        <v>12.56</v>
      </c>
      <c r="M18" s="177">
        <v>10.86</v>
      </c>
      <c r="N18" s="177">
        <v>12.43</v>
      </c>
      <c r="O18" s="177">
        <v>10.86</v>
      </c>
      <c r="P18" s="177">
        <v>12.22</v>
      </c>
      <c r="Q18" s="177">
        <v>10.86</v>
      </c>
      <c r="R18" s="177">
        <v>12.49</v>
      </c>
      <c r="S18" s="177">
        <v>10.86</v>
      </c>
      <c r="T18" s="177">
        <v>12.01</v>
      </c>
      <c r="U18" s="177">
        <v>10.86</v>
      </c>
      <c r="V18" s="177">
        <v>12.2</v>
      </c>
      <c r="W18" s="177">
        <v>10.86</v>
      </c>
      <c r="X18" s="177">
        <v>12.27</v>
      </c>
      <c r="Y18" s="177">
        <v>10.86</v>
      </c>
      <c r="Z18" s="177">
        <v>12.28</v>
      </c>
      <c r="AA18" s="177">
        <v>10.86</v>
      </c>
      <c r="AB18" s="177">
        <v>12.42</v>
      </c>
      <c r="AC18" s="177">
        <v>10.86</v>
      </c>
      <c r="AD18" s="177">
        <v>12.5</v>
      </c>
      <c r="AE18" s="177">
        <v>10.86</v>
      </c>
      <c r="AF18" s="177">
        <v>12.33</v>
      </c>
      <c r="AG18" s="177">
        <v>10.86</v>
      </c>
      <c r="AH18" s="177">
        <v>12.19</v>
      </c>
      <c r="AI18" s="177">
        <v>10.86</v>
      </c>
      <c r="AJ18" s="177">
        <v>12.12</v>
      </c>
      <c r="AK18" s="177">
        <v>10.86</v>
      </c>
      <c r="AL18" s="177">
        <v>11.51</v>
      </c>
      <c r="AM18" s="177">
        <v>10.86</v>
      </c>
      <c r="AN18" s="177">
        <v>10.99</v>
      </c>
      <c r="AO18" s="177">
        <v>10.86</v>
      </c>
      <c r="AP18" s="177">
        <v>10.25</v>
      </c>
      <c r="AQ18" s="177">
        <v>10.86</v>
      </c>
      <c r="AR18" s="177">
        <v>9.64</v>
      </c>
      <c r="AS18" s="177">
        <v>10.86</v>
      </c>
      <c r="AT18" s="177">
        <v>10.08</v>
      </c>
      <c r="AU18" s="177">
        <v>10.86</v>
      </c>
      <c r="AV18" s="177">
        <v>9.94</v>
      </c>
      <c r="AW18" s="177">
        <v>10.86</v>
      </c>
      <c r="AX18" s="177">
        <v>10.119999999999999</v>
      </c>
      <c r="AY18" s="177">
        <v>10.86</v>
      </c>
      <c r="AZ18" s="177">
        <v>10.23</v>
      </c>
      <c r="BA18" s="177">
        <v>10.86</v>
      </c>
      <c r="BB18" s="177">
        <v>10.27</v>
      </c>
      <c r="BC18" s="177">
        <v>10.86</v>
      </c>
      <c r="BD18" s="177">
        <v>9.89</v>
      </c>
      <c r="BE18" s="177">
        <v>10.86</v>
      </c>
      <c r="BF18" s="177">
        <v>9.4</v>
      </c>
      <c r="BG18" s="177">
        <v>10.86</v>
      </c>
      <c r="BH18" s="177">
        <v>9.36</v>
      </c>
      <c r="BI18" s="177">
        <v>10.86</v>
      </c>
      <c r="BJ18" s="177">
        <v>9.3800000000000008</v>
      </c>
      <c r="BK18" s="177">
        <v>10.86</v>
      </c>
      <c r="BL18" s="177">
        <v>9.1300000000000008</v>
      </c>
      <c r="BM18" s="177">
        <v>10.86</v>
      </c>
      <c r="BN18" s="177">
        <v>8.59</v>
      </c>
      <c r="BO18" s="177">
        <v>10.86</v>
      </c>
      <c r="BP18" s="177">
        <v>8.3800000000000008</v>
      </c>
      <c r="BQ18" s="177">
        <v>10.86</v>
      </c>
      <c r="BR18" s="177">
        <v>8.5</v>
      </c>
      <c r="BS18" s="177">
        <v>10.86</v>
      </c>
      <c r="BT18" s="177">
        <v>8.67</v>
      </c>
      <c r="BU18" s="177">
        <v>10.86</v>
      </c>
      <c r="BV18" s="177">
        <v>8.81</v>
      </c>
      <c r="BW18" s="177">
        <v>10.86</v>
      </c>
      <c r="BX18" s="177">
        <v>9.1300000000000008</v>
      </c>
      <c r="BY18" s="177">
        <v>10.86</v>
      </c>
      <c r="BZ18" s="177">
        <v>9.3800000000000008</v>
      </c>
      <c r="CA18" s="177">
        <v>10.86</v>
      </c>
      <c r="CB18" s="177">
        <v>9.3699999999999992</v>
      </c>
      <c r="CC18" s="177">
        <v>10.86</v>
      </c>
      <c r="CD18" s="177">
        <v>9.4600000000000009</v>
      </c>
      <c r="CE18" s="177">
        <v>10.86</v>
      </c>
      <c r="CF18" s="177">
        <v>9.65</v>
      </c>
      <c r="CG18" s="177">
        <v>10.86</v>
      </c>
      <c r="CH18" s="177">
        <v>9.93</v>
      </c>
      <c r="CI18" s="177">
        <v>10.86</v>
      </c>
      <c r="CJ18" s="177">
        <v>10.02</v>
      </c>
      <c r="CK18" s="177">
        <v>10.86</v>
      </c>
      <c r="CL18" s="177">
        <v>10.73</v>
      </c>
      <c r="CM18" s="177">
        <v>10.86</v>
      </c>
      <c r="CN18" s="177">
        <v>10.81</v>
      </c>
      <c r="CO18" s="177">
        <v>10.86</v>
      </c>
      <c r="CP18" s="177">
        <v>10.89</v>
      </c>
      <c r="CQ18" s="177">
        <v>10.86</v>
      </c>
      <c r="CR18" s="177">
        <v>10.63</v>
      </c>
      <c r="CS18" s="177">
        <v>10.86</v>
      </c>
      <c r="CT18" s="177">
        <v>10.72</v>
      </c>
      <c r="CU18" s="177">
        <v>10.86</v>
      </c>
      <c r="CV18" s="177">
        <v>10.82</v>
      </c>
      <c r="CW18" s="177">
        <v>10.86</v>
      </c>
      <c r="CX18" s="177">
        <v>10.65</v>
      </c>
      <c r="CY18" s="177">
        <v>10.86</v>
      </c>
      <c r="CZ18" s="177">
        <v>10.82</v>
      </c>
      <c r="DA18" s="177">
        <v>10.86</v>
      </c>
      <c r="DB18" s="177">
        <v>10.94</v>
      </c>
      <c r="DC18" s="177">
        <v>10.86</v>
      </c>
      <c r="DD18" s="177">
        <v>11.17</v>
      </c>
      <c r="DE18" s="177">
        <v>10.86</v>
      </c>
      <c r="DF18" s="177">
        <v>11.25</v>
      </c>
      <c r="DG18" s="177">
        <v>10.86</v>
      </c>
      <c r="DH18" s="177">
        <v>11.71</v>
      </c>
      <c r="DI18" s="177">
        <v>10.86</v>
      </c>
      <c r="DJ18" s="177">
        <v>11.78</v>
      </c>
      <c r="DK18" s="177">
        <v>10.86</v>
      </c>
      <c r="DL18" s="177">
        <v>11.97</v>
      </c>
      <c r="DM18" s="177">
        <v>10.86</v>
      </c>
      <c r="DN18" s="177">
        <v>11.99</v>
      </c>
      <c r="DO18" s="177">
        <v>10.86</v>
      </c>
      <c r="DP18" s="177">
        <v>11.99</v>
      </c>
      <c r="DQ18" s="177">
        <v>10.86</v>
      </c>
      <c r="DR18" s="177">
        <v>12.19</v>
      </c>
      <c r="DS18" s="177">
        <v>10.86</v>
      </c>
      <c r="DT18" s="177">
        <v>12.61</v>
      </c>
      <c r="DU18" s="177">
        <v>10.86</v>
      </c>
      <c r="DV18" s="177">
        <v>12.68</v>
      </c>
      <c r="DW18" s="177">
        <v>10.86</v>
      </c>
      <c r="DX18" s="177">
        <v>12.87</v>
      </c>
      <c r="DY18" s="177">
        <v>10.86</v>
      </c>
      <c r="DZ18" s="177">
        <v>12.69</v>
      </c>
      <c r="EA18" s="177">
        <v>10.86</v>
      </c>
      <c r="EB18" s="177">
        <v>12.89</v>
      </c>
      <c r="EC18" s="177">
        <v>10.86</v>
      </c>
      <c r="ED18" s="177">
        <v>13.2</v>
      </c>
      <c r="EE18" s="177">
        <v>10.86</v>
      </c>
      <c r="EF18" s="177">
        <v>12.89</v>
      </c>
      <c r="EG18" s="177">
        <v>10.86</v>
      </c>
      <c r="EH18" s="177">
        <v>12.47</v>
      </c>
      <c r="EI18" s="177">
        <v>10.86</v>
      </c>
      <c r="EJ18" s="177">
        <v>12.71</v>
      </c>
      <c r="EK18" s="177">
        <v>10.86</v>
      </c>
      <c r="EL18" s="177">
        <v>13.03</v>
      </c>
      <c r="EM18" s="177">
        <v>10.86</v>
      </c>
      <c r="EN18" s="177">
        <v>13.02</v>
      </c>
      <c r="EO18" s="177">
        <v>10.86</v>
      </c>
      <c r="EP18" s="177">
        <v>13.2</v>
      </c>
      <c r="EQ18" s="177">
        <v>10.86</v>
      </c>
      <c r="ER18" s="177">
        <v>12.73</v>
      </c>
      <c r="ES18" s="177">
        <v>10.86</v>
      </c>
      <c r="ET18" s="177">
        <v>12.17</v>
      </c>
      <c r="EU18" s="177">
        <v>10.86</v>
      </c>
      <c r="EV18" s="177">
        <v>12.51</v>
      </c>
      <c r="EW18" s="177">
        <v>10.86</v>
      </c>
      <c r="EX18" s="177">
        <v>11.77</v>
      </c>
      <c r="EY18" s="177">
        <v>10.86</v>
      </c>
      <c r="EZ18" s="177">
        <v>12.32</v>
      </c>
      <c r="FA18" s="177">
        <v>10.86</v>
      </c>
      <c r="FB18" s="177">
        <v>12.02</v>
      </c>
      <c r="FC18" s="177">
        <v>10.86</v>
      </c>
    </row>
    <row r="19" spans="2:159">
      <c r="B19" s="525"/>
      <c r="C19" s="196" t="s">
        <v>225</v>
      </c>
      <c r="D19" s="341">
        <v>13.631918705430214</v>
      </c>
      <c r="E19" s="342">
        <v>11.1</v>
      </c>
      <c r="F19" s="341">
        <v>13.66</v>
      </c>
      <c r="G19" s="342">
        <v>11.1</v>
      </c>
      <c r="H19" s="341">
        <v>13.87</v>
      </c>
      <c r="I19" s="342">
        <v>11.1</v>
      </c>
      <c r="J19" s="177">
        <v>12.58</v>
      </c>
      <c r="K19" s="177">
        <v>11.1</v>
      </c>
      <c r="L19" s="177">
        <v>12.56</v>
      </c>
      <c r="M19" s="177">
        <v>11.1</v>
      </c>
      <c r="N19" s="177">
        <v>12.43</v>
      </c>
      <c r="O19" s="177">
        <v>11.1</v>
      </c>
      <c r="P19" s="177">
        <v>12.22</v>
      </c>
      <c r="Q19" s="177">
        <v>11.1</v>
      </c>
      <c r="R19" s="177">
        <v>12.49</v>
      </c>
      <c r="S19" s="177">
        <v>11.1</v>
      </c>
      <c r="T19" s="177">
        <v>12.01</v>
      </c>
      <c r="U19" s="177">
        <v>11.1</v>
      </c>
      <c r="V19" s="177">
        <v>12.2</v>
      </c>
      <c r="W19" s="177">
        <v>11.1</v>
      </c>
      <c r="X19" s="177">
        <v>12.27</v>
      </c>
      <c r="Y19" s="177">
        <v>11.1</v>
      </c>
      <c r="Z19" s="177">
        <v>12.28</v>
      </c>
      <c r="AA19" s="177">
        <v>11.1</v>
      </c>
      <c r="AB19" s="177">
        <v>12.42</v>
      </c>
      <c r="AC19" s="177">
        <v>11.1</v>
      </c>
      <c r="AD19" s="177">
        <v>12.5</v>
      </c>
      <c r="AE19" s="177">
        <v>11.1</v>
      </c>
      <c r="AF19" s="177">
        <v>12.33</v>
      </c>
      <c r="AG19" s="177">
        <v>11.1</v>
      </c>
      <c r="AH19" s="177">
        <v>12.19</v>
      </c>
      <c r="AI19" s="177">
        <v>11.1</v>
      </c>
      <c r="AJ19" s="177">
        <v>12.12</v>
      </c>
      <c r="AK19" s="177">
        <v>11.1</v>
      </c>
      <c r="AL19" s="177">
        <v>11.51</v>
      </c>
      <c r="AM19" s="177">
        <v>11.1</v>
      </c>
      <c r="AN19" s="177">
        <v>10.99</v>
      </c>
      <c r="AO19" s="177">
        <v>11.1</v>
      </c>
      <c r="AP19" s="177">
        <v>10.25</v>
      </c>
      <c r="AQ19" s="177">
        <v>11.1</v>
      </c>
      <c r="AR19" s="177">
        <v>9.64</v>
      </c>
      <c r="AS19" s="177">
        <v>11.1</v>
      </c>
      <c r="AT19" s="177">
        <v>10.08</v>
      </c>
      <c r="AU19" s="177">
        <v>11.1</v>
      </c>
      <c r="AV19" s="177">
        <v>9.94</v>
      </c>
      <c r="AW19" s="177">
        <v>11.1</v>
      </c>
      <c r="AX19" s="177">
        <v>10.119999999999999</v>
      </c>
      <c r="AY19" s="177">
        <v>11.1</v>
      </c>
      <c r="AZ19" s="177">
        <v>10.23</v>
      </c>
      <c r="BA19" s="177">
        <v>11.1</v>
      </c>
      <c r="BB19" s="177">
        <v>10.27</v>
      </c>
      <c r="BC19" s="177">
        <v>11.1</v>
      </c>
      <c r="BD19" s="177">
        <v>9.89</v>
      </c>
      <c r="BE19" s="177">
        <v>11.1</v>
      </c>
      <c r="BF19" s="177">
        <v>9.4</v>
      </c>
      <c r="BG19" s="177">
        <v>11.1</v>
      </c>
      <c r="BH19" s="177">
        <v>9.36</v>
      </c>
      <c r="BI19" s="177">
        <v>11.1</v>
      </c>
      <c r="BJ19" s="177">
        <f>BJ18</f>
        <v>9.3800000000000008</v>
      </c>
      <c r="BK19" s="177">
        <v>11.1</v>
      </c>
      <c r="BL19" s="177">
        <f>BL18</f>
        <v>9.1300000000000008</v>
      </c>
      <c r="BM19" s="177">
        <v>11.1</v>
      </c>
      <c r="BN19" s="177">
        <v>8.59</v>
      </c>
      <c r="BO19" s="177">
        <v>11.1</v>
      </c>
      <c r="BP19" s="177">
        <v>8.3800000000000008</v>
      </c>
      <c r="BQ19" s="177">
        <v>11.1</v>
      </c>
      <c r="BR19" s="177">
        <v>8.5</v>
      </c>
      <c r="BS19" s="177">
        <v>11.1</v>
      </c>
      <c r="BT19" s="177">
        <v>8.67</v>
      </c>
      <c r="BU19" s="177">
        <v>11.1</v>
      </c>
      <c r="BV19" s="177">
        <v>8.81</v>
      </c>
      <c r="BW19" s="177">
        <v>11.1</v>
      </c>
      <c r="BX19" s="177">
        <f>BX18</f>
        <v>9.1300000000000008</v>
      </c>
      <c r="BY19" s="177">
        <v>11.1</v>
      </c>
      <c r="BZ19" s="177">
        <f>BZ18</f>
        <v>9.3800000000000008</v>
      </c>
      <c r="CA19" s="177">
        <v>11.1</v>
      </c>
      <c r="CB19" s="177">
        <f>CB18</f>
        <v>9.3699999999999992</v>
      </c>
      <c r="CC19" s="177">
        <v>11.1</v>
      </c>
      <c r="CD19" s="177">
        <f>CD18</f>
        <v>9.4600000000000009</v>
      </c>
      <c r="CE19" s="177">
        <v>11.1</v>
      </c>
      <c r="CF19" s="177">
        <v>9.65</v>
      </c>
      <c r="CG19" s="177">
        <v>11.1</v>
      </c>
      <c r="CH19" s="177">
        <f>CH18</f>
        <v>9.93</v>
      </c>
      <c r="CI19" s="177">
        <v>11.1</v>
      </c>
      <c r="CJ19" s="177">
        <f>+CJ18</f>
        <v>10.02</v>
      </c>
      <c r="CK19" s="177">
        <v>11.1</v>
      </c>
      <c r="CL19" s="177">
        <f>+CL18</f>
        <v>10.73</v>
      </c>
      <c r="CM19" s="177">
        <v>11.1</v>
      </c>
      <c r="CN19" s="177">
        <f>+CN18</f>
        <v>10.81</v>
      </c>
      <c r="CO19" s="177">
        <v>11.1</v>
      </c>
      <c r="CP19" s="177">
        <f>+CP18</f>
        <v>10.89</v>
      </c>
      <c r="CQ19" s="177">
        <v>11.1</v>
      </c>
      <c r="CR19" s="177">
        <f>+CR18</f>
        <v>10.63</v>
      </c>
      <c r="CS19" s="177">
        <v>11.1</v>
      </c>
      <c r="CT19" s="177">
        <f>+CT18</f>
        <v>10.72</v>
      </c>
      <c r="CU19" s="177">
        <v>11.1</v>
      </c>
      <c r="CV19" s="177">
        <f>+CV18</f>
        <v>10.82</v>
      </c>
      <c r="CW19" s="177">
        <v>11.1</v>
      </c>
      <c r="CX19" s="177">
        <f>+CX18</f>
        <v>10.65</v>
      </c>
      <c r="CY19" s="177">
        <v>11.1</v>
      </c>
      <c r="CZ19" s="177">
        <f>+CZ18</f>
        <v>10.82</v>
      </c>
      <c r="DA19" s="177">
        <v>11.1</v>
      </c>
      <c r="DB19" s="177">
        <f>+DB18</f>
        <v>10.94</v>
      </c>
      <c r="DC19" s="177">
        <v>11.1</v>
      </c>
      <c r="DD19" s="177">
        <v>11.17</v>
      </c>
      <c r="DE19" s="177">
        <v>11.1</v>
      </c>
      <c r="DF19" s="177">
        <f>+DF18</f>
        <v>11.25</v>
      </c>
      <c r="DG19" s="177">
        <v>11.1</v>
      </c>
      <c r="DH19" s="177">
        <f>+DH18</f>
        <v>11.71</v>
      </c>
      <c r="DI19" s="177">
        <v>11.1</v>
      </c>
      <c r="DJ19" s="177">
        <f>+DJ18</f>
        <v>11.78</v>
      </c>
      <c r="DK19" s="177">
        <v>11.1</v>
      </c>
      <c r="DL19" s="177">
        <f>+DL18</f>
        <v>11.97</v>
      </c>
      <c r="DM19" s="177">
        <v>11.1</v>
      </c>
      <c r="DN19" s="177">
        <f>+DN18</f>
        <v>11.99</v>
      </c>
      <c r="DO19" s="177">
        <v>11.1</v>
      </c>
      <c r="DP19" s="177">
        <f>+DP18</f>
        <v>11.99</v>
      </c>
      <c r="DQ19" s="177">
        <v>11.1</v>
      </c>
      <c r="DR19" s="177">
        <f>+DR18</f>
        <v>12.19</v>
      </c>
      <c r="DS19" s="177">
        <v>11.1</v>
      </c>
      <c r="DT19" s="177">
        <f>+DT18</f>
        <v>12.61</v>
      </c>
      <c r="DU19" s="177">
        <v>11.1</v>
      </c>
      <c r="DV19" s="177">
        <f>+DV18</f>
        <v>12.68</v>
      </c>
      <c r="DW19" s="177">
        <v>11.1</v>
      </c>
      <c r="DX19" s="177">
        <f>+DX18</f>
        <v>12.87</v>
      </c>
      <c r="DY19" s="177">
        <v>11.1</v>
      </c>
      <c r="DZ19" s="177">
        <f>+DZ18</f>
        <v>12.69</v>
      </c>
      <c r="EA19" s="177">
        <v>11.1</v>
      </c>
      <c r="EB19" s="177">
        <f>+EB18</f>
        <v>12.89</v>
      </c>
      <c r="EC19" s="177">
        <v>11.1</v>
      </c>
      <c r="ED19" s="177">
        <f>+ED18</f>
        <v>13.2</v>
      </c>
      <c r="EE19" s="177">
        <v>11.1</v>
      </c>
      <c r="EF19" s="177">
        <v>12.89</v>
      </c>
      <c r="EG19" s="177">
        <v>11.1</v>
      </c>
      <c r="EH19" s="177">
        <v>12.47</v>
      </c>
      <c r="EI19" s="177">
        <v>11.1</v>
      </c>
      <c r="EJ19" s="177">
        <f>+EJ18</f>
        <v>12.71</v>
      </c>
      <c r="EK19" s="177">
        <v>11.1</v>
      </c>
      <c r="EL19" s="177">
        <f>+EL18</f>
        <v>13.03</v>
      </c>
      <c r="EM19" s="177">
        <v>11.1</v>
      </c>
      <c r="EN19" s="177">
        <f>+EN18</f>
        <v>13.02</v>
      </c>
      <c r="EO19" s="177">
        <v>11.1</v>
      </c>
      <c r="EP19" s="177">
        <f>+EP18</f>
        <v>13.2</v>
      </c>
      <c r="EQ19" s="177">
        <v>11.1</v>
      </c>
      <c r="ER19" s="177">
        <f>+ER18</f>
        <v>12.73</v>
      </c>
      <c r="ES19" s="177">
        <v>11.1</v>
      </c>
      <c r="ET19" s="177">
        <f>+ET18</f>
        <v>12.17</v>
      </c>
      <c r="EU19" s="177">
        <v>11.1</v>
      </c>
      <c r="EV19" s="177">
        <f>+EV18</f>
        <v>12.51</v>
      </c>
      <c r="EW19" s="177">
        <v>11.1</v>
      </c>
      <c r="EX19" s="177">
        <f>+EX18</f>
        <v>11.77</v>
      </c>
      <c r="EY19" s="177">
        <v>11.1</v>
      </c>
      <c r="EZ19" s="177">
        <f>+EZ18</f>
        <v>12.32</v>
      </c>
      <c r="FA19" s="177">
        <v>11.1</v>
      </c>
      <c r="FB19" s="177">
        <f>+FB18</f>
        <v>12.02</v>
      </c>
      <c r="FC19" s="177">
        <v>11.1</v>
      </c>
    </row>
    <row r="20" spans="2:159">
      <c r="B20" s="197"/>
      <c r="C20" s="197"/>
      <c r="D20" s="343"/>
      <c r="E20" s="344"/>
      <c r="F20" s="343"/>
      <c r="G20" s="344"/>
      <c r="H20" s="343"/>
      <c r="I20" s="344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</row>
    <row r="21" spans="2:159">
      <c r="B21" s="524" t="s">
        <v>226</v>
      </c>
      <c r="C21" s="198" t="s">
        <v>227</v>
      </c>
      <c r="D21" s="341">
        <v>112.19442271087573</v>
      </c>
      <c r="E21" s="342">
        <v>137.66999999999999</v>
      </c>
      <c r="F21" s="341">
        <v>112.42</v>
      </c>
      <c r="G21" s="342">
        <v>137.66999999999999</v>
      </c>
      <c r="H21" s="341">
        <v>114.13</v>
      </c>
      <c r="I21" s="342">
        <v>137.66999999999999</v>
      </c>
      <c r="J21" s="177">
        <v>103.55</v>
      </c>
      <c r="K21" s="177">
        <v>137.66999999999999</v>
      </c>
      <c r="L21" s="177">
        <v>103.36</v>
      </c>
      <c r="M21" s="177">
        <v>137.66999999999999</v>
      </c>
      <c r="N21" s="177">
        <v>102.33</v>
      </c>
      <c r="O21" s="177">
        <v>137.66999999999999</v>
      </c>
      <c r="P21" s="177">
        <v>100.58</v>
      </c>
      <c r="Q21" s="177">
        <v>137.66999999999999</v>
      </c>
      <c r="R21" s="177">
        <v>102.8</v>
      </c>
      <c r="S21" s="177">
        <v>137.66999999999999</v>
      </c>
      <c r="T21" s="177">
        <v>98.81</v>
      </c>
      <c r="U21" s="177">
        <v>137.66999999999999</v>
      </c>
      <c r="V21" s="177">
        <v>100.44</v>
      </c>
      <c r="W21" s="177">
        <v>137.66999999999999</v>
      </c>
      <c r="X21" s="177">
        <v>100.99</v>
      </c>
      <c r="Y21" s="177">
        <v>137.66999999999999</v>
      </c>
      <c r="Z21" s="177">
        <v>101.09</v>
      </c>
      <c r="AA21" s="177">
        <v>137.66999999999999</v>
      </c>
      <c r="AB21" s="177">
        <v>102.19</v>
      </c>
      <c r="AC21" s="177">
        <v>137.66999999999999</v>
      </c>
      <c r="AD21" s="177">
        <v>102.85</v>
      </c>
      <c r="AE21" s="177">
        <v>137.66999999999999</v>
      </c>
      <c r="AF21" s="177">
        <v>101.44</v>
      </c>
      <c r="AG21" s="177">
        <v>137.66999999999999</v>
      </c>
      <c r="AH21" s="177">
        <v>100.33</v>
      </c>
      <c r="AI21" s="177">
        <v>137.66999999999999</v>
      </c>
      <c r="AJ21" s="177">
        <v>99.71</v>
      </c>
      <c r="AK21" s="177">
        <v>137.66999999999999</v>
      </c>
      <c r="AL21" s="177">
        <v>94.71</v>
      </c>
      <c r="AM21" s="177">
        <v>137.66999999999999</v>
      </c>
      <c r="AN21" s="177">
        <v>90.45</v>
      </c>
      <c r="AO21" s="177">
        <v>137.66999999999999</v>
      </c>
      <c r="AP21" s="177">
        <v>84.32</v>
      </c>
      <c r="AQ21" s="177">
        <v>137.66999999999999</v>
      </c>
      <c r="AR21" s="177">
        <v>79.34</v>
      </c>
      <c r="AS21" s="177">
        <v>137.66999999999999</v>
      </c>
      <c r="AT21" s="177">
        <v>82.98</v>
      </c>
      <c r="AU21" s="177">
        <v>137.66999999999999</v>
      </c>
      <c r="AV21" s="177">
        <v>81.8</v>
      </c>
      <c r="AW21" s="177">
        <v>137.66999999999999</v>
      </c>
      <c r="AX21" s="177">
        <v>83.28</v>
      </c>
      <c r="AY21" s="177">
        <v>137.66999999999999</v>
      </c>
      <c r="AZ21" s="177">
        <v>84.16</v>
      </c>
      <c r="BA21" s="177">
        <v>137.66999999999999</v>
      </c>
      <c r="BB21" s="177">
        <v>84.54</v>
      </c>
      <c r="BC21" s="177">
        <v>137.66999999999999</v>
      </c>
      <c r="BD21" s="177">
        <v>81.39</v>
      </c>
      <c r="BE21" s="177">
        <v>137.66999999999999</v>
      </c>
      <c r="BF21" s="177">
        <v>77.34</v>
      </c>
      <c r="BG21" s="177">
        <v>137.66999999999999</v>
      </c>
      <c r="BH21" s="177">
        <v>77.040000000000006</v>
      </c>
      <c r="BI21" s="177">
        <v>137.66999999999999</v>
      </c>
      <c r="BJ21" s="177">
        <v>77.19</v>
      </c>
      <c r="BK21" s="177">
        <v>137.66999999999999</v>
      </c>
      <c r="BL21" s="177">
        <v>75.180000000000007</v>
      </c>
      <c r="BM21" s="177">
        <v>137.66999999999999</v>
      </c>
      <c r="BN21" s="177">
        <v>70.69</v>
      </c>
      <c r="BO21" s="177">
        <v>137.66999999999999</v>
      </c>
      <c r="BP21" s="177">
        <v>68.959999999999994</v>
      </c>
      <c r="BQ21" s="177">
        <v>137.66999999999999</v>
      </c>
      <c r="BR21" s="177">
        <v>69.95</v>
      </c>
      <c r="BS21" s="177">
        <v>137.66999999999999</v>
      </c>
      <c r="BT21" s="177">
        <v>71.39</v>
      </c>
      <c r="BU21" s="177">
        <v>137.66999999999999</v>
      </c>
      <c r="BV21" s="177">
        <v>72.489999999999995</v>
      </c>
      <c r="BW21" s="177">
        <v>137.66999999999999</v>
      </c>
      <c r="BX21" s="177">
        <v>75.11</v>
      </c>
      <c r="BY21" s="177">
        <v>137.66999999999999</v>
      </c>
      <c r="BZ21" s="177">
        <v>77.180000000000007</v>
      </c>
      <c r="CA21" s="177">
        <v>137.66999999999999</v>
      </c>
      <c r="CB21" s="177">
        <v>77.12</v>
      </c>
      <c r="CC21" s="177">
        <v>137.66999999999999</v>
      </c>
      <c r="CD21" s="177">
        <v>77.83</v>
      </c>
      <c r="CE21" s="177">
        <v>137.66999999999999</v>
      </c>
      <c r="CF21" s="177">
        <v>79.42</v>
      </c>
      <c r="CG21" s="177">
        <v>137.66999999999999</v>
      </c>
      <c r="CH21" s="177">
        <v>81.69</v>
      </c>
      <c r="CI21" s="177">
        <v>137.66999999999999</v>
      </c>
      <c r="CJ21" s="177">
        <v>82.47</v>
      </c>
      <c r="CK21" s="177">
        <v>137.66999999999999</v>
      </c>
      <c r="CL21" s="177">
        <v>88.34</v>
      </c>
      <c r="CM21" s="177">
        <v>137.66999999999999</v>
      </c>
      <c r="CN21" s="177">
        <v>88.93</v>
      </c>
      <c r="CO21" s="177">
        <v>137.66999999999999</v>
      </c>
      <c r="CP21" s="177">
        <v>88.93</v>
      </c>
      <c r="CQ21" s="177">
        <v>137.66999999999999</v>
      </c>
      <c r="CR21" s="177">
        <v>87.47</v>
      </c>
      <c r="CS21" s="177">
        <v>137.66999999999999</v>
      </c>
      <c r="CT21" s="177">
        <v>88.26</v>
      </c>
      <c r="CU21" s="177">
        <v>137.66999999999999</v>
      </c>
      <c r="CV21" s="177">
        <v>89.04</v>
      </c>
      <c r="CW21" s="177">
        <v>137.66999999999999</v>
      </c>
      <c r="CX21" s="177">
        <v>87.69</v>
      </c>
      <c r="CY21" s="177">
        <v>137.66999999999999</v>
      </c>
      <c r="CZ21" s="177">
        <v>89.04</v>
      </c>
      <c r="DA21" s="177">
        <v>137.66999999999999</v>
      </c>
      <c r="DB21" s="177">
        <v>90.06</v>
      </c>
      <c r="DC21" s="177">
        <v>137.66999999999999</v>
      </c>
      <c r="DD21" s="177">
        <v>91.93</v>
      </c>
      <c r="DE21" s="177">
        <v>137.66999999999999</v>
      </c>
      <c r="DF21" s="177">
        <v>92.56</v>
      </c>
      <c r="DG21" s="177">
        <v>137.66999999999999</v>
      </c>
      <c r="DH21" s="177">
        <v>96.35</v>
      </c>
      <c r="DI21" s="177">
        <v>137.66999999999999</v>
      </c>
      <c r="DJ21" s="177">
        <v>96.96</v>
      </c>
      <c r="DK21" s="177">
        <v>137.66999999999999</v>
      </c>
      <c r="DL21" s="177">
        <v>98.49</v>
      </c>
      <c r="DM21" s="177">
        <v>137.66999999999999</v>
      </c>
      <c r="DN21" s="177">
        <v>98.69</v>
      </c>
      <c r="DO21" s="177">
        <v>137.66999999999999</v>
      </c>
      <c r="DP21" s="177">
        <v>98.7</v>
      </c>
      <c r="DQ21" s="177">
        <v>137.66999999999999</v>
      </c>
      <c r="DR21" s="177">
        <v>100.37</v>
      </c>
      <c r="DS21" s="177">
        <v>137.66999999999999</v>
      </c>
      <c r="DT21" s="177">
        <v>103.75</v>
      </c>
      <c r="DU21" s="177">
        <v>137.66999999999999</v>
      </c>
      <c r="DV21" s="177">
        <v>104.33</v>
      </c>
      <c r="DW21" s="177">
        <v>137.66999999999999</v>
      </c>
      <c r="DX21" s="177">
        <v>105.96</v>
      </c>
      <c r="DY21" s="177">
        <v>137.66999999999999</v>
      </c>
      <c r="DZ21" s="177">
        <v>104.42</v>
      </c>
      <c r="EA21" s="177">
        <v>137.66999999999999</v>
      </c>
      <c r="EB21" s="177">
        <v>106.08</v>
      </c>
      <c r="EC21" s="177">
        <v>137.66999999999999</v>
      </c>
      <c r="ED21" s="177">
        <v>108.68</v>
      </c>
      <c r="EE21" s="177">
        <v>137.66999999999999</v>
      </c>
      <c r="EF21" s="177">
        <v>106.12</v>
      </c>
      <c r="EG21" s="177">
        <v>137.66999999999999</v>
      </c>
      <c r="EH21" s="177">
        <v>102.64</v>
      </c>
      <c r="EI21" s="177">
        <v>137.66999999999999</v>
      </c>
      <c r="EJ21" s="177">
        <v>104.64</v>
      </c>
      <c r="EK21" s="177">
        <v>137.66999999999999</v>
      </c>
      <c r="EL21" s="177">
        <v>107.25</v>
      </c>
      <c r="EM21" s="177">
        <v>137.66999999999999</v>
      </c>
      <c r="EN21" s="177">
        <v>107.13</v>
      </c>
      <c r="EO21" s="177">
        <v>137.66999999999999</v>
      </c>
      <c r="EP21" s="177">
        <v>108.68</v>
      </c>
      <c r="EQ21" s="177">
        <v>137.66999999999999</v>
      </c>
      <c r="ER21" s="177">
        <v>104.73</v>
      </c>
      <c r="ES21" s="177">
        <v>137.66999999999999</v>
      </c>
      <c r="ET21" s="177">
        <v>100.12</v>
      </c>
      <c r="EU21" s="177">
        <v>137.66999999999999</v>
      </c>
      <c r="EV21" s="177">
        <v>102.99</v>
      </c>
      <c r="EW21" s="177">
        <v>137.66999999999999</v>
      </c>
      <c r="EX21" s="177">
        <v>96.89</v>
      </c>
      <c r="EY21" s="177">
        <v>137.66999999999999</v>
      </c>
      <c r="EZ21" s="177">
        <v>101.43</v>
      </c>
      <c r="FA21" s="177">
        <v>137.66999999999999</v>
      </c>
      <c r="FB21" s="177">
        <v>98.93</v>
      </c>
      <c r="FC21" s="177">
        <v>137.66999999999999</v>
      </c>
    </row>
    <row r="22" spans="2:159">
      <c r="B22" s="524"/>
      <c r="C22" s="198" t="s">
        <v>221</v>
      </c>
      <c r="D22" s="341"/>
      <c r="E22" s="342"/>
      <c r="F22" s="341"/>
      <c r="G22" s="342"/>
      <c r="H22" s="341"/>
      <c r="I22" s="342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</row>
    <row r="23" spans="2:159">
      <c r="B23" s="524"/>
      <c r="C23" s="198" t="s">
        <v>222</v>
      </c>
      <c r="D23" s="341">
        <v>11.063586195711478</v>
      </c>
      <c r="E23" s="342">
        <v>5.97</v>
      </c>
      <c r="F23" s="341">
        <v>11.09</v>
      </c>
      <c r="G23" s="342">
        <v>5.97</v>
      </c>
      <c r="H23" s="341">
        <v>11.25</v>
      </c>
      <c r="I23" s="342">
        <v>5.97</v>
      </c>
      <c r="J23" s="177">
        <v>10.210000000000001</v>
      </c>
      <c r="K23" s="177">
        <v>5.97</v>
      </c>
      <c r="L23" s="177">
        <v>10.19</v>
      </c>
      <c r="M23" s="177">
        <v>5.97</v>
      </c>
      <c r="N23" s="177">
        <v>10.09</v>
      </c>
      <c r="O23" s="177">
        <v>5.97</v>
      </c>
      <c r="P23" s="177">
        <v>9.92</v>
      </c>
      <c r="Q23" s="177">
        <v>5.97</v>
      </c>
      <c r="R23" s="177">
        <v>10.14</v>
      </c>
      <c r="S23" s="177">
        <v>5.97</v>
      </c>
      <c r="T23" s="177">
        <v>9.74</v>
      </c>
      <c r="U23" s="177">
        <v>5.97</v>
      </c>
      <c r="V23" s="177">
        <v>9.9</v>
      </c>
      <c r="W23" s="177">
        <v>5.97</v>
      </c>
      <c r="X23" s="177">
        <v>9.9600000000000009</v>
      </c>
      <c r="Y23" s="177">
        <v>5.97</v>
      </c>
      <c r="Z23" s="177">
        <v>9.9700000000000006</v>
      </c>
      <c r="AA23" s="177">
        <v>5.97</v>
      </c>
      <c r="AB23" s="177">
        <v>10.08</v>
      </c>
      <c r="AC23" s="177">
        <v>5.97</v>
      </c>
      <c r="AD23" s="177">
        <v>10.14</v>
      </c>
      <c r="AE23" s="177">
        <v>5.97</v>
      </c>
      <c r="AF23" s="177">
        <v>10</v>
      </c>
      <c r="AG23" s="177">
        <v>5.97</v>
      </c>
      <c r="AH23" s="177">
        <v>9.89</v>
      </c>
      <c r="AI23" s="177">
        <v>5.97</v>
      </c>
      <c r="AJ23" s="177">
        <v>9.83</v>
      </c>
      <c r="AK23" s="177">
        <v>5.97</v>
      </c>
      <c r="AL23" s="177">
        <v>9.34</v>
      </c>
      <c r="AM23" s="177">
        <v>5.97</v>
      </c>
      <c r="AN23" s="177">
        <v>8.92</v>
      </c>
      <c r="AO23" s="177">
        <v>5.97</v>
      </c>
      <c r="AP23" s="177">
        <v>8.32</v>
      </c>
      <c r="AQ23" s="177">
        <v>5.97</v>
      </c>
      <c r="AR23" s="177">
        <v>7.82</v>
      </c>
      <c r="AS23" s="177">
        <v>5.97</v>
      </c>
      <c r="AT23" s="177">
        <v>8.18</v>
      </c>
      <c r="AU23" s="177">
        <v>5.97</v>
      </c>
      <c r="AV23" s="177">
        <v>8.07</v>
      </c>
      <c r="AW23" s="177">
        <v>5.97</v>
      </c>
      <c r="AX23" s="177">
        <v>8.2100000000000009</v>
      </c>
      <c r="AY23" s="177">
        <v>5.97</v>
      </c>
      <c r="AZ23" s="177">
        <v>8.3000000000000007</v>
      </c>
      <c r="BA23" s="177">
        <v>5.97</v>
      </c>
      <c r="BB23" s="177">
        <v>8.34</v>
      </c>
      <c r="BC23" s="177">
        <v>5.97</v>
      </c>
      <c r="BD23" s="177">
        <v>8.0299999999999994</v>
      </c>
      <c r="BE23" s="177">
        <v>5.97</v>
      </c>
      <c r="BF23" s="177">
        <v>7.63</v>
      </c>
      <c r="BG23" s="177">
        <v>5.97</v>
      </c>
      <c r="BH23" s="177">
        <v>7.6</v>
      </c>
      <c r="BI23" s="177">
        <v>5.97</v>
      </c>
      <c r="BJ23" s="177">
        <f>BJ16</f>
        <v>7.61</v>
      </c>
      <c r="BK23" s="177">
        <v>5.97</v>
      </c>
      <c r="BL23" s="177">
        <f>BL16</f>
        <v>7.41</v>
      </c>
      <c r="BM23" s="177">
        <v>5.97</v>
      </c>
      <c r="BN23" s="177">
        <v>6.97</v>
      </c>
      <c r="BO23" s="177">
        <v>5.97</v>
      </c>
      <c r="BP23" s="177">
        <v>6.8</v>
      </c>
      <c r="BQ23" s="177">
        <v>5.97</v>
      </c>
      <c r="BR23" s="177">
        <v>6.9</v>
      </c>
      <c r="BS23" s="177">
        <v>5.97</v>
      </c>
      <c r="BT23" s="177">
        <v>7.04</v>
      </c>
      <c r="BU23" s="177">
        <v>5.97</v>
      </c>
      <c r="BV23" s="177">
        <v>7.15</v>
      </c>
      <c r="BW23" s="177">
        <v>5.97</v>
      </c>
      <c r="BX23" s="177">
        <f>BX16</f>
        <v>7.41</v>
      </c>
      <c r="BY23" s="177">
        <v>5.97</v>
      </c>
      <c r="BZ23" s="177">
        <f>BZ16</f>
        <v>7.61</v>
      </c>
      <c r="CA23" s="177">
        <v>5.97</v>
      </c>
      <c r="CB23" s="177">
        <f>CB16</f>
        <v>7.6</v>
      </c>
      <c r="CC23" s="177">
        <v>5.97</v>
      </c>
      <c r="CD23" s="177">
        <v>7.67</v>
      </c>
      <c r="CE23" s="177">
        <v>5.97</v>
      </c>
      <c r="CF23" s="177">
        <v>7.83</v>
      </c>
      <c r="CG23" s="177">
        <v>5.97</v>
      </c>
      <c r="CH23" s="177">
        <v>8.06</v>
      </c>
      <c r="CI23" s="177">
        <v>5.97</v>
      </c>
      <c r="CJ23" s="177">
        <v>8.1300000000000008</v>
      </c>
      <c r="CK23" s="177">
        <v>5.97</v>
      </c>
      <c r="CL23" s="177">
        <v>8.7100000000000009</v>
      </c>
      <c r="CM23" s="177">
        <v>5.97</v>
      </c>
      <c r="CN23" s="177">
        <v>8.77</v>
      </c>
      <c r="CO23" s="177">
        <v>5.97</v>
      </c>
      <c r="CP23" s="177">
        <v>8.84</v>
      </c>
      <c r="CQ23" s="177">
        <v>5.97</v>
      </c>
      <c r="CR23" s="177">
        <v>8.6300000000000008</v>
      </c>
      <c r="CS23" s="177">
        <v>5.97</v>
      </c>
      <c r="CT23" s="177">
        <v>8.6999999999999993</v>
      </c>
      <c r="CU23" s="177">
        <v>5.97</v>
      </c>
      <c r="CV23" s="177">
        <v>8.7799999999999994</v>
      </c>
      <c r="CW23" s="177">
        <v>5.97</v>
      </c>
      <c r="CX23" s="177">
        <v>8.65</v>
      </c>
      <c r="CY23" s="177">
        <v>5.97</v>
      </c>
      <c r="CZ23" s="177">
        <v>8.7799999999999994</v>
      </c>
      <c r="DA23" s="177">
        <v>5.97</v>
      </c>
      <c r="DB23" s="177">
        <v>8.8800000000000008</v>
      </c>
      <c r="DC23" s="177">
        <v>5.97</v>
      </c>
      <c r="DD23" s="177">
        <v>9.07</v>
      </c>
      <c r="DE23" s="177">
        <v>5.97</v>
      </c>
      <c r="DF23" s="177">
        <v>9.1300000000000008</v>
      </c>
      <c r="DG23" s="177">
        <v>5.97</v>
      </c>
      <c r="DH23" s="177">
        <v>9.5</v>
      </c>
      <c r="DI23" s="177">
        <v>5.97</v>
      </c>
      <c r="DJ23" s="177">
        <v>9.56</v>
      </c>
      <c r="DK23" s="177">
        <v>5.97</v>
      </c>
      <c r="DL23" s="177">
        <f>+DL16</f>
        <v>9.7100000000000009</v>
      </c>
      <c r="DM23" s="177">
        <v>5.97</v>
      </c>
      <c r="DN23" s="177">
        <f>+DN16</f>
        <v>9.73</v>
      </c>
      <c r="DO23" s="177">
        <v>5.97</v>
      </c>
      <c r="DP23" s="177">
        <f>DP16</f>
        <v>9.73</v>
      </c>
      <c r="DQ23" s="177">
        <v>5.97</v>
      </c>
      <c r="DR23" s="177">
        <f>+DR16</f>
        <v>9.9</v>
      </c>
      <c r="DS23" s="177">
        <v>5.97</v>
      </c>
      <c r="DT23" s="177">
        <f>+DT16</f>
        <v>10.23</v>
      </c>
      <c r="DU23" s="177">
        <v>5.97</v>
      </c>
      <c r="DV23" s="177">
        <f>DV16</f>
        <v>10.29</v>
      </c>
      <c r="DW23" s="177">
        <v>5.97</v>
      </c>
      <c r="DX23" s="177">
        <f>+DX16</f>
        <v>10.45</v>
      </c>
      <c r="DY23" s="177">
        <v>5.97</v>
      </c>
      <c r="DZ23" s="177">
        <v>10.3</v>
      </c>
      <c r="EA23" s="177">
        <v>5.97</v>
      </c>
      <c r="EB23" s="177">
        <v>10.46</v>
      </c>
      <c r="EC23" s="177">
        <v>5.97</v>
      </c>
      <c r="ED23" s="177">
        <v>10.72</v>
      </c>
      <c r="EE23" s="177">
        <v>5.97</v>
      </c>
      <c r="EF23" s="177">
        <v>10.46</v>
      </c>
      <c r="EG23" s="177">
        <v>5.97</v>
      </c>
      <c r="EH23" s="177">
        <v>10.119999999999999</v>
      </c>
      <c r="EI23" s="177">
        <v>5.97</v>
      </c>
      <c r="EJ23" s="177">
        <v>10.32</v>
      </c>
      <c r="EK23" s="177">
        <v>5.97</v>
      </c>
      <c r="EL23" s="177">
        <v>10.58</v>
      </c>
      <c r="EM23" s="177">
        <v>5.97</v>
      </c>
      <c r="EN23" s="177">
        <v>10.56</v>
      </c>
      <c r="EO23" s="177">
        <v>5.97</v>
      </c>
      <c r="EP23" s="177">
        <v>10.72</v>
      </c>
      <c r="EQ23" s="177">
        <v>5.97</v>
      </c>
      <c r="ER23" s="177">
        <v>10.33</v>
      </c>
      <c r="ES23" s="177">
        <v>5.97</v>
      </c>
      <c r="ET23" s="177">
        <v>9.8699999999999992</v>
      </c>
      <c r="EU23" s="177">
        <v>5.97</v>
      </c>
      <c r="EV23" s="177">
        <v>10.16</v>
      </c>
      <c r="EW23" s="177">
        <v>5.97</v>
      </c>
      <c r="EX23" s="177">
        <v>9.5500000000000007</v>
      </c>
      <c r="EY23" s="177">
        <v>5.97</v>
      </c>
      <c r="EZ23" s="177">
        <v>10</v>
      </c>
      <c r="FA23" s="177">
        <v>5.97</v>
      </c>
      <c r="FB23" s="177">
        <v>9.76</v>
      </c>
      <c r="FC23" s="177">
        <v>5.97</v>
      </c>
    </row>
    <row r="24" spans="2:159">
      <c r="B24" s="524"/>
      <c r="C24" s="198" t="s">
        <v>223</v>
      </c>
      <c r="D24" s="341">
        <v>11.063586195711478</v>
      </c>
      <c r="E24" s="342">
        <v>8.6199999999999992</v>
      </c>
      <c r="F24" s="341">
        <v>11.09</v>
      </c>
      <c r="G24" s="342">
        <v>8.6199999999999992</v>
      </c>
      <c r="H24" s="341">
        <v>11.25</v>
      </c>
      <c r="I24" s="342">
        <v>8.6199999999999992</v>
      </c>
      <c r="J24" s="177">
        <v>10.210000000000001</v>
      </c>
      <c r="K24" s="177">
        <v>8.6199999999999992</v>
      </c>
      <c r="L24" s="177">
        <v>10.19</v>
      </c>
      <c r="M24" s="177">
        <v>8.6199999999999992</v>
      </c>
      <c r="N24" s="177">
        <v>10.09</v>
      </c>
      <c r="O24" s="177">
        <v>8.6199999999999992</v>
      </c>
      <c r="P24" s="177">
        <v>9.92</v>
      </c>
      <c r="Q24" s="177">
        <v>8.6199999999999992</v>
      </c>
      <c r="R24" s="177">
        <v>10.14</v>
      </c>
      <c r="S24" s="177">
        <v>8.6199999999999992</v>
      </c>
      <c r="T24" s="177">
        <v>9.74</v>
      </c>
      <c r="U24" s="177">
        <v>8.6199999999999992</v>
      </c>
      <c r="V24" s="177">
        <v>9.9</v>
      </c>
      <c r="W24" s="177">
        <v>8.6199999999999992</v>
      </c>
      <c r="X24" s="177">
        <v>9.9600000000000009</v>
      </c>
      <c r="Y24" s="177">
        <v>8.6199999999999992</v>
      </c>
      <c r="Z24" s="177">
        <v>9.9700000000000006</v>
      </c>
      <c r="AA24" s="177">
        <v>8.6199999999999992</v>
      </c>
      <c r="AB24" s="177">
        <v>10.08</v>
      </c>
      <c r="AC24" s="177">
        <v>8.6199999999999992</v>
      </c>
      <c r="AD24" s="177">
        <v>10.14</v>
      </c>
      <c r="AE24" s="177">
        <v>8.6199999999999992</v>
      </c>
      <c r="AF24" s="177">
        <v>10</v>
      </c>
      <c r="AG24" s="177">
        <v>8.6199999999999992</v>
      </c>
      <c r="AH24" s="177">
        <v>9.89</v>
      </c>
      <c r="AI24" s="177">
        <v>8.6199999999999992</v>
      </c>
      <c r="AJ24" s="177">
        <v>9.83</v>
      </c>
      <c r="AK24" s="177">
        <v>8.6199999999999992</v>
      </c>
      <c r="AL24" s="177">
        <v>9.34</v>
      </c>
      <c r="AM24" s="177">
        <v>8.6199999999999992</v>
      </c>
      <c r="AN24" s="177">
        <v>8.92</v>
      </c>
      <c r="AO24" s="177">
        <v>8.6199999999999992</v>
      </c>
      <c r="AP24" s="177">
        <v>8.32</v>
      </c>
      <c r="AQ24" s="177">
        <v>8.6199999999999992</v>
      </c>
      <c r="AR24" s="177">
        <v>7.82</v>
      </c>
      <c r="AS24" s="177">
        <v>8.6199999999999992</v>
      </c>
      <c r="AT24" s="177">
        <v>8.18</v>
      </c>
      <c r="AU24" s="177">
        <v>8.6199999999999992</v>
      </c>
      <c r="AV24" s="177">
        <v>8.07</v>
      </c>
      <c r="AW24" s="177">
        <v>8.6199999999999992</v>
      </c>
      <c r="AX24" s="177">
        <v>8.2100000000000009</v>
      </c>
      <c r="AY24" s="177">
        <v>8.6199999999999992</v>
      </c>
      <c r="AZ24" s="177">
        <v>8.3000000000000007</v>
      </c>
      <c r="BA24" s="177">
        <v>8.6199999999999992</v>
      </c>
      <c r="BB24" s="177">
        <v>8.34</v>
      </c>
      <c r="BC24" s="177">
        <v>8.6199999999999992</v>
      </c>
      <c r="BD24" s="177">
        <v>8.0299999999999994</v>
      </c>
      <c r="BE24" s="177">
        <v>8.6199999999999992</v>
      </c>
      <c r="BF24" s="177">
        <v>7.63</v>
      </c>
      <c r="BG24" s="177">
        <v>8.6199999999999992</v>
      </c>
      <c r="BH24" s="177">
        <v>7.6</v>
      </c>
      <c r="BI24" s="177">
        <v>8.6199999999999992</v>
      </c>
      <c r="BJ24" s="177">
        <f t="shared" ref="BJ24:BJ26" si="0">BJ17</f>
        <v>7.61</v>
      </c>
      <c r="BK24" s="177">
        <v>8.6199999999999992</v>
      </c>
      <c r="BL24" s="177">
        <f>BL17</f>
        <v>7.41</v>
      </c>
      <c r="BM24" s="177">
        <v>8.6199999999999992</v>
      </c>
      <c r="BN24" s="177">
        <v>6.97</v>
      </c>
      <c r="BO24" s="177">
        <v>8.6199999999999992</v>
      </c>
      <c r="BP24" s="177">
        <v>6.8</v>
      </c>
      <c r="BQ24" s="177">
        <v>8.6199999999999992</v>
      </c>
      <c r="BR24" s="177">
        <v>6.9</v>
      </c>
      <c r="BS24" s="177">
        <v>8.6199999999999992</v>
      </c>
      <c r="BT24" s="177">
        <v>7.04</v>
      </c>
      <c r="BU24" s="177">
        <v>8.6199999999999992</v>
      </c>
      <c r="BV24" s="177">
        <v>7.15</v>
      </c>
      <c r="BW24" s="177">
        <v>8.6199999999999992</v>
      </c>
      <c r="BX24" s="177">
        <f t="shared" ref="BX24:BX26" si="1">BX17</f>
        <v>7.41</v>
      </c>
      <c r="BY24" s="177">
        <v>8.6199999999999992</v>
      </c>
      <c r="BZ24" s="177">
        <f t="shared" ref="BZ24:BZ26" si="2">BZ17</f>
        <v>7.61</v>
      </c>
      <c r="CA24" s="177">
        <v>8.6199999999999992</v>
      </c>
      <c r="CB24" s="177">
        <f t="shared" ref="CB24:CB26" si="3">CB17</f>
        <v>7.6</v>
      </c>
      <c r="CC24" s="177">
        <v>8.6199999999999992</v>
      </c>
      <c r="CD24" s="177">
        <v>7.67</v>
      </c>
      <c r="CE24" s="177">
        <v>8.6199999999999992</v>
      </c>
      <c r="CF24" s="177">
        <f>CF23</f>
        <v>7.83</v>
      </c>
      <c r="CG24" s="177">
        <v>8.6199999999999992</v>
      </c>
      <c r="CH24" s="177">
        <f>CH23</f>
        <v>8.06</v>
      </c>
      <c r="CI24" s="177">
        <v>8.6199999999999992</v>
      </c>
      <c r="CJ24" s="177">
        <f>+CJ23</f>
        <v>8.1300000000000008</v>
      </c>
      <c r="CK24" s="177">
        <v>8.6199999999999992</v>
      </c>
      <c r="CL24" s="177">
        <f>+CL23</f>
        <v>8.7100000000000009</v>
      </c>
      <c r="CM24" s="177">
        <v>8.6199999999999992</v>
      </c>
      <c r="CN24" s="177">
        <f>+CN23</f>
        <v>8.77</v>
      </c>
      <c r="CO24" s="177">
        <v>8.6199999999999992</v>
      </c>
      <c r="CP24" s="177">
        <f>+CP23</f>
        <v>8.84</v>
      </c>
      <c r="CQ24" s="177">
        <v>8.6199999999999992</v>
      </c>
      <c r="CR24" s="177">
        <f>+CR23</f>
        <v>8.6300000000000008</v>
      </c>
      <c r="CS24" s="177">
        <v>8.6199999999999992</v>
      </c>
      <c r="CT24" s="177">
        <f>+CT23</f>
        <v>8.6999999999999993</v>
      </c>
      <c r="CU24" s="177">
        <v>8.6199999999999992</v>
      </c>
      <c r="CV24" s="177">
        <f>+CV23</f>
        <v>8.7799999999999994</v>
      </c>
      <c r="CW24" s="177">
        <v>8.6199999999999992</v>
      </c>
      <c r="CX24" s="177">
        <f>+CX23</f>
        <v>8.65</v>
      </c>
      <c r="CY24" s="177">
        <v>8.6199999999999992</v>
      </c>
      <c r="CZ24" s="177">
        <f>+CZ23</f>
        <v>8.7799999999999994</v>
      </c>
      <c r="DA24" s="177">
        <v>8.6199999999999992</v>
      </c>
      <c r="DB24" s="177">
        <f>+DB23</f>
        <v>8.8800000000000008</v>
      </c>
      <c r="DC24" s="177">
        <v>8.6199999999999992</v>
      </c>
      <c r="DD24" s="177">
        <v>9.07</v>
      </c>
      <c r="DE24" s="177">
        <v>8.6199999999999992</v>
      </c>
      <c r="DF24" s="177">
        <f>+DF23</f>
        <v>9.1300000000000008</v>
      </c>
      <c r="DG24" s="177">
        <v>8.6199999999999992</v>
      </c>
      <c r="DH24" s="177">
        <f>+DH23</f>
        <v>9.5</v>
      </c>
      <c r="DI24" s="177">
        <v>8.6199999999999992</v>
      </c>
      <c r="DJ24" s="177">
        <v>9.56</v>
      </c>
      <c r="DK24" s="177">
        <v>8.6199999999999992</v>
      </c>
      <c r="DL24" s="177">
        <f t="shared" ref="DL24:DL26" si="4">+DL17</f>
        <v>9.7100000000000009</v>
      </c>
      <c r="DM24" s="177">
        <v>8.6199999999999992</v>
      </c>
      <c r="DN24" s="177">
        <f t="shared" ref="DN24:DN26" si="5">+DN17</f>
        <v>9.73</v>
      </c>
      <c r="DO24" s="177">
        <v>8.6199999999999992</v>
      </c>
      <c r="DP24" s="177">
        <f t="shared" ref="DP24:DP26" si="6">DP17</f>
        <v>9.73</v>
      </c>
      <c r="DQ24" s="177">
        <v>8.6199999999999992</v>
      </c>
      <c r="DR24" s="177">
        <f t="shared" ref="DR24:DR26" si="7">+DR17</f>
        <v>9.9</v>
      </c>
      <c r="DS24" s="177">
        <v>8.6199999999999992</v>
      </c>
      <c r="DT24" s="177">
        <f t="shared" ref="DT24:DT26" si="8">+DT17</f>
        <v>10.23</v>
      </c>
      <c r="DU24" s="177">
        <v>8.6199999999999992</v>
      </c>
      <c r="DV24" s="177">
        <f t="shared" ref="DV24:DV26" si="9">DV17</f>
        <v>10.29</v>
      </c>
      <c r="DW24" s="177">
        <v>8.6199999999999992</v>
      </c>
      <c r="DX24" s="177">
        <f t="shared" ref="DX24:DX26" si="10">+DX17</f>
        <v>10.45</v>
      </c>
      <c r="DY24" s="177">
        <v>8.6199999999999992</v>
      </c>
      <c r="DZ24" s="177">
        <f>+DZ23</f>
        <v>10.3</v>
      </c>
      <c r="EA24" s="177">
        <v>8.6199999999999992</v>
      </c>
      <c r="EB24" s="177">
        <f>+EB23</f>
        <v>10.46</v>
      </c>
      <c r="EC24" s="177">
        <v>8.6199999999999992</v>
      </c>
      <c r="ED24" s="177">
        <f>+ED23</f>
        <v>10.72</v>
      </c>
      <c r="EE24" s="177">
        <v>8.6199999999999992</v>
      </c>
      <c r="EF24" s="177">
        <f>+EF23</f>
        <v>10.46</v>
      </c>
      <c r="EG24" s="177">
        <v>8.6199999999999992</v>
      </c>
      <c r="EH24" s="177">
        <f>+EH23</f>
        <v>10.119999999999999</v>
      </c>
      <c r="EI24" s="177">
        <v>8.6199999999999992</v>
      </c>
      <c r="EJ24" s="177">
        <f>+EJ23</f>
        <v>10.32</v>
      </c>
      <c r="EK24" s="177">
        <v>8.6199999999999992</v>
      </c>
      <c r="EL24" s="177">
        <f>+EL23</f>
        <v>10.58</v>
      </c>
      <c r="EM24" s="177">
        <v>8.6199999999999992</v>
      </c>
      <c r="EN24" s="177">
        <f>+EN23</f>
        <v>10.56</v>
      </c>
      <c r="EO24" s="177">
        <v>8.6199999999999992</v>
      </c>
      <c r="EP24" s="177">
        <f>+EP23</f>
        <v>10.72</v>
      </c>
      <c r="EQ24" s="177">
        <v>8.6199999999999992</v>
      </c>
      <c r="ER24" s="177">
        <f>+ER23</f>
        <v>10.33</v>
      </c>
      <c r="ES24" s="177">
        <v>8.6199999999999992</v>
      </c>
      <c r="ET24" s="177">
        <f>+ET23</f>
        <v>9.8699999999999992</v>
      </c>
      <c r="EU24" s="177">
        <v>8.6199999999999992</v>
      </c>
      <c r="EV24" s="177">
        <f>+EV23</f>
        <v>10.16</v>
      </c>
      <c r="EW24" s="177">
        <v>8.6199999999999992</v>
      </c>
      <c r="EX24" s="177">
        <f>+EX23</f>
        <v>9.5500000000000007</v>
      </c>
      <c r="EY24" s="177">
        <v>8.6199999999999992</v>
      </c>
      <c r="EZ24" s="177">
        <f>+EZ23</f>
        <v>10</v>
      </c>
      <c r="FA24" s="177">
        <v>8.6199999999999992</v>
      </c>
      <c r="FB24" s="177">
        <f>+FB23</f>
        <v>9.76</v>
      </c>
      <c r="FC24" s="177">
        <v>8.6199999999999992</v>
      </c>
    </row>
    <row r="25" spans="2:159">
      <c r="B25" s="524"/>
      <c r="C25" s="198" t="s">
        <v>224</v>
      </c>
      <c r="D25" s="345">
        <v>13.631918705430214</v>
      </c>
      <c r="E25" s="346">
        <v>11.3</v>
      </c>
      <c r="F25" s="345">
        <v>13.66</v>
      </c>
      <c r="G25" s="346">
        <v>11.3</v>
      </c>
      <c r="H25" s="345">
        <v>13.87</v>
      </c>
      <c r="I25" s="346">
        <v>11.3</v>
      </c>
      <c r="J25" s="179">
        <v>12.58</v>
      </c>
      <c r="K25" s="179">
        <v>11.3</v>
      </c>
      <c r="L25" s="179">
        <v>12.56</v>
      </c>
      <c r="M25" s="179">
        <v>11.3</v>
      </c>
      <c r="N25" s="179">
        <v>12.43</v>
      </c>
      <c r="O25" s="179">
        <v>11.3</v>
      </c>
      <c r="P25" s="179">
        <v>12.22</v>
      </c>
      <c r="Q25" s="179">
        <v>11.3</v>
      </c>
      <c r="R25" s="179">
        <v>12.49</v>
      </c>
      <c r="S25" s="179">
        <v>11.3</v>
      </c>
      <c r="T25" s="179">
        <v>12.01</v>
      </c>
      <c r="U25" s="179">
        <v>11.3</v>
      </c>
      <c r="V25" s="179">
        <v>12.2</v>
      </c>
      <c r="W25" s="179">
        <v>11.3</v>
      </c>
      <c r="X25" s="179">
        <v>12.27</v>
      </c>
      <c r="Y25" s="179">
        <v>11.3</v>
      </c>
      <c r="Z25" s="179">
        <v>12.28</v>
      </c>
      <c r="AA25" s="179">
        <v>11.3</v>
      </c>
      <c r="AB25" s="179">
        <v>12.42</v>
      </c>
      <c r="AC25" s="179">
        <v>11.3</v>
      </c>
      <c r="AD25" s="179">
        <v>12.5</v>
      </c>
      <c r="AE25" s="179">
        <v>11.3</v>
      </c>
      <c r="AF25" s="179">
        <v>12.33</v>
      </c>
      <c r="AG25" s="179">
        <v>11.3</v>
      </c>
      <c r="AH25" s="179">
        <v>12.19</v>
      </c>
      <c r="AI25" s="179">
        <v>11.3</v>
      </c>
      <c r="AJ25" s="179">
        <v>12.12</v>
      </c>
      <c r="AK25" s="179">
        <v>11.3</v>
      </c>
      <c r="AL25" s="179">
        <v>11.51</v>
      </c>
      <c r="AM25" s="179">
        <v>11.3</v>
      </c>
      <c r="AN25" s="179">
        <v>10.99</v>
      </c>
      <c r="AO25" s="179">
        <v>11.3</v>
      </c>
      <c r="AP25" s="179">
        <v>10.25</v>
      </c>
      <c r="AQ25" s="179">
        <v>11.3</v>
      </c>
      <c r="AR25" s="179">
        <v>9.64</v>
      </c>
      <c r="AS25" s="179">
        <v>11.3</v>
      </c>
      <c r="AT25" s="179">
        <v>10.08</v>
      </c>
      <c r="AU25" s="179">
        <v>11.3</v>
      </c>
      <c r="AV25" s="179">
        <v>9.94</v>
      </c>
      <c r="AW25" s="179">
        <v>11.3</v>
      </c>
      <c r="AX25" s="179">
        <v>10.119999999999999</v>
      </c>
      <c r="AY25" s="179">
        <v>11.3</v>
      </c>
      <c r="AZ25" s="179">
        <v>10.23</v>
      </c>
      <c r="BA25" s="179">
        <v>11.3</v>
      </c>
      <c r="BB25" s="179">
        <v>10.27</v>
      </c>
      <c r="BC25" s="179">
        <v>11.3</v>
      </c>
      <c r="BD25" s="179">
        <v>9.89</v>
      </c>
      <c r="BE25" s="179">
        <v>11.3</v>
      </c>
      <c r="BF25" s="179">
        <v>9.4</v>
      </c>
      <c r="BG25" s="179">
        <v>11.3</v>
      </c>
      <c r="BH25" s="179">
        <v>9.36</v>
      </c>
      <c r="BI25" s="179">
        <v>11.3</v>
      </c>
      <c r="BJ25" s="177">
        <f t="shared" si="0"/>
        <v>9.3800000000000008</v>
      </c>
      <c r="BK25" s="179">
        <v>11.3</v>
      </c>
      <c r="BL25" s="177">
        <f>BL18</f>
        <v>9.1300000000000008</v>
      </c>
      <c r="BM25" s="179">
        <v>11.3</v>
      </c>
      <c r="BN25" s="177">
        <v>8.59</v>
      </c>
      <c r="BO25" s="179">
        <v>11.3</v>
      </c>
      <c r="BP25" s="177">
        <v>8.3800000000000008</v>
      </c>
      <c r="BQ25" s="179">
        <v>11.3</v>
      </c>
      <c r="BR25" s="177">
        <v>8.5</v>
      </c>
      <c r="BS25" s="179">
        <v>11.3</v>
      </c>
      <c r="BT25" s="177">
        <v>8.67</v>
      </c>
      <c r="BU25" s="179">
        <v>11.3</v>
      </c>
      <c r="BV25" s="177">
        <v>8.81</v>
      </c>
      <c r="BW25" s="179">
        <v>11.3</v>
      </c>
      <c r="BX25" s="177">
        <f t="shared" si="1"/>
        <v>9.1300000000000008</v>
      </c>
      <c r="BY25" s="179">
        <v>11.3</v>
      </c>
      <c r="BZ25" s="177">
        <f t="shared" si="2"/>
        <v>9.3800000000000008</v>
      </c>
      <c r="CA25" s="179">
        <v>11.3</v>
      </c>
      <c r="CB25" s="177">
        <f t="shared" si="3"/>
        <v>9.3699999999999992</v>
      </c>
      <c r="CC25" s="179">
        <v>11.3</v>
      </c>
      <c r="CD25" s="177">
        <v>9.4600000000000009</v>
      </c>
      <c r="CE25" s="179">
        <v>11.3</v>
      </c>
      <c r="CF25" s="177">
        <v>9.65</v>
      </c>
      <c r="CG25" s="179">
        <v>11.3</v>
      </c>
      <c r="CH25" s="177">
        <v>9.93</v>
      </c>
      <c r="CI25" s="179">
        <v>11.3</v>
      </c>
      <c r="CJ25" s="177">
        <v>10.02</v>
      </c>
      <c r="CK25" s="179">
        <v>11.3</v>
      </c>
      <c r="CL25" s="177">
        <v>10.73</v>
      </c>
      <c r="CM25" s="179">
        <v>11.3</v>
      </c>
      <c r="CN25" s="177">
        <v>10.88</v>
      </c>
      <c r="CO25" s="179">
        <v>11.3</v>
      </c>
      <c r="CP25" s="177">
        <v>10.89</v>
      </c>
      <c r="CQ25" s="179">
        <v>11.3</v>
      </c>
      <c r="CR25" s="177">
        <v>10.63</v>
      </c>
      <c r="CS25" s="179">
        <v>11.3</v>
      </c>
      <c r="CT25" s="177">
        <v>10.72</v>
      </c>
      <c r="CU25" s="179">
        <v>11.3</v>
      </c>
      <c r="CV25" s="177">
        <v>10.82</v>
      </c>
      <c r="CW25" s="179">
        <v>11.3</v>
      </c>
      <c r="CX25" s="177">
        <v>10.65</v>
      </c>
      <c r="CY25" s="179">
        <v>11.3</v>
      </c>
      <c r="CZ25" s="177">
        <v>10.82</v>
      </c>
      <c r="DA25" s="179">
        <v>11.3</v>
      </c>
      <c r="DB25" s="177">
        <v>10.94</v>
      </c>
      <c r="DC25" s="179">
        <v>11.3</v>
      </c>
      <c r="DD25" s="177">
        <v>11.17</v>
      </c>
      <c r="DE25" s="179">
        <v>11.3</v>
      </c>
      <c r="DF25" s="177">
        <v>11.25</v>
      </c>
      <c r="DG25" s="179">
        <v>11.3</v>
      </c>
      <c r="DH25" s="177">
        <v>11.71</v>
      </c>
      <c r="DI25" s="179">
        <v>11.3</v>
      </c>
      <c r="DJ25" s="177">
        <v>11.78</v>
      </c>
      <c r="DK25" s="179">
        <v>11.3</v>
      </c>
      <c r="DL25" s="177">
        <f t="shared" si="4"/>
        <v>11.97</v>
      </c>
      <c r="DM25" s="179">
        <v>11.3</v>
      </c>
      <c r="DN25" s="177">
        <f t="shared" si="5"/>
        <v>11.99</v>
      </c>
      <c r="DO25" s="179">
        <v>11.3</v>
      </c>
      <c r="DP25" s="177">
        <f t="shared" si="6"/>
        <v>11.99</v>
      </c>
      <c r="DQ25" s="179">
        <v>11.3</v>
      </c>
      <c r="DR25" s="177">
        <f t="shared" si="7"/>
        <v>12.19</v>
      </c>
      <c r="DS25" s="179">
        <v>11.3</v>
      </c>
      <c r="DT25" s="177">
        <f t="shared" si="8"/>
        <v>12.61</v>
      </c>
      <c r="DU25" s="179">
        <v>11.3</v>
      </c>
      <c r="DV25" s="177">
        <f t="shared" si="9"/>
        <v>12.68</v>
      </c>
      <c r="DW25" s="179">
        <v>11.3</v>
      </c>
      <c r="DX25" s="177">
        <f t="shared" si="10"/>
        <v>12.87</v>
      </c>
      <c r="DY25" s="179">
        <v>11.3</v>
      </c>
      <c r="DZ25" s="177">
        <v>12.69</v>
      </c>
      <c r="EA25" s="179">
        <v>11.3</v>
      </c>
      <c r="EB25" s="177">
        <v>12.89</v>
      </c>
      <c r="EC25" s="179">
        <v>11.3</v>
      </c>
      <c r="ED25" s="177">
        <v>13.2</v>
      </c>
      <c r="EE25" s="179">
        <v>11.3</v>
      </c>
      <c r="EF25" s="177">
        <v>12.89</v>
      </c>
      <c r="EG25" s="179">
        <v>11.3</v>
      </c>
      <c r="EH25" s="177">
        <v>12.47</v>
      </c>
      <c r="EI25" s="179">
        <v>11.3</v>
      </c>
      <c r="EJ25" s="177">
        <v>12.71</v>
      </c>
      <c r="EK25" s="179">
        <v>11.3</v>
      </c>
      <c r="EL25" s="177">
        <v>13.03</v>
      </c>
      <c r="EM25" s="179">
        <v>11.3</v>
      </c>
      <c r="EN25" s="177">
        <v>13.02</v>
      </c>
      <c r="EO25" s="179">
        <v>11.3</v>
      </c>
      <c r="EP25" s="177">
        <v>13.2</v>
      </c>
      <c r="EQ25" s="179">
        <v>11.3</v>
      </c>
      <c r="ER25" s="177">
        <v>12.73</v>
      </c>
      <c r="ES25" s="179">
        <v>11.3</v>
      </c>
      <c r="ET25" s="177">
        <v>12.17</v>
      </c>
      <c r="EU25" s="179">
        <v>11.3</v>
      </c>
      <c r="EV25" s="177">
        <v>12.51</v>
      </c>
      <c r="EW25" s="179">
        <v>11.3</v>
      </c>
      <c r="EX25" s="177">
        <v>11.77</v>
      </c>
      <c r="EY25" s="179">
        <v>11.3</v>
      </c>
      <c r="EZ25" s="177">
        <v>12.32</v>
      </c>
      <c r="FA25" s="179">
        <v>11.3</v>
      </c>
      <c r="FB25" s="177">
        <v>12.02</v>
      </c>
      <c r="FC25" s="179">
        <v>11.3</v>
      </c>
    </row>
    <row r="26" spans="2:159">
      <c r="B26" s="525"/>
      <c r="C26" s="199" t="s">
        <v>225</v>
      </c>
      <c r="D26" s="347">
        <v>13.631918705430214</v>
      </c>
      <c r="E26" s="348">
        <v>11.49</v>
      </c>
      <c r="F26" s="347">
        <v>13.66</v>
      </c>
      <c r="G26" s="348">
        <v>11.49</v>
      </c>
      <c r="H26" s="347">
        <v>13.87</v>
      </c>
      <c r="I26" s="348">
        <v>11.49</v>
      </c>
      <c r="J26" s="179">
        <v>12.58</v>
      </c>
      <c r="K26" s="179">
        <v>11.49</v>
      </c>
      <c r="L26" s="179">
        <v>12.56</v>
      </c>
      <c r="M26" s="179">
        <v>11.49</v>
      </c>
      <c r="N26" s="179">
        <v>12.43</v>
      </c>
      <c r="O26" s="179">
        <v>11.49</v>
      </c>
      <c r="P26" s="179">
        <v>12.22</v>
      </c>
      <c r="Q26" s="179">
        <v>11.49</v>
      </c>
      <c r="R26" s="179">
        <v>12.49</v>
      </c>
      <c r="S26" s="179">
        <v>11.49</v>
      </c>
      <c r="T26" s="179">
        <v>12.01</v>
      </c>
      <c r="U26" s="179">
        <v>11.49</v>
      </c>
      <c r="V26" s="179">
        <v>12.2</v>
      </c>
      <c r="W26" s="179">
        <v>11.49</v>
      </c>
      <c r="X26" s="179">
        <v>12.27</v>
      </c>
      <c r="Y26" s="179">
        <v>11.49</v>
      </c>
      <c r="Z26" s="179">
        <v>12.28</v>
      </c>
      <c r="AA26" s="179">
        <v>11.49</v>
      </c>
      <c r="AB26" s="179">
        <v>12.42</v>
      </c>
      <c r="AC26" s="179">
        <v>11.49</v>
      </c>
      <c r="AD26" s="179">
        <v>12.5</v>
      </c>
      <c r="AE26" s="179">
        <v>11.49</v>
      </c>
      <c r="AF26" s="179">
        <v>12.33</v>
      </c>
      <c r="AG26" s="179">
        <v>11.49</v>
      </c>
      <c r="AH26" s="179">
        <v>12.19</v>
      </c>
      <c r="AI26" s="179">
        <v>11.49</v>
      </c>
      <c r="AJ26" s="179">
        <v>12.12</v>
      </c>
      <c r="AK26" s="179">
        <v>11.49</v>
      </c>
      <c r="AL26" s="179">
        <v>11.51</v>
      </c>
      <c r="AM26" s="179">
        <v>11.49</v>
      </c>
      <c r="AN26" s="179">
        <v>10.99</v>
      </c>
      <c r="AO26" s="179">
        <v>11.49</v>
      </c>
      <c r="AP26" s="179">
        <v>10.25</v>
      </c>
      <c r="AQ26" s="179">
        <v>11.49</v>
      </c>
      <c r="AR26" s="179">
        <v>9.64</v>
      </c>
      <c r="AS26" s="179">
        <v>11.49</v>
      </c>
      <c r="AT26" s="179">
        <v>10.08</v>
      </c>
      <c r="AU26" s="179">
        <v>11.49</v>
      </c>
      <c r="AV26" s="179">
        <v>9.94</v>
      </c>
      <c r="AW26" s="179">
        <v>11.49</v>
      </c>
      <c r="AX26" s="179">
        <v>10.119999999999999</v>
      </c>
      <c r="AY26" s="179">
        <v>11.49</v>
      </c>
      <c r="AZ26" s="179">
        <v>10.23</v>
      </c>
      <c r="BA26" s="179">
        <v>11.49</v>
      </c>
      <c r="BB26" s="179">
        <v>10.27</v>
      </c>
      <c r="BC26" s="179">
        <v>11.49</v>
      </c>
      <c r="BD26" s="179">
        <v>9.89</v>
      </c>
      <c r="BE26" s="179">
        <v>11.49</v>
      </c>
      <c r="BF26" s="179">
        <v>9.4</v>
      </c>
      <c r="BG26" s="179">
        <v>11.49</v>
      </c>
      <c r="BH26" s="179">
        <v>9.36</v>
      </c>
      <c r="BI26" s="179">
        <v>11.49</v>
      </c>
      <c r="BJ26" s="177">
        <f t="shared" si="0"/>
        <v>9.3800000000000008</v>
      </c>
      <c r="BK26" s="179">
        <v>11.49</v>
      </c>
      <c r="BL26" s="177">
        <f>BL19</f>
        <v>9.1300000000000008</v>
      </c>
      <c r="BM26" s="179">
        <v>11.49</v>
      </c>
      <c r="BN26" s="177">
        <v>8.59</v>
      </c>
      <c r="BO26" s="179">
        <v>11.49</v>
      </c>
      <c r="BP26" s="177">
        <v>8.3800000000000008</v>
      </c>
      <c r="BQ26" s="179">
        <v>11.49</v>
      </c>
      <c r="BR26" s="177">
        <v>8.5</v>
      </c>
      <c r="BS26" s="179">
        <v>11.49</v>
      </c>
      <c r="BT26" s="177">
        <v>8.67</v>
      </c>
      <c r="BU26" s="179">
        <v>11.49</v>
      </c>
      <c r="BV26" s="177">
        <v>8.81</v>
      </c>
      <c r="BW26" s="179">
        <v>11.49</v>
      </c>
      <c r="BX26" s="177">
        <f t="shared" si="1"/>
        <v>9.1300000000000008</v>
      </c>
      <c r="BY26" s="179">
        <v>11.49</v>
      </c>
      <c r="BZ26" s="177">
        <f t="shared" si="2"/>
        <v>9.3800000000000008</v>
      </c>
      <c r="CA26" s="179">
        <v>11.49</v>
      </c>
      <c r="CB26" s="177">
        <f t="shared" si="3"/>
        <v>9.3699999999999992</v>
      </c>
      <c r="CC26" s="179">
        <v>11.49</v>
      </c>
      <c r="CD26" s="177">
        <v>9.4600000000000009</v>
      </c>
      <c r="CE26" s="179">
        <v>11.49</v>
      </c>
      <c r="CF26" s="177">
        <v>9.65</v>
      </c>
      <c r="CG26" s="179">
        <v>11.49</v>
      </c>
      <c r="CH26" s="177">
        <f>CH25</f>
        <v>9.93</v>
      </c>
      <c r="CI26" s="179">
        <v>11.49</v>
      </c>
      <c r="CJ26" s="177">
        <f>+CJ25</f>
        <v>10.02</v>
      </c>
      <c r="CK26" s="179">
        <v>11.49</v>
      </c>
      <c r="CL26" s="177">
        <f>+CL25</f>
        <v>10.73</v>
      </c>
      <c r="CM26" s="179">
        <v>11.49</v>
      </c>
      <c r="CN26" s="177">
        <f>+CN25</f>
        <v>10.88</v>
      </c>
      <c r="CO26" s="179">
        <v>11.49</v>
      </c>
      <c r="CP26" s="177">
        <f>+CP25</f>
        <v>10.89</v>
      </c>
      <c r="CQ26" s="179">
        <v>11.49</v>
      </c>
      <c r="CR26" s="177">
        <f>+CR25</f>
        <v>10.63</v>
      </c>
      <c r="CS26" s="179">
        <v>11.49</v>
      </c>
      <c r="CT26" s="177">
        <f>+CT25</f>
        <v>10.72</v>
      </c>
      <c r="CU26" s="179">
        <v>11.49</v>
      </c>
      <c r="CV26" s="177">
        <f>+CV25</f>
        <v>10.82</v>
      </c>
      <c r="CW26" s="179">
        <v>11.49</v>
      </c>
      <c r="CX26" s="177">
        <f>+CX25</f>
        <v>10.65</v>
      </c>
      <c r="CY26" s="179">
        <v>11.49</v>
      </c>
      <c r="CZ26" s="177">
        <f>+CZ25</f>
        <v>10.82</v>
      </c>
      <c r="DA26" s="179">
        <v>11.49</v>
      </c>
      <c r="DB26" s="177">
        <f>+DB25</f>
        <v>10.94</v>
      </c>
      <c r="DC26" s="179">
        <v>11.49</v>
      </c>
      <c r="DD26" s="177">
        <v>11.17</v>
      </c>
      <c r="DE26" s="179">
        <v>11.49</v>
      </c>
      <c r="DF26" s="177">
        <f>+DF25</f>
        <v>11.25</v>
      </c>
      <c r="DG26" s="179">
        <v>11.49</v>
      </c>
      <c r="DH26" s="177">
        <f>+DH25</f>
        <v>11.71</v>
      </c>
      <c r="DI26" s="179">
        <v>11.49</v>
      </c>
      <c r="DJ26" s="177">
        <v>11.78</v>
      </c>
      <c r="DK26" s="179">
        <v>11.49</v>
      </c>
      <c r="DL26" s="177">
        <f t="shared" si="4"/>
        <v>11.97</v>
      </c>
      <c r="DM26" s="179">
        <v>11.49</v>
      </c>
      <c r="DN26" s="177">
        <f t="shared" si="5"/>
        <v>11.99</v>
      </c>
      <c r="DO26" s="179">
        <v>11.49</v>
      </c>
      <c r="DP26" s="177">
        <f t="shared" si="6"/>
        <v>11.99</v>
      </c>
      <c r="DQ26" s="179">
        <v>11.49</v>
      </c>
      <c r="DR26" s="177">
        <f t="shared" si="7"/>
        <v>12.19</v>
      </c>
      <c r="DS26" s="179">
        <v>11.49</v>
      </c>
      <c r="DT26" s="177">
        <f t="shared" si="8"/>
        <v>12.61</v>
      </c>
      <c r="DU26" s="179">
        <v>11.49</v>
      </c>
      <c r="DV26" s="177">
        <f t="shared" si="9"/>
        <v>12.68</v>
      </c>
      <c r="DW26" s="179">
        <v>11.49</v>
      </c>
      <c r="DX26" s="177">
        <f t="shared" si="10"/>
        <v>12.87</v>
      </c>
      <c r="DY26" s="179">
        <v>11.49</v>
      </c>
      <c r="DZ26" s="177">
        <f>+DZ25</f>
        <v>12.69</v>
      </c>
      <c r="EA26" s="179">
        <v>11.49</v>
      </c>
      <c r="EB26" s="177">
        <f>+EB25</f>
        <v>12.89</v>
      </c>
      <c r="EC26" s="179">
        <v>11.49</v>
      </c>
      <c r="ED26" s="177">
        <v>13.2</v>
      </c>
      <c r="EE26" s="179">
        <v>11.49</v>
      </c>
      <c r="EF26" s="177">
        <f>+EF25</f>
        <v>12.89</v>
      </c>
      <c r="EG26" s="179">
        <v>11.49</v>
      </c>
      <c r="EH26" s="177">
        <f>+EH25</f>
        <v>12.47</v>
      </c>
      <c r="EI26" s="179">
        <v>11.49</v>
      </c>
      <c r="EJ26" s="177">
        <f>+EJ25</f>
        <v>12.71</v>
      </c>
      <c r="EK26" s="179">
        <v>11.49</v>
      </c>
      <c r="EL26" s="177">
        <f>+EL25</f>
        <v>13.03</v>
      </c>
      <c r="EM26" s="179">
        <v>11.49</v>
      </c>
      <c r="EN26" s="177">
        <f>+EN25</f>
        <v>13.02</v>
      </c>
      <c r="EO26" s="179">
        <v>11.49</v>
      </c>
      <c r="EP26" s="177">
        <f>+EP25</f>
        <v>13.2</v>
      </c>
      <c r="EQ26" s="179">
        <v>11.49</v>
      </c>
      <c r="ER26" s="177">
        <f>+ER25</f>
        <v>12.73</v>
      </c>
      <c r="ES26" s="179">
        <v>11.49</v>
      </c>
      <c r="ET26" s="177">
        <f>+ET25</f>
        <v>12.17</v>
      </c>
      <c r="EU26" s="179">
        <v>11.49</v>
      </c>
      <c r="EV26" s="177">
        <f>+EV25</f>
        <v>12.51</v>
      </c>
      <c r="EW26" s="179">
        <v>11.49</v>
      </c>
      <c r="EX26" s="177">
        <f>+EX25</f>
        <v>11.77</v>
      </c>
      <c r="EY26" s="179">
        <v>11.49</v>
      </c>
      <c r="EZ26" s="177">
        <f>+EZ25</f>
        <v>12.32</v>
      </c>
      <c r="FA26" s="179">
        <v>11.49</v>
      </c>
      <c r="FB26" s="177">
        <f>+FB25</f>
        <v>12.02</v>
      </c>
      <c r="FC26" s="179">
        <v>11.49</v>
      </c>
    </row>
    <row r="27" spans="2:159">
      <c r="B27" s="200"/>
      <c r="C27" s="197"/>
      <c r="D27" s="343"/>
      <c r="E27" s="344"/>
      <c r="F27" s="343"/>
      <c r="G27" s="344"/>
      <c r="H27" s="343"/>
      <c r="I27" s="344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</row>
    <row r="28" spans="2:159">
      <c r="B28" s="515" t="s">
        <v>228</v>
      </c>
      <c r="C28" s="195" t="s">
        <v>227</v>
      </c>
      <c r="D28" s="349">
        <v>258.74303668422857</v>
      </c>
      <c r="E28" s="350">
        <v>224.53</v>
      </c>
      <c r="F28" s="349">
        <v>259.26</v>
      </c>
      <c r="G28" s="350">
        <v>224.53</v>
      </c>
      <c r="H28" s="349">
        <v>263.20999999999998</v>
      </c>
      <c r="I28" s="350">
        <v>224.53</v>
      </c>
      <c r="J28" s="180">
        <v>238.81</v>
      </c>
      <c r="K28" s="180">
        <v>224.53</v>
      </c>
      <c r="L28" s="180">
        <v>238.37</v>
      </c>
      <c r="M28" s="180">
        <v>224.53</v>
      </c>
      <c r="N28" s="180">
        <v>236</v>
      </c>
      <c r="O28" s="180">
        <v>224.53</v>
      </c>
      <c r="P28" s="180">
        <v>231.95</v>
      </c>
      <c r="Q28" s="180">
        <v>224.53</v>
      </c>
      <c r="R28" s="180">
        <v>237.08</v>
      </c>
      <c r="S28" s="180">
        <v>224.53</v>
      </c>
      <c r="T28" s="180">
        <v>227.87</v>
      </c>
      <c r="U28" s="180">
        <v>224.53</v>
      </c>
      <c r="V28" s="180">
        <v>231.64</v>
      </c>
      <c r="W28" s="180">
        <v>224.53</v>
      </c>
      <c r="X28" s="180">
        <v>232.91</v>
      </c>
      <c r="Y28" s="180">
        <v>224.53</v>
      </c>
      <c r="Z28" s="180">
        <v>233.13</v>
      </c>
      <c r="AA28" s="180">
        <v>224.53</v>
      </c>
      <c r="AB28" s="180">
        <v>235.66</v>
      </c>
      <c r="AC28" s="180">
        <v>224.53</v>
      </c>
      <c r="AD28" s="180">
        <v>237.18</v>
      </c>
      <c r="AE28" s="180">
        <v>224.53</v>
      </c>
      <c r="AF28" s="180">
        <v>233.95</v>
      </c>
      <c r="AG28" s="180">
        <v>224.53</v>
      </c>
      <c r="AH28" s="180">
        <v>231.38</v>
      </c>
      <c r="AI28" s="180">
        <v>224.53</v>
      </c>
      <c r="AJ28" s="180">
        <v>229.96</v>
      </c>
      <c r="AK28" s="180">
        <v>224.53</v>
      </c>
      <c r="AL28" s="180">
        <v>218.42</v>
      </c>
      <c r="AM28" s="180">
        <v>224.53</v>
      </c>
      <c r="AN28" s="180">
        <v>208.59</v>
      </c>
      <c r="AO28" s="180">
        <v>224.53</v>
      </c>
      <c r="AP28" s="180">
        <v>194.47</v>
      </c>
      <c r="AQ28" s="180">
        <v>224.53</v>
      </c>
      <c r="AR28" s="180">
        <v>182.98</v>
      </c>
      <c r="AS28" s="180">
        <v>224.53</v>
      </c>
      <c r="AT28" s="180">
        <v>191.37</v>
      </c>
      <c r="AU28" s="180">
        <v>224.53</v>
      </c>
      <c r="AV28" s="180">
        <v>188.65</v>
      </c>
      <c r="AW28" s="180">
        <v>224.53</v>
      </c>
      <c r="AX28" s="180">
        <v>192.07</v>
      </c>
      <c r="AY28" s="180">
        <v>224.53</v>
      </c>
      <c r="AZ28" s="180">
        <v>194.09</v>
      </c>
      <c r="BA28" s="180">
        <v>224.53</v>
      </c>
      <c r="BB28" s="180">
        <v>194.96</v>
      </c>
      <c r="BC28" s="180">
        <v>224.53</v>
      </c>
      <c r="BD28" s="180">
        <v>187.69</v>
      </c>
      <c r="BE28" s="180">
        <v>224.53</v>
      </c>
      <c r="BF28" s="180">
        <v>178.36</v>
      </c>
      <c r="BG28" s="180">
        <v>224.53</v>
      </c>
      <c r="BH28" s="180">
        <v>177.68</v>
      </c>
      <c r="BI28" s="180">
        <v>224.53</v>
      </c>
      <c r="BJ28" s="180">
        <v>178.02</v>
      </c>
      <c r="BK28" s="180">
        <v>224.53</v>
      </c>
      <c r="BL28" s="180">
        <v>173.37</v>
      </c>
      <c r="BM28" s="180">
        <v>224.53</v>
      </c>
      <c r="BN28" s="180">
        <v>163.02000000000001</v>
      </c>
      <c r="BO28" s="180">
        <v>224.53</v>
      </c>
      <c r="BP28" s="180">
        <v>159.04</v>
      </c>
      <c r="BQ28" s="180">
        <v>224.53</v>
      </c>
      <c r="BR28" s="180">
        <v>161.32</v>
      </c>
      <c r="BS28" s="180">
        <v>224.53</v>
      </c>
      <c r="BT28" s="180">
        <v>164.64</v>
      </c>
      <c r="BU28" s="180">
        <v>224.53</v>
      </c>
      <c r="BV28" s="180">
        <v>167.18</v>
      </c>
      <c r="BW28" s="180">
        <v>224.53</v>
      </c>
      <c r="BX28" s="180">
        <v>173.23</v>
      </c>
      <c r="BY28" s="180">
        <v>224.53</v>
      </c>
      <c r="BZ28" s="180">
        <v>178</v>
      </c>
      <c r="CA28" s="180">
        <v>224.53</v>
      </c>
      <c r="CB28" s="180">
        <v>177.85</v>
      </c>
      <c r="CC28" s="180">
        <v>224.53</v>
      </c>
      <c r="CD28" s="180">
        <v>179.49</v>
      </c>
      <c r="CE28" s="180">
        <v>224.53</v>
      </c>
      <c r="CF28" s="180">
        <v>183.16</v>
      </c>
      <c r="CG28" s="180">
        <v>224.53</v>
      </c>
      <c r="CH28" s="180">
        <v>188.39</v>
      </c>
      <c r="CI28" s="180">
        <v>224.53</v>
      </c>
      <c r="CJ28" s="180">
        <v>190.19</v>
      </c>
      <c r="CK28" s="180">
        <v>224.53</v>
      </c>
      <c r="CL28" s="180">
        <v>203.73</v>
      </c>
      <c r="CM28" s="180">
        <v>224.53</v>
      </c>
      <c r="CN28" s="180">
        <v>205.09</v>
      </c>
      <c r="CO28" s="180">
        <v>224.53</v>
      </c>
      <c r="CP28" s="180">
        <v>206.76</v>
      </c>
      <c r="CQ28" s="180">
        <v>224.53</v>
      </c>
      <c r="CR28" s="180">
        <v>201.73</v>
      </c>
      <c r="CS28" s="180">
        <v>224.53</v>
      </c>
      <c r="CT28" s="180">
        <v>203.54</v>
      </c>
      <c r="CU28" s="180">
        <v>224.53</v>
      </c>
      <c r="CV28" s="180">
        <v>205.35</v>
      </c>
      <c r="CW28" s="180">
        <v>224.53</v>
      </c>
      <c r="CX28" s="180">
        <v>202.23</v>
      </c>
      <c r="CY28" s="180">
        <v>224.53</v>
      </c>
      <c r="CZ28" s="180">
        <v>205.35</v>
      </c>
      <c r="DA28" s="180">
        <v>224.53</v>
      </c>
      <c r="DB28" s="180">
        <v>207.7</v>
      </c>
      <c r="DC28" s="180">
        <v>224.53</v>
      </c>
      <c r="DD28" s="180">
        <v>212.02</v>
      </c>
      <c r="DE28" s="180">
        <v>224.53</v>
      </c>
      <c r="DF28" s="180">
        <v>213.4</v>
      </c>
      <c r="DG28" s="180">
        <v>224.53</v>
      </c>
      <c r="DH28" s="180">
        <v>222.2</v>
      </c>
      <c r="DI28" s="180">
        <v>224.53</v>
      </c>
      <c r="DJ28" s="180">
        <v>223.6</v>
      </c>
      <c r="DK28" s="180">
        <v>224.53</v>
      </c>
      <c r="DL28" s="180">
        <v>227.14</v>
      </c>
      <c r="DM28" s="180">
        <v>224.53</v>
      </c>
      <c r="DN28" s="180">
        <v>227.6</v>
      </c>
      <c r="DO28" s="180">
        <v>224.53</v>
      </c>
      <c r="DP28" s="180">
        <v>227.62</v>
      </c>
      <c r="DQ28" s="180">
        <v>224.53</v>
      </c>
      <c r="DR28" s="180">
        <v>231.42</v>
      </c>
      <c r="DS28" s="180">
        <v>224.53</v>
      </c>
      <c r="DT28" s="180">
        <v>239.27</v>
      </c>
      <c r="DU28" s="180">
        <v>224.53</v>
      </c>
      <c r="DV28" s="180">
        <v>240.6</v>
      </c>
      <c r="DW28" s="180">
        <v>224.53</v>
      </c>
      <c r="DX28" s="180">
        <v>244.36</v>
      </c>
      <c r="DY28" s="180">
        <v>224.53</v>
      </c>
      <c r="DZ28" s="180">
        <v>240.82</v>
      </c>
      <c r="EA28" s="180">
        <v>224.53</v>
      </c>
      <c r="EB28" s="180">
        <v>244.64</v>
      </c>
      <c r="EC28" s="180">
        <v>224.53</v>
      </c>
      <c r="ED28" s="180">
        <v>250.64</v>
      </c>
      <c r="EE28" s="180">
        <v>224.53</v>
      </c>
      <c r="EF28" s="180">
        <v>244.73</v>
      </c>
      <c r="EG28" s="180">
        <v>224.53</v>
      </c>
      <c r="EH28" s="180">
        <v>236.7</v>
      </c>
      <c r="EI28" s="180">
        <v>224.53</v>
      </c>
      <c r="EJ28" s="180">
        <v>241.32</v>
      </c>
      <c r="EK28" s="180">
        <v>224.53</v>
      </c>
      <c r="EL28" s="180">
        <v>247.35</v>
      </c>
      <c r="EM28" s="180">
        <v>224.53</v>
      </c>
      <c r="EN28" s="180">
        <v>247.07</v>
      </c>
      <c r="EO28" s="180">
        <v>224.53</v>
      </c>
      <c r="EP28" s="180">
        <v>250.64</v>
      </c>
      <c r="EQ28" s="180">
        <v>224.53</v>
      </c>
      <c r="ER28" s="180">
        <v>241.53</v>
      </c>
      <c r="ES28" s="180">
        <v>224.53</v>
      </c>
      <c r="ET28" s="180">
        <v>230.91</v>
      </c>
      <c r="EU28" s="180">
        <v>224.53</v>
      </c>
      <c r="EV28" s="180">
        <v>237.52</v>
      </c>
      <c r="EW28" s="180">
        <v>224.53</v>
      </c>
      <c r="EX28" s="180">
        <v>223.45</v>
      </c>
      <c r="EY28" s="180">
        <v>224.53</v>
      </c>
      <c r="EZ28" s="180">
        <v>233.93</v>
      </c>
      <c r="FA28" s="180">
        <v>224.53</v>
      </c>
      <c r="FB28" s="180">
        <v>228.15</v>
      </c>
      <c r="FC28" s="180">
        <v>224.53</v>
      </c>
    </row>
    <row r="29" spans="2:159">
      <c r="B29" s="516"/>
      <c r="C29" s="198" t="s">
        <v>229</v>
      </c>
      <c r="D29" s="345">
        <v>8.8464786445867585</v>
      </c>
      <c r="E29" s="346">
        <v>7.37</v>
      </c>
      <c r="F29" s="345">
        <v>8.86</v>
      </c>
      <c r="G29" s="346">
        <v>7.37</v>
      </c>
      <c r="H29" s="345">
        <v>9</v>
      </c>
      <c r="I29" s="346">
        <v>7.37</v>
      </c>
      <c r="J29" s="179">
        <v>8.16</v>
      </c>
      <c r="K29" s="179">
        <v>7.37</v>
      </c>
      <c r="L29" s="179">
        <v>8.15</v>
      </c>
      <c r="M29" s="179">
        <v>7.37</v>
      </c>
      <c r="N29" s="179">
        <v>8.07</v>
      </c>
      <c r="O29" s="179">
        <v>7.37</v>
      </c>
      <c r="P29" s="179">
        <v>7.93</v>
      </c>
      <c r="Q29" s="179">
        <v>7.37</v>
      </c>
      <c r="R29" s="179">
        <v>8.11</v>
      </c>
      <c r="S29" s="179">
        <v>7.37</v>
      </c>
      <c r="T29" s="179">
        <v>7.79</v>
      </c>
      <c r="U29" s="179">
        <v>7.37</v>
      </c>
      <c r="V29" s="179">
        <v>7.92</v>
      </c>
      <c r="W29" s="179">
        <v>7.37</v>
      </c>
      <c r="X29" s="179">
        <v>7.96</v>
      </c>
      <c r="Y29" s="179">
        <v>7.37</v>
      </c>
      <c r="Z29" s="179">
        <v>7.97</v>
      </c>
      <c r="AA29" s="179">
        <v>7.37</v>
      </c>
      <c r="AB29" s="179">
        <v>8.06</v>
      </c>
      <c r="AC29" s="179">
        <v>7.37</v>
      </c>
      <c r="AD29" s="179">
        <v>8.11</v>
      </c>
      <c r="AE29" s="179">
        <v>7.37</v>
      </c>
      <c r="AF29" s="179">
        <v>8</v>
      </c>
      <c r="AG29" s="179">
        <v>7.37</v>
      </c>
      <c r="AH29" s="179">
        <v>7.91</v>
      </c>
      <c r="AI29" s="179">
        <v>7.37</v>
      </c>
      <c r="AJ29" s="179">
        <v>7.86</v>
      </c>
      <c r="AK29" s="179">
        <v>7.37</v>
      </c>
      <c r="AL29" s="179">
        <v>7.47</v>
      </c>
      <c r="AM29" s="179">
        <v>7.37</v>
      </c>
      <c r="AN29" s="179">
        <v>7.13</v>
      </c>
      <c r="AO29" s="179">
        <v>7.37</v>
      </c>
      <c r="AP29" s="179">
        <v>6.65</v>
      </c>
      <c r="AQ29" s="179">
        <v>7.37</v>
      </c>
      <c r="AR29" s="179">
        <v>6.26</v>
      </c>
      <c r="AS29" s="179">
        <v>7.37</v>
      </c>
      <c r="AT29" s="179">
        <v>6.54</v>
      </c>
      <c r="AU29" s="179">
        <v>7.37</v>
      </c>
      <c r="AV29" s="179">
        <v>6.45</v>
      </c>
      <c r="AW29" s="179">
        <v>7.37</v>
      </c>
      <c r="AX29" s="179">
        <v>6.57</v>
      </c>
      <c r="AY29" s="179">
        <v>7.37</v>
      </c>
      <c r="AZ29" s="179">
        <v>6.64</v>
      </c>
      <c r="BA29" s="179">
        <v>7.37</v>
      </c>
      <c r="BB29" s="179">
        <v>6.67</v>
      </c>
      <c r="BC29" s="179">
        <v>7.37</v>
      </c>
      <c r="BD29" s="179">
        <v>6.42</v>
      </c>
      <c r="BE29" s="179">
        <v>7.37</v>
      </c>
      <c r="BF29" s="179">
        <v>6.1</v>
      </c>
      <c r="BG29" s="179">
        <v>7.37</v>
      </c>
      <c r="BH29" s="179">
        <v>6.07</v>
      </c>
      <c r="BI29" s="179">
        <v>7.37</v>
      </c>
      <c r="BJ29" s="179">
        <v>6.09</v>
      </c>
      <c r="BK29" s="179">
        <v>7.37</v>
      </c>
      <c r="BL29" s="179">
        <v>5.93</v>
      </c>
      <c r="BM29" s="179">
        <v>7.37</v>
      </c>
      <c r="BN29" s="179">
        <v>5.57</v>
      </c>
      <c r="BO29" s="179">
        <v>7.37</v>
      </c>
      <c r="BP29" s="179">
        <v>5.44</v>
      </c>
      <c r="BQ29" s="179">
        <v>7.37</v>
      </c>
      <c r="BR29" s="179">
        <v>5.52</v>
      </c>
      <c r="BS29" s="179">
        <v>7.37</v>
      </c>
      <c r="BT29" s="179">
        <v>5.63</v>
      </c>
      <c r="BU29" s="179">
        <v>7.37</v>
      </c>
      <c r="BV29" s="179">
        <v>5.72</v>
      </c>
      <c r="BW29" s="179">
        <v>7.37</v>
      </c>
      <c r="BX29" s="179">
        <v>5.92</v>
      </c>
      <c r="BY29" s="179">
        <v>7.37</v>
      </c>
      <c r="BZ29" s="179">
        <v>6.09</v>
      </c>
      <c r="CA29" s="179">
        <v>7.37</v>
      </c>
      <c r="CB29" s="179">
        <v>6.08</v>
      </c>
      <c r="CC29" s="179">
        <v>7.37</v>
      </c>
      <c r="CD29" s="179">
        <v>6.14</v>
      </c>
      <c r="CE29" s="179">
        <v>7.37</v>
      </c>
      <c r="CF29" s="179">
        <v>6.26</v>
      </c>
      <c r="CG29" s="179">
        <v>7.37</v>
      </c>
      <c r="CH29" s="179">
        <v>6.44</v>
      </c>
      <c r="CI29" s="179">
        <v>7.37</v>
      </c>
      <c r="CJ29" s="179">
        <v>6.5</v>
      </c>
      <c r="CK29" s="179">
        <v>7.37</v>
      </c>
      <c r="CL29" s="179">
        <v>6.97</v>
      </c>
      <c r="CM29" s="179">
        <v>7.37</v>
      </c>
      <c r="CN29" s="179">
        <v>7.01</v>
      </c>
      <c r="CO29" s="179">
        <v>7.37</v>
      </c>
      <c r="CP29" s="179">
        <v>7.07</v>
      </c>
      <c r="CQ29" s="179">
        <v>7.37</v>
      </c>
      <c r="CR29" s="179">
        <v>6.9</v>
      </c>
      <c r="CS29" s="179">
        <v>7.37</v>
      </c>
      <c r="CT29" s="179">
        <v>6.96</v>
      </c>
      <c r="CU29" s="179">
        <v>7.37</v>
      </c>
      <c r="CV29" s="179">
        <v>7.02</v>
      </c>
      <c r="CW29" s="179">
        <v>7.37</v>
      </c>
      <c r="CX29" s="179">
        <v>6.91</v>
      </c>
      <c r="CY29" s="179">
        <v>7.37</v>
      </c>
      <c r="CZ29" s="179">
        <v>7.02</v>
      </c>
      <c r="DA29" s="179">
        <v>7.37</v>
      </c>
      <c r="DB29" s="179">
        <v>7.1</v>
      </c>
      <c r="DC29" s="179">
        <v>7.37</v>
      </c>
      <c r="DD29" s="179">
        <v>7.25</v>
      </c>
      <c r="DE29" s="179">
        <v>7.37</v>
      </c>
      <c r="DF29" s="179">
        <v>7.3</v>
      </c>
      <c r="DG29" s="179">
        <v>7.37</v>
      </c>
      <c r="DH29" s="179">
        <v>7.6</v>
      </c>
      <c r="DI29" s="179">
        <v>7.37</v>
      </c>
      <c r="DJ29" s="179">
        <v>7.65</v>
      </c>
      <c r="DK29" s="179">
        <v>7.37</v>
      </c>
      <c r="DL29" s="179">
        <v>7.77</v>
      </c>
      <c r="DM29" s="179">
        <v>7.37</v>
      </c>
      <c r="DN29" s="179">
        <v>7.78</v>
      </c>
      <c r="DO29" s="179">
        <v>7.37</v>
      </c>
      <c r="DP29" s="179">
        <v>7.78</v>
      </c>
      <c r="DQ29" s="179">
        <v>7.37</v>
      </c>
      <c r="DR29" s="179">
        <v>7.91</v>
      </c>
      <c r="DS29" s="179">
        <v>7.37</v>
      </c>
      <c r="DT29" s="179">
        <v>8.18</v>
      </c>
      <c r="DU29" s="179">
        <v>7.37</v>
      </c>
      <c r="DV29" s="179">
        <v>8.23</v>
      </c>
      <c r="DW29" s="179">
        <v>7.37</v>
      </c>
      <c r="DX29" s="179">
        <v>8.35</v>
      </c>
      <c r="DY29" s="179">
        <v>7.37</v>
      </c>
      <c r="DZ29" s="179">
        <v>8.23</v>
      </c>
      <c r="EA29" s="179">
        <v>7.37</v>
      </c>
      <c r="EB29" s="179">
        <v>8.36</v>
      </c>
      <c r="EC29" s="179">
        <v>7.37</v>
      </c>
      <c r="ED29" s="179">
        <v>8.57</v>
      </c>
      <c r="EE29" s="179">
        <v>7.37</v>
      </c>
      <c r="EF29" s="179">
        <v>8.3699999999999992</v>
      </c>
      <c r="EG29" s="179">
        <v>7.37</v>
      </c>
      <c r="EH29" s="179">
        <v>8.09</v>
      </c>
      <c r="EI29" s="179">
        <v>7.37</v>
      </c>
      <c r="EJ29" s="179">
        <v>8.25</v>
      </c>
      <c r="EK29" s="179">
        <v>7.37</v>
      </c>
      <c r="EL29" s="179">
        <v>8.4600000000000009</v>
      </c>
      <c r="EM29" s="179">
        <v>7.37</v>
      </c>
      <c r="EN29" s="179">
        <v>8.4499999999999993</v>
      </c>
      <c r="EO29" s="179">
        <v>7.37</v>
      </c>
      <c r="EP29" s="179">
        <v>8.51</v>
      </c>
      <c r="EQ29" s="179">
        <v>7.37</v>
      </c>
      <c r="ER29" s="179">
        <v>8.26</v>
      </c>
      <c r="ES29" s="179">
        <v>7.37</v>
      </c>
      <c r="ET29" s="179">
        <v>7.89</v>
      </c>
      <c r="EU29" s="179">
        <v>7.37</v>
      </c>
      <c r="EV29" s="179">
        <v>8.1199999999999992</v>
      </c>
      <c r="EW29" s="179">
        <v>7.37</v>
      </c>
      <c r="EX29" s="179">
        <v>7.64</v>
      </c>
      <c r="EY29" s="179">
        <v>7.37</v>
      </c>
      <c r="EZ29" s="179">
        <v>8</v>
      </c>
      <c r="FA29" s="179">
        <v>7.37</v>
      </c>
      <c r="FB29" s="179">
        <v>7.8</v>
      </c>
      <c r="FC29" s="179">
        <v>7.37</v>
      </c>
    </row>
    <row r="30" spans="2:159">
      <c r="B30" s="517"/>
      <c r="C30" s="199" t="s">
        <v>230</v>
      </c>
      <c r="D30" s="347">
        <v>1193.4624093024634</v>
      </c>
      <c r="E30" s="348">
        <v>993.99</v>
      </c>
      <c r="F30" s="347">
        <v>1195.8499999999999</v>
      </c>
      <c r="G30" s="348">
        <v>993.99</v>
      </c>
      <c r="H30" s="347">
        <v>1214.05</v>
      </c>
      <c r="I30" s="348">
        <v>993.99</v>
      </c>
      <c r="J30" s="181">
        <v>1101.5</v>
      </c>
      <c r="K30" s="181">
        <v>993.99</v>
      </c>
      <c r="L30" s="181">
        <v>1099.47</v>
      </c>
      <c r="M30" s="181">
        <v>993.99</v>
      </c>
      <c r="N30" s="181">
        <v>1088.55</v>
      </c>
      <c r="O30" s="181">
        <v>993.99</v>
      </c>
      <c r="P30" s="181">
        <v>1069.9000000000001</v>
      </c>
      <c r="Q30" s="181">
        <v>993.99</v>
      </c>
      <c r="R30" s="181">
        <v>1093.54</v>
      </c>
      <c r="S30" s="181">
        <v>993.99</v>
      </c>
      <c r="T30" s="181">
        <v>1051.05</v>
      </c>
      <c r="U30" s="181">
        <v>993.99</v>
      </c>
      <c r="V30" s="181">
        <v>1068.47</v>
      </c>
      <c r="W30" s="181">
        <v>993.99</v>
      </c>
      <c r="X30" s="181">
        <v>1074.32</v>
      </c>
      <c r="Y30" s="181">
        <v>993.99</v>
      </c>
      <c r="Z30" s="181">
        <v>1075.3399999999999</v>
      </c>
      <c r="AA30" s="181">
        <v>993.99</v>
      </c>
      <c r="AB30" s="181">
        <v>1086.99</v>
      </c>
      <c r="AC30" s="181">
        <v>993.99</v>
      </c>
      <c r="AD30" s="181">
        <v>1094.01</v>
      </c>
      <c r="AE30" s="181">
        <v>993.99</v>
      </c>
      <c r="AF30" s="181">
        <v>1079.0899999999999</v>
      </c>
      <c r="AG30" s="181">
        <v>993.99</v>
      </c>
      <c r="AH30" s="181">
        <v>1067.26</v>
      </c>
      <c r="AI30" s="181">
        <v>993.99</v>
      </c>
      <c r="AJ30" s="181">
        <v>1060.69</v>
      </c>
      <c r="AK30" s="181">
        <v>993.99</v>
      </c>
      <c r="AL30" s="181">
        <v>1007.48</v>
      </c>
      <c r="AM30" s="181">
        <v>993.99</v>
      </c>
      <c r="AN30" s="181">
        <v>962.11</v>
      </c>
      <c r="AO30" s="181">
        <v>993.99</v>
      </c>
      <c r="AP30" s="181">
        <v>896.99</v>
      </c>
      <c r="AQ30" s="181">
        <v>993.99</v>
      </c>
      <c r="AR30" s="181">
        <v>844.01</v>
      </c>
      <c r="AS30" s="181">
        <v>993.99</v>
      </c>
      <c r="AT30" s="181">
        <v>882.72</v>
      </c>
      <c r="AU30" s="181">
        <v>993.99</v>
      </c>
      <c r="AV30" s="181">
        <v>870.16</v>
      </c>
      <c r="AW30" s="181">
        <v>993.99</v>
      </c>
      <c r="AX30" s="181">
        <v>885.92</v>
      </c>
      <c r="AY30" s="181">
        <v>993.99</v>
      </c>
      <c r="AZ30" s="181">
        <v>895.25</v>
      </c>
      <c r="BA30" s="181">
        <v>993.99</v>
      </c>
      <c r="BB30" s="181">
        <v>899.24</v>
      </c>
      <c r="BC30" s="181">
        <v>993.99</v>
      </c>
      <c r="BD30" s="181">
        <v>865.75</v>
      </c>
      <c r="BE30" s="181">
        <v>993.99</v>
      </c>
      <c r="BF30" s="181">
        <v>822.7</v>
      </c>
      <c r="BG30" s="181">
        <v>993.99</v>
      </c>
      <c r="BH30" s="181">
        <v>819.53</v>
      </c>
      <c r="BI30" s="181">
        <v>993.99</v>
      </c>
      <c r="BJ30" s="181">
        <v>821.12</v>
      </c>
      <c r="BK30" s="181">
        <v>993.99</v>
      </c>
      <c r="BL30" s="181">
        <v>799.69</v>
      </c>
      <c r="BM30" s="181">
        <v>993.99</v>
      </c>
      <c r="BN30" s="181">
        <v>751.93</v>
      </c>
      <c r="BO30" s="181">
        <v>993.99</v>
      </c>
      <c r="BP30" s="181">
        <v>733.57</v>
      </c>
      <c r="BQ30" s="181">
        <v>993.99</v>
      </c>
      <c r="BR30" s="181">
        <v>744.11</v>
      </c>
      <c r="BS30" s="181">
        <v>993.99</v>
      </c>
      <c r="BT30" s="181">
        <v>759.42</v>
      </c>
      <c r="BU30" s="181">
        <v>993.99</v>
      </c>
      <c r="BV30" s="181">
        <v>771.12</v>
      </c>
      <c r="BW30" s="181">
        <v>993.99</v>
      </c>
      <c r="BX30" s="181">
        <v>799.03</v>
      </c>
      <c r="BY30" s="181">
        <v>993.99</v>
      </c>
      <c r="BZ30" s="181">
        <v>821.03</v>
      </c>
      <c r="CA30" s="181">
        <v>993.99</v>
      </c>
      <c r="CB30" s="181">
        <v>820.34</v>
      </c>
      <c r="CC30" s="181">
        <v>993.99</v>
      </c>
      <c r="CD30" s="181">
        <v>827.9</v>
      </c>
      <c r="CE30" s="181">
        <v>993.99</v>
      </c>
      <c r="CF30" s="181">
        <v>844.83</v>
      </c>
      <c r="CG30" s="181">
        <v>993.99</v>
      </c>
      <c r="CH30" s="181">
        <v>868.95</v>
      </c>
      <c r="CI30" s="181">
        <v>993.99</v>
      </c>
      <c r="CJ30" s="181">
        <v>877.24</v>
      </c>
      <c r="CK30" s="181">
        <v>993.99</v>
      </c>
      <c r="CL30" s="181">
        <v>939.71</v>
      </c>
      <c r="CM30" s="181">
        <v>993.99</v>
      </c>
      <c r="CN30" s="181">
        <v>945.97</v>
      </c>
      <c r="CO30" s="181">
        <v>993.99</v>
      </c>
      <c r="CP30" s="181">
        <v>953.67</v>
      </c>
      <c r="CQ30" s="181">
        <v>993.99</v>
      </c>
      <c r="CR30" s="181">
        <v>930.49</v>
      </c>
      <c r="CS30" s="181">
        <v>993.99</v>
      </c>
      <c r="CT30" s="181">
        <v>938.82</v>
      </c>
      <c r="CU30" s="181">
        <v>993.99</v>
      </c>
      <c r="CV30" s="181">
        <v>947.17</v>
      </c>
      <c r="CW30" s="181">
        <v>993.99</v>
      </c>
      <c r="CX30" s="181">
        <v>932.78</v>
      </c>
      <c r="CY30" s="181">
        <v>993.99</v>
      </c>
      <c r="CZ30" s="181">
        <v>947.2</v>
      </c>
      <c r="DA30" s="181">
        <v>993.99</v>
      </c>
      <c r="DB30" s="181">
        <v>958.04</v>
      </c>
      <c r="DC30" s="181">
        <v>993.99</v>
      </c>
      <c r="DD30" s="181">
        <v>977.93</v>
      </c>
      <c r="DE30" s="181">
        <v>993.99</v>
      </c>
      <c r="DF30" s="181">
        <v>984.58</v>
      </c>
      <c r="DG30" s="181">
        <v>993.99</v>
      </c>
      <c r="DH30" s="181">
        <v>1024.9100000000001</v>
      </c>
      <c r="DI30" s="181">
        <v>993.99</v>
      </c>
      <c r="DJ30" s="181">
        <v>1031.3800000000001</v>
      </c>
      <c r="DK30" s="181">
        <v>993.99</v>
      </c>
      <c r="DL30" s="181">
        <v>1047.7</v>
      </c>
      <c r="DM30" s="181">
        <v>993.99</v>
      </c>
      <c r="DN30" s="181">
        <v>1049.82</v>
      </c>
      <c r="DO30" s="181">
        <v>993.99</v>
      </c>
      <c r="DP30" s="181">
        <v>1049.93</v>
      </c>
      <c r="DQ30" s="181">
        <v>993.99</v>
      </c>
      <c r="DR30" s="181">
        <v>1067.4100000000001</v>
      </c>
      <c r="DS30" s="181">
        <v>993.99</v>
      </c>
      <c r="DT30" s="181">
        <v>1103.6500000000001</v>
      </c>
      <c r="DU30" s="181">
        <v>993.99</v>
      </c>
      <c r="DV30" s="181">
        <v>1109.79</v>
      </c>
      <c r="DW30" s="181">
        <v>993.99</v>
      </c>
      <c r="DX30" s="181">
        <v>1127.1199999999999</v>
      </c>
      <c r="DY30" s="181">
        <v>993.99</v>
      </c>
      <c r="DZ30" s="181">
        <v>1110.78</v>
      </c>
      <c r="EA30" s="181">
        <v>993.99</v>
      </c>
      <c r="EB30" s="181">
        <v>1128.42</v>
      </c>
      <c r="EC30" s="181">
        <v>993.99</v>
      </c>
      <c r="ED30" s="181">
        <v>1156.08</v>
      </c>
      <c r="EE30" s="181">
        <v>993.99</v>
      </c>
      <c r="EF30" s="181">
        <v>1128.81</v>
      </c>
      <c r="EG30" s="181">
        <v>993.99</v>
      </c>
      <c r="EH30" s="181">
        <v>1091.79</v>
      </c>
      <c r="EI30" s="181">
        <v>993.99</v>
      </c>
      <c r="EJ30" s="181">
        <v>1113.0999999999999</v>
      </c>
      <c r="EK30" s="181">
        <v>993.99</v>
      </c>
      <c r="EL30" s="181">
        <v>1140.9100000000001</v>
      </c>
      <c r="EM30" s="181">
        <v>993.99</v>
      </c>
      <c r="EN30" s="181">
        <v>1139.5999999999999</v>
      </c>
      <c r="EO30" s="181">
        <v>993.99</v>
      </c>
      <c r="EP30" s="181">
        <v>1156.07</v>
      </c>
      <c r="EQ30" s="181">
        <v>993.99</v>
      </c>
      <c r="ER30" s="181">
        <v>1114.07</v>
      </c>
      <c r="ES30" s="181">
        <v>993.99</v>
      </c>
      <c r="ET30" s="181">
        <v>1065.07</v>
      </c>
      <c r="EU30" s="181">
        <v>993.99</v>
      </c>
      <c r="EV30" s="181">
        <v>1095.58</v>
      </c>
      <c r="EW30" s="181">
        <v>993.99</v>
      </c>
      <c r="EX30" s="181">
        <v>1030.68</v>
      </c>
      <c r="EY30" s="181">
        <v>993.99</v>
      </c>
      <c r="EZ30" s="181">
        <v>1078.99</v>
      </c>
      <c r="FA30" s="181">
        <v>993.99</v>
      </c>
      <c r="FB30" s="181">
        <v>1052.3399999999999</v>
      </c>
      <c r="FC30" s="181">
        <v>993.99</v>
      </c>
    </row>
    <row r="31" spans="2:159">
      <c r="B31" s="200"/>
      <c r="C31" s="197"/>
      <c r="D31" s="343"/>
      <c r="E31" s="344"/>
      <c r="F31" s="343"/>
      <c r="G31" s="344"/>
      <c r="H31" s="343"/>
      <c r="I31" s="344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</row>
    <row r="32" spans="2:159">
      <c r="B32" s="515" t="s">
        <v>231</v>
      </c>
      <c r="C32" s="201" t="s">
        <v>227</v>
      </c>
      <c r="D32" s="351">
        <v>197.30062049018801</v>
      </c>
      <c r="E32" s="352">
        <v>224.53</v>
      </c>
      <c r="F32" s="351">
        <v>197.69</v>
      </c>
      <c r="G32" s="352">
        <v>224.53</v>
      </c>
      <c r="H32" s="351">
        <v>200.7</v>
      </c>
      <c r="I32" s="352">
        <v>224.53</v>
      </c>
      <c r="J32" s="183">
        <v>182.1</v>
      </c>
      <c r="K32" s="183">
        <v>224.53</v>
      </c>
      <c r="L32" s="183">
        <v>181.76</v>
      </c>
      <c r="M32" s="183">
        <v>224.53</v>
      </c>
      <c r="N32" s="178">
        <v>179.96</v>
      </c>
      <c r="O32" s="183">
        <v>224.53</v>
      </c>
      <c r="P32" s="178">
        <v>176.87</v>
      </c>
      <c r="Q32" s="183">
        <v>224.53</v>
      </c>
      <c r="R32" s="178">
        <v>180.78</v>
      </c>
      <c r="S32" s="183">
        <v>224.53</v>
      </c>
      <c r="T32" s="178">
        <v>173.76</v>
      </c>
      <c r="U32" s="183">
        <v>224.53</v>
      </c>
      <c r="V32" s="178">
        <v>176.64</v>
      </c>
      <c r="W32" s="183">
        <v>224.53</v>
      </c>
      <c r="X32" s="178">
        <v>177.6</v>
      </c>
      <c r="Y32" s="183">
        <v>224.53</v>
      </c>
      <c r="Z32" s="178">
        <v>177.77</v>
      </c>
      <c r="AA32" s="183">
        <v>224.53</v>
      </c>
      <c r="AB32" s="178">
        <v>179.7</v>
      </c>
      <c r="AC32" s="183">
        <v>224.53</v>
      </c>
      <c r="AD32" s="178">
        <v>180.86</v>
      </c>
      <c r="AE32" s="183">
        <v>224.53</v>
      </c>
      <c r="AF32" s="178">
        <v>178.39</v>
      </c>
      <c r="AG32" s="183">
        <v>224.53</v>
      </c>
      <c r="AH32" s="178">
        <v>176.44</v>
      </c>
      <c r="AI32" s="183">
        <v>224.53</v>
      </c>
      <c r="AJ32" s="178">
        <v>175.35</v>
      </c>
      <c r="AK32" s="183">
        <v>224.53</v>
      </c>
      <c r="AL32" s="178">
        <v>166.55</v>
      </c>
      <c r="AM32" s="183">
        <v>224.53</v>
      </c>
      <c r="AN32" s="178">
        <v>159.05000000000001</v>
      </c>
      <c r="AO32" s="183">
        <v>224.53</v>
      </c>
      <c r="AP32" s="178">
        <v>148.29</v>
      </c>
      <c r="AQ32" s="183">
        <v>224.53</v>
      </c>
      <c r="AR32" s="178">
        <v>139.53</v>
      </c>
      <c r="AS32" s="183">
        <v>224.53</v>
      </c>
      <c r="AT32" s="178">
        <v>145.93</v>
      </c>
      <c r="AU32" s="183">
        <v>224.53</v>
      </c>
      <c r="AV32" s="178">
        <v>143.85</v>
      </c>
      <c r="AW32" s="183">
        <v>224.53</v>
      </c>
      <c r="AX32" s="178">
        <v>146.46</v>
      </c>
      <c r="AY32" s="183">
        <v>224.53</v>
      </c>
      <c r="AZ32" s="178">
        <v>148</v>
      </c>
      <c r="BA32" s="183">
        <v>224.53</v>
      </c>
      <c r="BB32" s="178">
        <v>148.66</v>
      </c>
      <c r="BC32" s="183">
        <v>224.53</v>
      </c>
      <c r="BD32" s="178">
        <v>143.12</v>
      </c>
      <c r="BE32" s="183">
        <v>224.53</v>
      </c>
      <c r="BF32" s="178">
        <v>136.01</v>
      </c>
      <c r="BG32" s="183">
        <v>224.53</v>
      </c>
      <c r="BH32" s="178">
        <v>135.47999999999999</v>
      </c>
      <c r="BI32" s="183">
        <v>224.53</v>
      </c>
      <c r="BJ32" s="178">
        <v>135.75</v>
      </c>
      <c r="BK32" s="183">
        <v>224.53</v>
      </c>
      <c r="BL32" s="178">
        <v>132.19999999999999</v>
      </c>
      <c r="BM32" s="183">
        <v>224.53</v>
      </c>
      <c r="BN32" s="178">
        <v>124.31</v>
      </c>
      <c r="BO32" s="183">
        <v>224.53</v>
      </c>
      <c r="BP32" s="178">
        <v>121.27</v>
      </c>
      <c r="BQ32" s="183">
        <v>224.53</v>
      </c>
      <c r="BR32" s="178">
        <v>123.01</v>
      </c>
      <c r="BS32" s="183">
        <v>224.53</v>
      </c>
      <c r="BT32" s="178">
        <v>125.55</v>
      </c>
      <c r="BU32" s="183">
        <v>224.53</v>
      </c>
      <c r="BV32" s="178">
        <v>127.48</v>
      </c>
      <c r="BW32" s="183">
        <v>224.53</v>
      </c>
      <c r="BX32" s="178">
        <v>132.09</v>
      </c>
      <c r="BY32" s="183">
        <v>224.53</v>
      </c>
      <c r="BZ32" s="178">
        <v>135.72999999999999</v>
      </c>
      <c r="CA32" s="183">
        <v>224.53</v>
      </c>
      <c r="CB32" s="178">
        <v>135.62</v>
      </c>
      <c r="CC32" s="183">
        <v>224.53</v>
      </c>
      <c r="CD32" s="178">
        <v>136.87</v>
      </c>
      <c r="CE32" s="183">
        <v>224.53</v>
      </c>
      <c r="CF32" s="178">
        <v>139.66</v>
      </c>
      <c r="CG32" s="183">
        <v>224.53</v>
      </c>
      <c r="CH32" s="178">
        <v>143.65</v>
      </c>
      <c r="CI32" s="183">
        <v>224.53</v>
      </c>
      <c r="CJ32" s="178">
        <v>145.02000000000001</v>
      </c>
      <c r="CK32" s="183">
        <v>224.53</v>
      </c>
      <c r="CL32" s="178">
        <v>155.35</v>
      </c>
      <c r="CM32" s="183">
        <v>224.53</v>
      </c>
      <c r="CN32" s="178">
        <v>156.38999999999999</v>
      </c>
      <c r="CO32" s="183">
        <v>224.53</v>
      </c>
      <c r="CP32" s="178">
        <v>157.66</v>
      </c>
      <c r="CQ32" s="183">
        <v>224.53</v>
      </c>
      <c r="CR32" s="178">
        <v>153.83000000000001</v>
      </c>
      <c r="CS32" s="183">
        <v>224.53</v>
      </c>
      <c r="CT32" s="178">
        <v>155.19999999999999</v>
      </c>
      <c r="CU32" s="183">
        <v>224.53</v>
      </c>
      <c r="CV32" s="178">
        <v>156.58000000000001</v>
      </c>
      <c r="CW32" s="183">
        <v>224.53</v>
      </c>
      <c r="CX32" s="178">
        <v>154.21</v>
      </c>
      <c r="CY32" s="183">
        <v>224.53</v>
      </c>
      <c r="CZ32" s="178">
        <v>156.59</v>
      </c>
      <c r="DA32" s="183">
        <v>224.53</v>
      </c>
      <c r="DB32" s="178">
        <v>158.38</v>
      </c>
      <c r="DC32" s="183">
        <v>224.53</v>
      </c>
      <c r="DD32" s="178">
        <v>161.66999999999999</v>
      </c>
      <c r="DE32" s="183">
        <v>224.53</v>
      </c>
      <c r="DF32" s="178">
        <v>162.77000000000001</v>
      </c>
      <c r="DG32" s="183">
        <v>224.53</v>
      </c>
      <c r="DH32" s="178">
        <v>169.44</v>
      </c>
      <c r="DI32" s="183">
        <v>224.53</v>
      </c>
      <c r="DJ32" s="178">
        <v>170.51</v>
      </c>
      <c r="DK32" s="183">
        <v>224.53</v>
      </c>
      <c r="DL32" s="178">
        <v>173.2</v>
      </c>
      <c r="DM32" s="183">
        <v>224.53</v>
      </c>
      <c r="DN32" s="178">
        <v>173.55</v>
      </c>
      <c r="DO32" s="183">
        <v>224.53</v>
      </c>
      <c r="DP32" s="178">
        <v>173.57</v>
      </c>
      <c r="DQ32" s="183">
        <v>224.53</v>
      </c>
      <c r="DR32" s="178">
        <v>176.46</v>
      </c>
      <c r="DS32" s="183">
        <v>224.53</v>
      </c>
      <c r="DT32" s="178">
        <v>182.45</v>
      </c>
      <c r="DU32" s="183">
        <v>224.53</v>
      </c>
      <c r="DV32" s="178">
        <v>183.47</v>
      </c>
      <c r="DW32" s="183">
        <v>224.53</v>
      </c>
      <c r="DX32" s="178">
        <v>186.33</v>
      </c>
      <c r="DY32" s="183">
        <v>224.53</v>
      </c>
      <c r="DZ32" s="178">
        <v>183.63</v>
      </c>
      <c r="EA32" s="183">
        <v>224.53</v>
      </c>
      <c r="EB32" s="178">
        <v>186.55</v>
      </c>
      <c r="EC32" s="183">
        <v>224.53</v>
      </c>
      <c r="ED32" s="178">
        <v>191.12</v>
      </c>
      <c r="EE32" s="183">
        <v>224.53</v>
      </c>
      <c r="EF32" s="178">
        <v>186.61</v>
      </c>
      <c r="EG32" s="183">
        <v>224.53</v>
      </c>
      <c r="EH32" s="178">
        <v>180.49</v>
      </c>
      <c r="EI32" s="183">
        <v>224.53</v>
      </c>
      <c r="EJ32" s="178">
        <v>184.01</v>
      </c>
      <c r="EK32" s="183">
        <v>224.53</v>
      </c>
      <c r="EL32" s="178">
        <v>188.61</v>
      </c>
      <c r="EM32" s="183">
        <v>224.53</v>
      </c>
      <c r="EN32" s="178">
        <v>188.4</v>
      </c>
      <c r="EO32" s="183">
        <v>224.53</v>
      </c>
      <c r="EP32" s="178">
        <v>191.12</v>
      </c>
      <c r="EQ32" s="183">
        <v>224.53</v>
      </c>
      <c r="ER32" s="178">
        <v>184.18</v>
      </c>
      <c r="ES32" s="183">
        <v>224.53</v>
      </c>
      <c r="ET32" s="178">
        <v>176.07</v>
      </c>
      <c r="EU32" s="183">
        <v>224.53</v>
      </c>
      <c r="EV32" s="178">
        <v>181.12</v>
      </c>
      <c r="EW32" s="183">
        <v>224.53</v>
      </c>
      <c r="EX32" s="178">
        <v>170.39</v>
      </c>
      <c r="EY32" s="183">
        <v>224.53</v>
      </c>
      <c r="EZ32" s="178">
        <v>178.38</v>
      </c>
      <c r="FA32" s="183">
        <v>224.53</v>
      </c>
      <c r="FB32" s="178">
        <v>173.97</v>
      </c>
      <c r="FC32" s="183">
        <v>224.53</v>
      </c>
    </row>
    <row r="33" spans="2:159">
      <c r="B33" s="516"/>
      <c r="C33" s="198" t="s">
        <v>229</v>
      </c>
      <c r="D33" s="345">
        <v>8.6928177252018752</v>
      </c>
      <c r="E33" s="346">
        <v>7.26</v>
      </c>
      <c r="F33" s="345">
        <v>8.7100000000000009</v>
      </c>
      <c r="G33" s="346">
        <v>7.26</v>
      </c>
      <c r="H33" s="345">
        <v>8.84</v>
      </c>
      <c r="I33" s="346">
        <v>7.26</v>
      </c>
      <c r="J33" s="179">
        <v>8.02</v>
      </c>
      <c r="K33" s="179">
        <v>7.26</v>
      </c>
      <c r="L33" s="179">
        <v>8.01</v>
      </c>
      <c r="M33" s="179">
        <v>7.26</v>
      </c>
      <c r="N33" s="179">
        <v>7.93</v>
      </c>
      <c r="O33" s="179">
        <v>7.26</v>
      </c>
      <c r="P33" s="179">
        <v>7.79</v>
      </c>
      <c r="Q33" s="179">
        <v>7.26</v>
      </c>
      <c r="R33" s="179">
        <v>7.97</v>
      </c>
      <c r="S33" s="179">
        <v>7.26</v>
      </c>
      <c r="T33" s="179">
        <v>7.66</v>
      </c>
      <c r="U33" s="179">
        <v>7.26</v>
      </c>
      <c r="V33" s="179">
        <v>7.78</v>
      </c>
      <c r="W33" s="179">
        <v>7.26</v>
      </c>
      <c r="X33" s="179">
        <v>7.82</v>
      </c>
      <c r="Y33" s="179">
        <v>7.26</v>
      </c>
      <c r="Z33" s="179">
        <v>7.83</v>
      </c>
      <c r="AA33" s="179">
        <v>7.26</v>
      </c>
      <c r="AB33" s="179">
        <v>7.92</v>
      </c>
      <c r="AC33" s="179">
        <v>7.26</v>
      </c>
      <c r="AD33" s="179">
        <v>7.97</v>
      </c>
      <c r="AE33" s="179">
        <v>7.26</v>
      </c>
      <c r="AF33" s="179">
        <v>7.86</v>
      </c>
      <c r="AG33" s="179">
        <v>7.26</v>
      </c>
      <c r="AH33" s="179">
        <v>7.77</v>
      </c>
      <c r="AI33" s="179">
        <v>7.26</v>
      </c>
      <c r="AJ33" s="179">
        <v>7.73</v>
      </c>
      <c r="AK33" s="179">
        <v>7.26</v>
      </c>
      <c r="AL33" s="179">
        <v>7.34</v>
      </c>
      <c r="AM33" s="179">
        <v>7.26</v>
      </c>
      <c r="AN33" s="179">
        <v>7.01</v>
      </c>
      <c r="AO33" s="179">
        <v>7.26</v>
      </c>
      <c r="AP33" s="179">
        <v>6.53</v>
      </c>
      <c r="AQ33" s="179">
        <v>7.26</v>
      </c>
      <c r="AR33" s="179">
        <v>6.15</v>
      </c>
      <c r="AS33" s="179">
        <v>7.26</v>
      </c>
      <c r="AT33" s="179">
        <v>6.43</v>
      </c>
      <c r="AU33" s="179">
        <v>7.26</v>
      </c>
      <c r="AV33" s="179">
        <v>6.34</v>
      </c>
      <c r="AW33" s="179">
        <v>7.26</v>
      </c>
      <c r="AX33" s="179">
        <v>6.45</v>
      </c>
      <c r="AY33" s="179">
        <v>7.26</v>
      </c>
      <c r="AZ33" s="179">
        <v>6.52</v>
      </c>
      <c r="BA33" s="179">
        <v>7.26</v>
      </c>
      <c r="BB33" s="179">
        <v>6.55</v>
      </c>
      <c r="BC33" s="179">
        <v>7.26</v>
      </c>
      <c r="BD33" s="179">
        <v>6.31</v>
      </c>
      <c r="BE33" s="179">
        <v>7.26</v>
      </c>
      <c r="BF33" s="179">
        <v>5.99</v>
      </c>
      <c r="BG33" s="179">
        <v>7.26</v>
      </c>
      <c r="BH33" s="179">
        <v>5.97</v>
      </c>
      <c r="BI33" s="179">
        <v>7.26</v>
      </c>
      <c r="BJ33" s="179">
        <v>5.98</v>
      </c>
      <c r="BK33" s="179">
        <v>7.26</v>
      </c>
      <c r="BL33" s="179">
        <v>5.82</v>
      </c>
      <c r="BM33" s="179">
        <v>7.26</v>
      </c>
      <c r="BN33" s="179">
        <v>5.48</v>
      </c>
      <c r="BO33" s="179">
        <v>7.26</v>
      </c>
      <c r="BP33" s="179">
        <v>5.34</v>
      </c>
      <c r="BQ33" s="179">
        <v>7.26</v>
      </c>
      <c r="BR33" s="179">
        <v>5.42</v>
      </c>
      <c r="BS33" s="179">
        <v>7.26</v>
      </c>
      <c r="BT33" s="179">
        <v>5.53</v>
      </c>
      <c r="BU33" s="179">
        <v>7.26</v>
      </c>
      <c r="BV33" s="179">
        <v>5.62</v>
      </c>
      <c r="BW33" s="179">
        <v>7.26</v>
      </c>
      <c r="BX33" s="179">
        <v>5.82</v>
      </c>
      <c r="BY33" s="179">
        <v>7.26</v>
      </c>
      <c r="BZ33" s="179">
        <v>5.98</v>
      </c>
      <c r="CA33" s="179">
        <v>7.26</v>
      </c>
      <c r="CB33" s="179">
        <v>5.98</v>
      </c>
      <c r="CC33" s="179">
        <v>7.26</v>
      </c>
      <c r="CD33" s="179">
        <v>6.03</v>
      </c>
      <c r="CE33" s="179">
        <v>7.26</v>
      </c>
      <c r="CF33" s="179">
        <v>6.15</v>
      </c>
      <c r="CG33" s="179">
        <v>7.26</v>
      </c>
      <c r="CH33" s="179">
        <v>6.33</v>
      </c>
      <c r="CI33" s="179">
        <v>7.26</v>
      </c>
      <c r="CJ33" s="179">
        <v>6.39</v>
      </c>
      <c r="CK33" s="179">
        <v>7.26</v>
      </c>
      <c r="CL33" s="179">
        <v>6.84</v>
      </c>
      <c r="CM33" s="179">
        <v>7.26</v>
      </c>
      <c r="CN33" s="179">
        <v>6.89</v>
      </c>
      <c r="CO33" s="179">
        <v>7.26</v>
      </c>
      <c r="CP33" s="179">
        <v>6.95</v>
      </c>
      <c r="CQ33" s="179">
        <v>7.26</v>
      </c>
      <c r="CR33" s="179">
        <v>6.78</v>
      </c>
      <c r="CS33" s="179">
        <v>7.26</v>
      </c>
      <c r="CT33" s="179">
        <v>6.84</v>
      </c>
      <c r="CU33" s="179">
        <v>7.26</v>
      </c>
      <c r="CV33" s="179">
        <v>6.9</v>
      </c>
      <c r="CW33" s="179">
        <v>7.26</v>
      </c>
      <c r="CX33" s="179">
        <v>6.79</v>
      </c>
      <c r="CY33" s="179">
        <v>7.26</v>
      </c>
      <c r="CZ33" s="179">
        <v>6.9</v>
      </c>
      <c r="DA33" s="179">
        <v>7.26</v>
      </c>
      <c r="DB33" s="179">
        <v>6.98</v>
      </c>
      <c r="DC33" s="179">
        <v>7.26</v>
      </c>
      <c r="DD33" s="179">
        <v>7.17</v>
      </c>
      <c r="DE33" s="179">
        <v>7.26</v>
      </c>
      <c r="DF33" s="179">
        <v>7.17</v>
      </c>
      <c r="DG33" s="179">
        <v>7.26</v>
      </c>
      <c r="DH33" s="179">
        <v>7.47</v>
      </c>
      <c r="DI33" s="179">
        <v>7.26</v>
      </c>
      <c r="DJ33" s="179">
        <v>7.51</v>
      </c>
      <c r="DK33" s="179">
        <v>7.26</v>
      </c>
      <c r="DL33" s="179">
        <v>7.63</v>
      </c>
      <c r="DM33" s="179">
        <v>7.26</v>
      </c>
      <c r="DN33" s="179">
        <v>7.65</v>
      </c>
      <c r="DO33" s="179">
        <v>7.26</v>
      </c>
      <c r="DP33" s="179">
        <v>7.65</v>
      </c>
      <c r="DQ33" s="179">
        <v>7.26</v>
      </c>
      <c r="DR33" s="179">
        <v>7.77</v>
      </c>
      <c r="DS33" s="179">
        <v>7.26</v>
      </c>
      <c r="DT33" s="179">
        <v>8.0399999999999991</v>
      </c>
      <c r="DU33" s="179">
        <v>7.26</v>
      </c>
      <c r="DV33" s="179">
        <v>8.08</v>
      </c>
      <c r="DW33" s="179">
        <v>7.26</v>
      </c>
      <c r="DX33" s="179">
        <v>8.2100000000000009</v>
      </c>
      <c r="DY33" s="179">
        <v>7.26</v>
      </c>
      <c r="DZ33" s="179">
        <v>8.09</v>
      </c>
      <c r="EA33" s="179">
        <v>7.26</v>
      </c>
      <c r="EB33" s="179">
        <v>8.2200000000000006</v>
      </c>
      <c r="EC33" s="179">
        <v>7.26</v>
      </c>
      <c r="ED33" s="179">
        <v>8.42</v>
      </c>
      <c r="EE33" s="179">
        <v>7.26</v>
      </c>
      <c r="EF33" s="179">
        <v>8.2200000000000006</v>
      </c>
      <c r="EG33" s="179">
        <v>7.26</v>
      </c>
      <c r="EH33" s="179">
        <v>7.95</v>
      </c>
      <c r="EI33" s="179">
        <v>7.26</v>
      </c>
      <c r="EJ33" s="179">
        <v>8.11</v>
      </c>
      <c r="EK33" s="179">
        <v>7.26</v>
      </c>
      <c r="EL33" s="179">
        <v>8.31</v>
      </c>
      <c r="EM33" s="179">
        <v>7.26</v>
      </c>
      <c r="EN33" s="179">
        <v>8.3000000000000007</v>
      </c>
      <c r="EO33" s="179">
        <v>7.26</v>
      </c>
      <c r="EP33" s="179">
        <v>8.42</v>
      </c>
      <c r="EQ33" s="179">
        <v>7.26</v>
      </c>
      <c r="ER33" s="179">
        <v>8.11</v>
      </c>
      <c r="ES33" s="179">
        <v>7.26</v>
      </c>
      <c r="ET33" s="179">
        <v>7.76</v>
      </c>
      <c r="EU33" s="179">
        <v>7.26</v>
      </c>
      <c r="EV33" s="179">
        <v>7.98</v>
      </c>
      <c r="EW33" s="179">
        <v>7.26</v>
      </c>
      <c r="EX33" s="179">
        <v>7.51</v>
      </c>
      <c r="EY33" s="179">
        <v>7.26</v>
      </c>
      <c r="EZ33" s="179">
        <v>7.86</v>
      </c>
      <c r="FA33" s="179">
        <v>7.26</v>
      </c>
      <c r="FB33" s="179">
        <v>7.66</v>
      </c>
      <c r="FC33" s="179">
        <v>7.26</v>
      </c>
    </row>
    <row r="34" spans="2:159">
      <c r="B34" s="516"/>
      <c r="C34" s="198" t="s">
        <v>232</v>
      </c>
      <c r="D34" s="345">
        <v>304.18276570232928</v>
      </c>
      <c r="E34" s="346">
        <v>253.35</v>
      </c>
      <c r="F34" s="345">
        <v>304.79000000000002</v>
      </c>
      <c r="G34" s="346">
        <v>253.35</v>
      </c>
      <c r="H34" s="345">
        <v>309.43</v>
      </c>
      <c r="I34" s="346">
        <v>253.35</v>
      </c>
      <c r="J34" s="179">
        <v>280.74</v>
      </c>
      <c r="K34" s="179">
        <v>253.35</v>
      </c>
      <c r="L34" s="179">
        <v>280.23</v>
      </c>
      <c r="M34" s="179">
        <v>253.35</v>
      </c>
      <c r="N34" s="179">
        <v>277.44</v>
      </c>
      <c r="O34" s="179">
        <v>253.35</v>
      </c>
      <c r="P34" s="179">
        <v>272.69</v>
      </c>
      <c r="Q34" s="179">
        <v>253.35</v>
      </c>
      <c r="R34" s="179">
        <v>278.72000000000003</v>
      </c>
      <c r="S34" s="179">
        <v>253.35</v>
      </c>
      <c r="T34" s="179">
        <v>267.89</v>
      </c>
      <c r="U34" s="179">
        <v>253.35</v>
      </c>
      <c r="V34" s="179">
        <v>272.32</v>
      </c>
      <c r="W34" s="179">
        <v>253.35</v>
      </c>
      <c r="X34" s="179">
        <v>273.82</v>
      </c>
      <c r="Y34" s="179">
        <v>253.35</v>
      </c>
      <c r="Z34" s="179">
        <v>274.08</v>
      </c>
      <c r="AA34" s="179">
        <v>253.35</v>
      </c>
      <c r="AB34" s="179">
        <v>277.05</v>
      </c>
      <c r="AC34" s="179">
        <v>253.35</v>
      </c>
      <c r="AD34" s="179">
        <v>278.83999999999997</v>
      </c>
      <c r="AE34" s="179">
        <v>253.35</v>
      </c>
      <c r="AF34" s="179">
        <v>275.02999999999997</v>
      </c>
      <c r="AG34" s="179">
        <v>253.35</v>
      </c>
      <c r="AH34" s="179">
        <v>272.02</v>
      </c>
      <c r="AI34" s="179">
        <v>253.35</v>
      </c>
      <c r="AJ34" s="179">
        <v>270.33999999999997</v>
      </c>
      <c r="AK34" s="179">
        <v>253.35</v>
      </c>
      <c r="AL34" s="179">
        <v>256.77999999999997</v>
      </c>
      <c r="AM34" s="179">
        <v>253.35</v>
      </c>
      <c r="AN34" s="179">
        <v>245.22</v>
      </c>
      <c r="AO34" s="179">
        <v>253.35</v>
      </c>
      <c r="AP34" s="179">
        <v>228.62</v>
      </c>
      <c r="AQ34" s="179">
        <v>253.35</v>
      </c>
      <c r="AR34" s="179">
        <v>215.12</v>
      </c>
      <c r="AS34" s="179">
        <v>253.35</v>
      </c>
      <c r="AT34" s="179">
        <v>224.98</v>
      </c>
      <c r="AU34" s="179">
        <v>253.35</v>
      </c>
      <c r="AV34" s="179">
        <v>221.78</v>
      </c>
      <c r="AW34" s="179">
        <v>253.35</v>
      </c>
      <c r="AX34" s="179">
        <v>225.8</v>
      </c>
      <c r="AY34" s="179">
        <v>253.35</v>
      </c>
      <c r="AZ34" s="179">
        <v>228.18</v>
      </c>
      <c r="BA34" s="179">
        <v>253.35</v>
      </c>
      <c r="BB34" s="179">
        <v>229.19</v>
      </c>
      <c r="BC34" s="179">
        <v>253.35</v>
      </c>
      <c r="BD34" s="179">
        <v>220.66</v>
      </c>
      <c r="BE34" s="179">
        <v>253.35</v>
      </c>
      <c r="BF34" s="179">
        <v>209.69</v>
      </c>
      <c r="BG34" s="179">
        <v>253.35</v>
      </c>
      <c r="BH34" s="179">
        <v>208.88</v>
      </c>
      <c r="BI34" s="179">
        <v>253.35</v>
      </c>
      <c r="BJ34" s="179">
        <v>209.28</v>
      </c>
      <c r="BK34" s="179">
        <v>253.35</v>
      </c>
      <c r="BL34" s="179">
        <v>203.82</v>
      </c>
      <c r="BM34" s="179">
        <v>253.35</v>
      </c>
      <c r="BN34" s="179">
        <v>191.65</v>
      </c>
      <c r="BO34" s="179">
        <v>253.35</v>
      </c>
      <c r="BP34" s="179">
        <v>186.97</v>
      </c>
      <c r="BQ34" s="179">
        <v>253.35</v>
      </c>
      <c r="BR34" s="179">
        <v>189.65</v>
      </c>
      <c r="BS34" s="179">
        <v>253.35</v>
      </c>
      <c r="BT34" s="179">
        <v>193.56</v>
      </c>
      <c r="BU34" s="179">
        <v>253.35</v>
      </c>
      <c r="BV34" s="179">
        <v>196.54</v>
      </c>
      <c r="BW34" s="179">
        <v>253.35</v>
      </c>
      <c r="BX34" s="179">
        <v>203.65</v>
      </c>
      <c r="BY34" s="179">
        <v>253.35</v>
      </c>
      <c r="BZ34" s="179">
        <v>209.26</v>
      </c>
      <c r="CA34" s="179">
        <v>253.35</v>
      </c>
      <c r="CB34" s="179">
        <v>209.08</v>
      </c>
      <c r="CC34" s="179">
        <v>253.35</v>
      </c>
      <c r="CD34" s="179">
        <v>211.01</v>
      </c>
      <c r="CE34" s="179">
        <v>253.35</v>
      </c>
      <c r="CF34" s="179">
        <v>215.32</v>
      </c>
      <c r="CG34" s="179">
        <v>253.35</v>
      </c>
      <c r="CH34" s="179">
        <v>221.417</v>
      </c>
      <c r="CI34" s="179">
        <v>253.35</v>
      </c>
      <c r="CJ34" s="179">
        <v>223.58</v>
      </c>
      <c r="CK34" s="179">
        <v>253.35</v>
      </c>
      <c r="CL34" s="179">
        <v>239.51</v>
      </c>
      <c r="CM34" s="179">
        <v>253.35</v>
      </c>
      <c r="CN34" s="179">
        <v>241.1</v>
      </c>
      <c r="CO34" s="179">
        <v>253.35</v>
      </c>
      <c r="CP34" s="179">
        <v>243.09</v>
      </c>
      <c r="CQ34" s="179">
        <v>253.35</v>
      </c>
      <c r="CR34" s="179">
        <v>237.16</v>
      </c>
      <c r="CS34" s="179">
        <v>253.35</v>
      </c>
      <c r="CT34" s="179">
        <v>239.28</v>
      </c>
      <c r="CU34" s="179">
        <v>253.35</v>
      </c>
      <c r="CV34" s="179">
        <v>241.41</v>
      </c>
      <c r="CW34" s="179">
        <v>253.35</v>
      </c>
      <c r="CX34" s="179">
        <v>237.74</v>
      </c>
      <c r="CY34" s="179">
        <v>253.35</v>
      </c>
      <c r="CZ34" s="179">
        <v>241.42</v>
      </c>
      <c r="DA34" s="179">
        <v>253.35</v>
      </c>
      <c r="DB34" s="179">
        <v>244.18</v>
      </c>
      <c r="DC34" s="179">
        <v>253.35</v>
      </c>
      <c r="DD34" s="179">
        <v>249.25</v>
      </c>
      <c r="DE34" s="179">
        <v>253.35</v>
      </c>
      <c r="DF34" s="179">
        <v>250.94</v>
      </c>
      <c r="DG34" s="179">
        <v>253.35</v>
      </c>
      <c r="DH34" s="179">
        <v>261.22000000000003</v>
      </c>
      <c r="DI34" s="179">
        <v>253.35</v>
      </c>
      <c r="DJ34" s="179">
        <v>262.87</v>
      </c>
      <c r="DK34" s="179">
        <v>253.35</v>
      </c>
      <c r="DL34" s="179">
        <v>267.02999999999997</v>
      </c>
      <c r="DM34" s="179">
        <v>253.35</v>
      </c>
      <c r="DN34" s="179">
        <v>267.57</v>
      </c>
      <c r="DO34" s="179">
        <v>253.35</v>
      </c>
      <c r="DP34" s="179">
        <v>267.60000000000002</v>
      </c>
      <c r="DQ34" s="179">
        <v>253.35</v>
      </c>
      <c r="DR34" s="179">
        <v>272.06</v>
      </c>
      <c r="DS34" s="179">
        <v>253.35</v>
      </c>
      <c r="DT34" s="179">
        <v>281.29000000000002</v>
      </c>
      <c r="DU34" s="179">
        <v>253.35</v>
      </c>
      <c r="DV34" s="179">
        <v>282.86</v>
      </c>
      <c r="DW34" s="179">
        <v>253.35</v>
      </c>
      <c r="DX34" s="179">
        <v>287.27</v>
      </c>
      <c r="DY34" s="179">
        <v>253.35</v>
      </c>
      <c r="DZ34" s="179">
        <v>283.11</v>
      </c>
      <c r="EA34" s="179">
        <v>253.35</v>
      </c>
      <c r="EB34" s="179">
        <v>287.60000000000002</v>
      </c>
      <c r="EC34" s="179">
        <v>253.35</v>
      </c>
      <c r="ED34" s="179">
        <v>294.66000000000003</v>
      </c>
      <c r="EE34" s="179">
        <v>253.35</v>
      </c>
      <c r="EF34" s="179">
        <v>287.7</v>
      </c>
      <c r="EG34" s="179">
        <v>253.35</v>
      </c>
      <c r="EH34" s="179">
        <v>278.27</v>
      </c>
      <c r="EI34" s="179">
        <v>253.35</v>
      </c>
      <c r="EJ34" s="179">
        <v>283.7</v>
      </c>
      <c r="EK34" s="179">
        <v>253.35</v>
      </c>
      <c r="EL34" s="179">
        <v>290.79000000000002</v>
      </c>
      <c r="EM34" s="179">
        <v>253.35</v>
      </c>
      <c r="EN34" s="179">
        <v>290.45999999999998</v>
      </c>
      <c r="EO34" s="179">
        <v>253.35</v>
      </c>
      <c r="EP34" s="179">
        <v>294.64999999999998</v>
      </c>
      <c r="EQ34" s="179">
        <v>253.35</v>
      </c>
      <c r="ER34" s="179">
        <v>283.95</v>
      </c>
      <c r="ES34" s="179">
        <v>253.35</v>
      </c>
      <c r="ET34" s="179">
        <v>271.45999999999998</v>
      </c>
      <c r="EU34" s="179">
        <v>253.35</v>
      </c>
      <c r="EV34" s="179">
        <v>279.23</v>
      </c>
      <c r="EW34" s="179">
        <v>253.35</v>
      </c>
      <c r="EX34" s="179">
        <v>262.69</v>
      </c>
      <c r="EY34" s="179">
        <v>253.35</v>
      </c>
      <c r="EZ34" s="179">
        <v>275.01</v>
      </c>
      <c r="FA34" s="179">
        <v>253.35</v>
      </c>
      <c r="FB34" s="179">
        <v>268.22000000000003</v>
      </c>
      <c r="FC34" s="179">
        <v>253.35</v>
      </c>
    </row>
    <row r="35" spans="2:159">
      <c r="B35" s="517"/>
      <c r="C35" s="199" t="s">
        <v>233</v>
      </c>
      <c r="D35" s="347">
        <v>1696.2628890897086</v>
      </c>
      <c r="E35" s="348">
        <v>1412.74</v>
      </c>
      <c r="F35" s="347">
        <v>1699.65</v>
      </c>
      <c r="G35" s="348">
        <v>1412.74</v>
      </c>
      <c r="H35" s="347">
        <v>1725.52</v>
      </c>
      <c r="I35" s="348">
        <v>1412.74</v>
      </c>
      <c r="J35" s="181">
        <v>1565.56</v>
      </c>
      <c r="K35" s="181">
        <v>1412.74</v>
      </c>
      <c r="L35" s="181">
        <v>1562.7</v>
      </c>
      <c r="M35" s="181">
        <v>1412.74</v>
      </c>
      <c r="N35" s="181">
        <v>1547.15</v>
      </c>
      <c r="O35" s="181">
        <v>1412.74</v>
      </c>
      <c r="P35" s="181">
        <v>1520.64</v>
      </c>
      <c r="Q35" s="181">
        <v>1412.74</v>
      </c>
      <c r="R35" s="181">
        <v>1554.25</v>
      </c>
      <c r="S35" s="181">
        <v>1412.74</v>
      </c>
      <c r="T35" s="181">
        <v>1493.85</v>
      </c>
      <c r="U35" s="181">
        <v>1412.74</v>
      </c>
      <c r="V35" s="181">
        <v>1518.61</v>
      </c>
      <c r="W35" s="181">
        <v>1412.74</v>
      </c>
      <c r="X35" s="181">
        <v>1526.92</v>
      </c>
      <c r="Y35" s="181">
        <v>1412.74</v>
      </c>
      <c r="Z35" s="181">
        <v>1528.37</v>
      </c>
      <c r="AA35" s="181">
        <v>1412.74</v>
      </c>
      <c r="AB35" s="181">
        <v>1544.93</v>
      </c>
      <c r="AC35" s="181">
        <v>1412.74</v>
      </c>
      <c r="AD35" s="181">
        <v>1554.92</v>
      </c>
      <c r="AE35" s="181">
        <v>1412.74</v>
      </c>
      <c r="AF35" s="181">
        <v>1533.4</v>
      </c>
      <c r="AG35" s="181">
        <v>1412.74</v>
      </c>
      <c r="AH35" s="181">
        <v>1516.9</v>
      </c>
      <c r="AI35" s="181">
        <v>1412.74</v>
      </c>
      <c r="AJ35" s="181">
        <v>1507.55</v>
      </c>
      <c r="AK35" s="181">
        <v>1412.74</v>
      </c>
      <c r="AL35" s="181">
        <v>1431.93</v>
      </c>
      <c r="AM35" s="181">
        <v>1412.74</v>
      </c>
      <c r="AN35" s="181">
        <v>1367.44</v>
      </c>
      <c r="AO35" s="181">
        <v>1412.74</v>
      </c>
      <c r="AP35" s="181">
        <v>1274.8900000000001</v>
      </c>
      <c r="AQ35" s="181">
        <v>1412.74</v>
      </c>
      <c r="AR35" s="181">
        <v>1199.5899999999999</v>
      </c>
      <c r="AS35" s="181">
        <v>1412.74</v>
      </c>
      <c r="AT35" s="181">
        <v>1254.5999999999999</v>
      </c>
      <c r="AU35" s="181">
        <v>1412.74</v>
      </c>
      <c r="AV35" s="181">
        <v>1236.75</v>
      </c>
      <c r="AW35" s="181">
        <v>1412.74</v>
      </c>
      <c r="AX35" s="181">
        <v>1259.1600000000001</v>
      </c>
      <c r="AY35" s="181">
        <v>1412.74</v>
      </c>
      <c r="AZ35" s="181">
        <v>1272.4100000000001</v>
      </c>
      <c r="BA35" s="181">
        <v>1412.74</v>
      </c>
      <c r="BB35" s="181">
        <v>1278.08</v>
      </c>
      <c r="BC35" s="181">
        <v>1412.74</v>
      </c>
      <c r="BD35" s="181">
        <v>1230.48</v>
      </c>
      <c r="BE35" s="181">
        <v>1412.74</v>
      </c>
      <c r="BF35" s="181">
        <v>1169.3</v>
      </c>
      <c r="BG35" s="181">
        <v>1412.74</v>
      </c>
      <c r="BH35" s="181">
        <v>1164.8</v>
      </c>
      <c r="BI35" s="181">
        <v>1412.74</v>
      </c>
      <c r="BJ35" s="181">
        <v>1167.05</v>
      </c>
      <c r="BK35" s="181">
        <v>1412.74</v>
      </c>
      <c r="BL35" s="181">
        <v>1136.5999999999999</v>
      </c>
      <c r="BM35" s="181">
        <v>1412.74</v>
      </c>
      <c r="BN35" s="181">
        <v>1068.71</v>
      </c>
      <c r="BO35" s="181">
        <v>1412.74</v>
      </c>
      <c r="BP35" s="181">
        <v>1042.6300000000001</v>
      </c>
      <c r="BQ35" s="181">
        <v>1412.74</v>
      </c>
      <c r="BR35" s="181">
        <v>1057.5999999999999</v>
      </c>
      <c r="BS35" s="181">
        <v>1412.74</v>
      </c>
      <c r="BT35" s="181">
        <v>1079.3699999999999</v>
      </c>
      <c r="BU35" s="181">
        <v>1412.74</v>
      </c>
      <c r="BV35" s="181">
        <v>1095.99</v>
      </c>
      <c r="BW35" s="181">
        <v>1412.74</v>
      </c>
      <c r="BX35" s="181">
        <v>1135.6500000000001</v>
      </c>
      <c r="BY35" s="181">
        <v>1412.74</v>
      </c>
      <c r="BZ35" s="181">
        <v>1166.92</v>
      </c>
      <c r="CA35" s="181">
        <v>1412.74</v>
      </c>
      <c r="CB35" s="181">
        <v>1165.94</v>
      </c>
      <c r="CC35" s="181">
        <v>1412.74</v>
      </c>
      <c r="CD35" s="181">
        <v>1176.69</v>
      </c>
      <c r="CE35" s="181">
        <v>1412.74</v>
      </c>
      <c r="CF35" s="181">
        <v>1200.75</v>
      </c>
      <c r="CG35" s="181">
        <v>1412.74</v>
      </c>
      <c r="CH35" s="181">
        <v>1235.03</v>
      </c>
      <c r="CI35" s="181">
        <v>1412.74</v>
      </c>
      <c r="CJ35" s="181">
        <v>1246.81</v>
      </c>
      <c r="CK35" s="181">
        <v>1412.74</v>
      </c>
      <c r="CL35" s="181">
        <v>1335.61</v>
      </c>
      <c r="CM35" s="181">
        <v>1412.74</v>
      </c>
      <c r="CN35" s="181">
        <v>1344.51</v>
      </c>
      <c r="CO35" s="181">
        <v>1412.74</v>
      </c>
      <c r="CP35" s="181">
        <v>1355.45</v>
      </c>
      <c r="CQ35" s="181">
        <v>1412.74</v>
      </c>
      <c r="CR35" s="181">
        <v>1322.51</v>
      </c>
      <c r="CS35" s="181">
        <v>1412.74</v>
      </c>
      <c r="CT35" s="181">
        <v>1334.34</v>
      </c>
      <c r="CU35" s="181">
        <v>1412.74</v>
      </c>
      <c r="CV35" s="181">
        <v>1346.21</v>
      </c>
      <c r="CW35" s="181">
        <v>1412.74</v>
      </c>
      <c r="CX35" s="181">
        <v>1325.76</v>
      </c>
      <c r="CY35" s="181">
        <v>1412.74</v>
      </c>
      <c r="CZ35" s="181">
        <v>1346.25</v>
      </c>
      <c r="DA35" s="181">
        <v>1412.74</v>
      </c>
      <c r="DB35" s="181">
        <v>1361.65</v>
      </c>
      <c r="DC35" s="181">
        <v>1412.74</v>
      </c>
      <c r="DD35" s="181">
        <v>1389.93</v>
      </c>
      <c r="DE35" s="181">
        <v>1412.74</v>
      </c>
      <c r="DF35" s="181">
        <v>1399.38</v>
      </c>
      <c r="DG35" s="181">
        <v>1412.74</v>
      </c>
      <c r="DH35" s="181">
        <v>1456.7</v>
      </c>
      <c r="DI35" s="181">
        <v>1412.74</v>
      </c>
      <c r="DJ35" s="181">
        <v>1465.89</v>
      </c>
      <c r="DK35" s="181">
        <v>1412.74</v>
      </c>
      <c r="DL35" s="181">
        <v>1489.09</v>
      </c>
      <c r="DM35" s="181">
        <v>1412.74</v>
      </c>
      <c r="DN35" s="181">
        <v>1492.1</v>
      </c>
      <c r="DO35" s="181">
        <v>1412.74</v>
      </c>
      <c r="DP35" s="181">
        <v>1492.26</v>
      </c>
      <c r="DQ35" s="181">
        <v>1412.74</v>
      </c>
      <c r="DR35" s="181">
        <v>1517.11</v>
      </c>
      <c r="DS35" s="181">
        <v>1412.74</v>
      </c>
      <c r="DT35" s="181">
        <v>1568.62</v>
      </c>
      <c r="DU35" s="181">
        <v>1412.74</v>
      </c>
      <c r="DV35" s="181">
        <v>1577.33</v>
      </c>
      <c r="DW35" s="181">
        <v>1412.74</v>
      </c>
      <c r="DX35" s="181">
        <v>1601.97</v>
      </c>
      <c r="DY35" s="181">
        <v>1412.74</v>
      </c>
      <c r="DZ35" s="181">
        <v>1578.75</v>
      </c>
      <c r="EA35" s="181">
        <v>1412.74</v>
      </c>
      <c r="EB35" s="181">
        <v>1603.82</v>
      </c>
      <c r="EC35" s="181">
        <v>1412.74</v>
      </c>
      <c r="ED35" s="181">
        <v>1643.13</v>
      </c>
      <c r="EE35" s="181">
        <v>1412.74</v>
      </c>
      <c r="EF35" s="181">
        <v>1604.37</v>
      </c>
      <c r="EG35" s="181">
        <v>1412.74</v>
      </c>
      <c r="EH35" s="181">
        <v>1551.76</v>
      </c>
      <c r="EI35" s="181">
        <v>1412.74</v>
      </c>
      <c r="EJ35" s="181">
        <v>1582.04</v>
      </c>
      <c r="EK35" s="181">
        <v>1412.74</v>
      </c>
      <c r="EL35" s="181">
        <v>1621.57</v>
      </c>
      <c r="EM35" s="181">
        <v>1412.74</v>
      </c>
      <c r="EN35" s="181">
        <v>1619.72</v>
      </c>
      <c r="EO35" s="181">
        <v>1412.74</v>
      </c>
      <c r="EP35" s="181">
        <v>1643.11</v>
      </c>
      <c r="EQ35" s="181">
        <v>1412.74</v>
      </c>
      <c r="ER35" s="181">
        <v>1583.43</v>
      </c>
      <c r="ES35" s="181">
        <v>1412.74</v>
      </c>
      <c r="ET35" s="181">
        <v>1513.78</v>
      </c>
      <c r="EU35" s="181">
        <v>1412.74</v>
      </c>
      <c r="EV35" s="181">
        <v>1557.14</v>
      </c>
      <c r="EW35" s="181">
        <v>1412.74</v>
      </c>
      <c r="EX35" s="181">
        <v>1464.91</v>
      </c>
      <c r="EY35" s="181">
        <v>1412.74</v>
      </c>
      <c r="EZ35" s="181">
        <v>1533.57</v>
      </c>
      <c r="FA35" s="181">
        <v>1412.74</v>
      </c>
      <c r="FB35" s="181">
        <v>1495.69</v>
      </c>
      <c r="FC35" s="181">
        <v>1412.74</v>
      </c>
    </row>
    <row r="36" spans="2:159">
      <c r="B36" s="200"/>
      <c r="C36" s="197"/>
      <c r="D36" s="343"/>
      <c r="E36" s="344"/>
      <c r="F36" s="343"/>
      <c r="G36" s="344"/>
      <c r="H36" s="343"/>
      <c r="I36" s="344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</row>
    <row r="37" spans="2:159">
      <c r="B37" s="516" t="s">
        <v>234</v>
      </c>
      <c r="C37" s="195" t="s">
        <v>227</v>
      </c>
      <c r="D37" s="349">
        <v>258.74303668422857</v>
      </c>
      <c r="E37" s="350">
        <v>224.53</v>
      </c>
      <c r="F37" s="349">
        <v>259.26</v>
      </c>
      <c r="G37" s="350">
        <v>224.53</v>
      </c>
      <c r="H37" s="349">
        <v>263.20999999999998</v>
      </c>
      <c r="I37" s="350">
        <v>224.53</v>
      </c>
      <c r="J37" s="180">
        <v>238.81</v>
      </c>
      <c r="K37" s="180">
        <v>224.53</v>
      </c>
      <c r="L37" s="178">
        <v>238.37</v>
      </c>
      <c r="M37" s="180">
        <v>224.53</v>
      </c>
      <c r="N37" s="180">
        <v>236</v>
      </c>
      <c r="O37" s="180">
        <v>224.53</v>
      </c>
      <c r="P37" s="180">
        <v>231.95</v>
      </c>
      <c r="Q37" s="180">
        <v>224.53</v>
      </c>
      <c r="R37" s="180">
        <v>237.08</v>
      </c>
      <c r="S37" s="180">
        <v>224.53</v>
      </c>
      <c r="T37" s="180">
        <v>227.87</v>
      </c>
      <c r="U37" s="180">
        <v>224.53</v>
      </c>
      <c r="V37" s="180">
        <v>231.64</v>
      </c>
      <c r="W37" s="180">
        <v>224.53</v>
      </c>
      <c r="X37" s="180">
        <v>232.91</v>
      </c>
      <c r="Y37" s="180">
        <v>224.53</v>
      </c>
      <c r="Z37" s="180">
        <v>233.13</v>
      </c>
      <c r="AA37" s="180">
        <v>224.53</v>
      </c>
      <c r="AB37" s="180">
        <v>235.66</v>
      </c>
      <c r="AC37" s="180">
        <v>224.53</v>
      </c>
      <c r="AD37" s="180">
        <v>237.18</v>
      </c>
      <c r="AE37" s="180">
        <v>224.53</v>
      </c>
      <c r="AF37" s="180">
        <v>233.95</v>
      </c>
      <c r="AG37" s="180">
        <v>224.53</v>
      </c>
      <c r="AH37" s="180">
        <v>231.38</v>
      </c>
      <c r="AI37" s="180">
        <v>224.53</v>
      </c>
      <c r="AJ37" s="180">
        <v>229.96</v>
      </c>
      <c r="AK37" s="180">
        <v>224.53</v>
      </c>
      <c r="AL37" s="180">
        <v>218.42</v>
      </c>
      <c r="AM37" s="180">
        <v>224.53</v>
      </c>
      <c r="AN37" s="180">
        <v>208.59</v>
      </c>
      <c r="AO37" s="180">
        <v>224.53</v>
      </c>
      <c r="AP37" s="180">
        <v>194.47</v>
      </c>
      <c r="AQ37" s="180">
        <v>224.53</v>
      </c>
      <c r="AR37" s="180">
        <v>182.98</v>
      </c>
      <c r="AS37" s="180">
        <v>224.53</v>
      </c>
      <c r="AT37" s="180">
        <v>191.37</v>
      </c>
      <c r="AU37" s="180">
        <v>224.53</v>
      </c>
      <c r="AV37" s="180">
        <v>188.65</v>
      </c>
      <c r="AW37" s="180">
        <v>224.53</v>
      </c>
      <c r="AX37" s="180">
        <v>192.07</v>
      </c>
      <c r="AY37" s="180">
        <v>224.53</v>
      </c>
      <c r="AZ37" s="180">
        <v>194.09</v>
      </c>
      <c r="BA37" s="180">
        <v>224.53</v>
      </c>
      <c r="BB37" s="180">
        <v>194.96</v>
      </c>
      <c r="BC37" s="180">
        <v>224.53</v>
      </c>
      <c r="BD37" s="180">
        <v>187.69</v>
      </c>
      <c r="BE37" s="180">
        <v>224.53</v>
      </c>
      <c r="BF37" s="180">
        <v>178.36</v>
      </c>
      <c r="BG37" s="180">
        <v>224.53</v>
      </c>
      <c r="BH37" s="180">
        <v>177.68</v>
      </c>
      <c r="BI37" s="180">
        <v>224.53</v>
      </c>
      <c r="BJ37" s="180">
        <v>178.02</v>
      </c>
      <c r="BK37" s="180">
        <v>224.53</v>
      </c>
      <c r="BL37" s="180">
        <v>173.37</v>
      </c>
      <c r="BM37" s="180">
        <v>224.53</v>
      </c>
      <c r="BN37" s="180">
        <v>163.02000000000001</v>
      </c>
      <c r="BO37" s="180">
        <v>224.53</v>
      </c>
      <c r="BP37" s="180">
        <v>159.04</v>
      </c>
      <c r="BQ37" s="180">
        <v>224.53</v>
      </c>
      <c r="BR37" s="180">
        <v>161.32</v>
      </c>
      <c r="BS37" s="180">
        <v>224.53</v>
      </c>
      <c r="BT37" s="180">
        <v>164.64</v>
      </c>
      <c r="BU37" s="180">
        <v>224.53</v>
      </c>
      <c r="BV37" s="180">
        <v>167.18</v>
      </c>
      <c r="BW37" s="180">
        <v>224.53</v>
      </c>
      <c r="BX37" s="180">
        <v>173.23</v>
      </c>
      <c r="BY37" s="180">
        <v>224.53</v>
      </c>
      <c r="BZ37" s="180">
        <v>178</v>
      </c>
      <c r="CA37" s="180">
        <v>224.53</v>
      </c>
      <c r="CB37" s="180">
        <v>177.85</v>
      </c>
      <c r="CC37" s="180">
        <v>224.53</v>
      </c>
      <c r="CD37" s="180">
        <v>179.49</v>
      </c>
      <c r="CE37" s="180">
        <v>224.53</v>
      </c>
      <c r="CF37" s="180">
        <v>183.16</v>
      </c>
      <c r="CG37" s="180">
        <v>224.53</v>
      </c>
      <c r="CH37" s="180">
        <v>188.39</v>
      </c>
      <c r="CI37" s="180">
        <v>224.53</v>
      </c>
      <c r="CJ37" s="180">
        <v>190.19</v>
      </c>
      <c r="CK37" s="180">
        <v>224.53</v>
      </c>
      <c r="CL37" s="180">
        <v>203.73</v>
      </c>
      <c r="CM37" s="180">
        <v>224.53</v>
      </c>
      <c r="CN37" s="180">
        <v>205.09</v>
      </c>
      <c r="CO37" s="180">
        <v>224.53</v>
      </c>
      <c r="CP37" s="180">
        <v>206.76</v>
      </c>
      <c r="CQ37" s="180">
        <v>224.53</v>
      </c>
      <c r="CR37" s="180">
        <v>201.73</v>
      </c>
      <c r="CS37" s="180">
        <v>224.53</v>
      </c>
      <c r="CT37" s="180">
        <v>203.54</v>
      </c>
      <c r="CU37" s="180">
        <v>224.53</v>
      </c>
      <c r="CV37" s="180">
        <v>205.35</v>
      </c>
      <c r="CW37" s="180">
        <v>224.53</v>
      </c>
      <c r="CX37" s="180">
        <v>202.23</v>
      </c>
      <c r="CY37" s="180">
        <v>224.53</v>
      </c>
      <c r="CZ37" s="180">
        <v>205.35</v>
      </c>
      <c r="DA37" s="180">
        <v>224.53</v>
      </c>
      <c r="DB37" s="180">
        <v>207.7</v>
      </c>
      <c r="DC37" s="180">
        <v>224.53</v>
      </c>
      <c r="DD37" s="180">
        <v>212.02</v>
      </c>
      <c r="DE37" s="180">
        <v>224.53</v>
      </c>
      <c r="DF37" s="180">
        <v>213.46</v>
      </c>
      <c r="DG37" s="180">
        <v>224.53</v>
      </c>
      <c r="DH37" s="180">
        <v>222.2</v>
      </c>
      <c r="DI37" s="180">
        <v>224.53</v>
      </c>
      <c r="DJ37" s="180">
        <v>223.6</v>
      </c>
      <c r="DK37" s="180">
        <v>224.53</v>
      </c>
      <c r="DL37" s="180">
        <v>227.17</v>
      </c>
      <c r="DM37" s="180">
        <v>224.53</v>
      </c>
      <c r="DN37" s="180">
        <v>227.6</v>
      </c>
      <c r="DO37" s="180">
        <v>224.53</v>
      </c>
      <c r="DP37" s="180">
        <v>227.62</v>
      </c>
      <c r="DQ37" s="180">
        <v>224.53</v>
      </c>
      <c r="DR37" s="180">
        <v>231.42</v>
      </c>
      <c r="DS37" s="180">
        <v>224.53</v>
      </c>
      <c r="DT37" s="180">
        <v>239.27</v>
      </c>
      <c r="DU37" s="180">
        <v>224.53</v>
      </c>
      <c r="DV37" s="180">
        <v>240.6</v>
      </c>
      <c r="DW37" s="180">
        <v>224.53</v>
      </c>
      <c r="DX37" s="180">
        <v>244.36</v>
      </c>
      <c r="DY37" s="180">
        <v>224.53</v>
      </c>
      <c r="DZ37" s="180">
        <v>240.82</v>
      </c>
      <c r="EA37" s="180">
        <v>224.53</v>
      </c>
      <c r="EB37" s="180">
        <v>244.64</v>
      </c>
      <c r="EC37" s="180">
        <v>224.53</v>
      </c>
      <c r="ED37" s="180">
        <v>250.64</v>
      </c>
      <c r="EE37" s="180">
        <v>224.53</v>
      </c>
      <c r="EF37" s="180">
        <v>244.73</v>
      </c>
      <c r="EG37" s="180">
        <v>224.53</v>
      </c>
      <c r="EH37" s="180">
        <v>236.7</v>
      </c>
      <c r="EI37" s="180">
        <v>224.53</v>
      </c>
      <c r="EJ37" s="180">
        <v>241.32</v>
      </c>
      <c r="EK37" s="180">
        <v>224.53</v>
      </c>
      <c r="EL37" s="180">
        <v>247.35</v>
      </c>
      <c r="EM37" s="180">
        <v>224.53</v>
      </c>
      <c r="EN37" s="180">
        <v>247.07</v>
      </c>
      <c r="EO37" s="180">
        <v>224.53</v>
      </c>
      <c r="EP37" s="180">
        <v>250.64</v>
      </c>
      <c r="EQ37" s="180">
        <v>224.53</v>
      </c>
      <c r="ER37" s="180">
        <v>241.53</v>
      </c>
      <c r="ES37" s="180">
        <v>224.53</v>
      </c>
      <c r="ET37" s="180">
        <v>230.91</v>
      </c>
      <c r="EU37" s="180">
        <v>224.53</v>
      </c>
      <c r="EV37" s="180">
        <v>237.52</v>
      </c>
      <c r="EW37" s="180">
        <v>224.53</v>
      </c>
      <c r="EX37" s="180">
        <v>223.45</v>
      </c>
      <c r="EY37" s="180">
        <v>224.53</v>
      </c>
      <c r="EZ37" s="180">
        <v>233.93</v>
      </c>
      <c r="FA37" s="180">
        <v>224.53</v>
      </c>
      <c r="FB37" s="180">
        <v>228.15</v>
      </c>
      <c r="FC37" s="180">
        <v>224.53</v>
      </c>
    </row>
    <row r="38" spans="2:159">
      <c r="B38" s="516"/>
      <c r="C38" s="198" t="s">
        <v>229</v>
      </c>
      <c r="D38" s="345">
        <v>8.8464786445867585</v>
      </c>
      <c r="E38" s="346">
        <v>7.81</v>
      </c>
      <c r="F38" s="345">
        <v>8.86</v>
      </c>
      <c r="G38" s="346">
        <v>7.81</v>
      </c>
      <c r="H38" s="345">
        <v>9</v>
      </c>
      <c r="I38" s="346">
        <v>7.81</v>
      </c>
      <c r="J38" s="179">
        <v>8.16</v>
      </c>
      <c r="K38" s="179">
        <v>7.81</v>
      </c>
      <c r="L38" s="179">
        <v>8.15</v>
      </c>
      <c r="M38" s="179">
        <v>7.81</v>
      </c>
      <c r="N38" s="179">
        <v>8.07</v>
      </c>
      <c r="O38" s="179">
        <v>7.81</v>
      </c>
      <c r="P38" s="179">
        <v>7.93</v>
      </c>
      <c r="Q38" s="179">
        <v>7.81</v>
      </c>
      <c r="R38" s="179">
        <v>8.11</v>
      </c>
      <c r="S38" s="179">
        <v>7.81</v>
      </c>
      <c r="T38" s="179">
        <v>7.79</v>
      </c>
      <c r="U38" s="179">
        <v>7.81</v>
      </c>
      <c r="V38" s="179">
        <v>7.92</v>
      </c>
      <c r="W38" s="179">
        <v>7.81</v>
      </c>
      <c r="X38" s="179">
        <v>7.96</v>
      </c>
      <c r="Y38" s="179">
        <v>7.81</v>
      </c>
      <c r="Z38" s="179">
        <v>7.97</v>
      </c>
      <c r="AA38" s="179">
        <v>7.81</v>
      </c>
      <c r="AB38" s="179">
        <v>8.06</v>
      </c>
      <c r="AC38" s="179">
        <v>7.81</v>
      </c>
      <c r="AD38" s="179">
        <v>8.11</v>
      </c>
      <c r="AE38" s="179">
        <v>7.81</v>
      </c>
      <c r="AF38" s="179">
        <v>8</v>
      </c>
      <c r="AG38" s="179">
        <v>7.81</v>
      </c>
      <c r="AH38" s="179">
        <v>7.91</v>
      </c>
      <c r="AI38" s="179">
        <v>7.81</v>
      </c>
      <c r="AJ38" s="179">
        <v>7.86</v>
      </c>
      <c r="AK38" s="179">
        <v>7.81</v>
      </c>
      <c r="AL38" s="179">
        <v>7.47</v>
      </c>
      <c r="AM38" s="179">
        <v>7.81</v>
      </c>
      <c r="AN38" s="179">
        <v>7.13</v>
      </c>
      <c r="AO38" s="179">
        <v>7.81</v>
      </c>
      <c r="AP38" s="179">
        <v>6.65</v>
      </c>
      <c r="AQ38" s="179">
        <v>7.81</v>
      </c>
      <c r="AR38" s="179">
        <v>6.26</v>
      </c>
      <c r="AS38" s="179">
        <v>7.81</v>
      </c>
      <c r="AT38" s="179">
        <v>6.54</v>
      </c>
      <c r="AU38" s="179">
        <v>7.81</v>
      </c>
      <c r="AV38" s="179">
        <v>6.45</v>
      </c>
      <c r="AW38" s="179">
        <v>7.81</v>
      </c>
      <c r="AX38" s="179">
        <v>6.57</v>
      </c>
      <c r="AY38" s="179">
        <v>7.81</v>
      </c>
      <c r="AZ38" s="179">
        <v>6.64</v>
      </c>
      <c r="BA38" s="179">
        <v>7.81</v>
      </c>
      <c r="BB38" s="179">
        <v>6.67</v>
      </c>
      <c r="BC38" s="179">
        <v>7.81</v>
      </c>
      <c r="BD38" s="179">
        <v>6.42</v>
      </c>
      <c r="BE38" s="179">
        <v>7.81</v>
      </c>
      <c r="BF38" s="179">
        <v>6.1</v>
      </c>
      <c r="BG38" s="179">
        <v>7.81</v>
      </c>
      <c r="BH38" s="179">
        <v>6.07</v>
      </c>
      <c r="BI38" s="179">
        <v>7.81</v>
      </c>
      <c r="BJ38" s="179">
        <v>6.09</v>
      </c>
      <c r="BK38" s="179">
        <v>7.81</v>
      </c>
      <c r="BL38" s="179">
        <v>5.93</v>
      </c>
      <c r="BM38" s="179">
        <v>7.81</v>
      </c>
      <c r="BN38" s="179">
        <v>5.57</v>
      </c>
      <c r="BO38" s="179">
        <v>7.81</v>
      </c>
      <c r="BP38" s="179">
        <v>5.44</v>
      </c>
      <c r="BQ38" s="179">
        <v>7.81</v>
      </c>
      <c r="BR38" s="179">
        <v>5.52</v>
      </c>
      <c r="BS38" s="179">
        <v>7.81</v>
      </c>
      <c r="BT38" s="179">
        <v>5.63</v>
      </c>
      <c r="BU38" s="179">
        <v>7.81</v>
      </c>
      <c r="BV38" s="179">
        <v>5.75</v>
      </c>
      <c r="BW38" s="179">
        <v>7.81</v>
      </c>
      <c r="BX38" s="179">
        <v>5.92</v>
      </c>
      <c r="BY38" s="179">
        <v>7.81</v>
      </c>
      <c r="BZ38" s="179">
        <v>6.09</v>
      </c>
      <c r="CA38" s="179">
        <v>7.81</v>
      </c>
      <c r="CB38" s="179">
        <v>6.08</v>
      </c>
      <c r="CC38" s="179">
        <v>7.81</v>
      </c>
      <c r="CD38" s="179">
        <v>6.14</v>
      </c>
      <c r="CE38" s="179">
        <v>7.81</v>
      </c>
      <c r="CF38" s="179">
        <v>6.26</v>
      </c>
      <c r="CG38" s="179">
        <v>7.81</v>
      </c>
      <c r="CH38" s="179">
        <v>6.44</v>
      </c>
      <c r="CI38" s="179">
        <v>7.81</v>
      </c>
      <c r="CJ38" s="179">
        <v>6.5</v>
      </c>
      <c r="CK38" s="179">
        <v>7.81</v>
      </c>
      <c r="CL38" s="179">
        <v>6.97</v>
      </c>
      <c r="CM38" s="179">
        <v>7.81</v>
      </c>
      <c r="CN38" s="179">
        <v>7.01</v>
      </c>
      <c r="CO38" s="179">
        <v>7.81</v>
      </c>
      <c r="CP38" s="179">
        <v>7.07</v>
      </c>
      <c r="CQ38" s="179">
        <v>7.81</v>
      </c>
      <c r="CR38" s="179">
        <v>6.9</v>
      </c>
      <c r="CS38" s="179">
        <v>7.81</v>
      </c>
      <c r="CT38" s="179">
        <v>6.96</v>
      </c>
      <c r="CU38" s="179">
        <v>7.81</v>
      </c>
      <c r="CV38" s="179">
        <v>7.02</v>
      </c>
      <c r="CW38" s="179">
        <v>7.81</v>
      </c>
      <c r="CX38" s="179">
        <v>6.91</v>
      </c>
      <c r="CY38" s="179">
        <v>7.81</v>
      </c>
      <c r="CZ38" s="179">
        <v>7.02</v>
      </c>
      <c r="DA38" s="179">
        <v>7.81</v>
      </c>
      <c r="DB38" s="179">
        <v>7.1</v>
      </c>
      <c r="DC38" s="179">
        <v>7.81</v>
      </c>
      <c r="DD38" s="179">
        <v>7.25</v>
      </c>
      <c r="DE38" s="179">
        <v>7.81</v>
      </c>
      <c r="DF38" s="179">
        <v>7.3</v>
      </c>
      <c r="DG38" s="179">
        <v>7.81</v>
      </c>
      <c r="DH38" s="179">
        <v>7.6</v>
      </c>
      <c r="DI38" s="179">
        <v>7.81</v>
      </c>
      <c r="DJ38" s="179">
        <v>7.65</v>
      </c>
      <c r="DK38" s="179">
        <v>7.81</v>
      </c>
      <c r="DL38" s="179">
        <v>7.77</v>
      </c>
      <c r="DM38" s="179">
        <v>7.81</v>
      </c>
      <c r="DN38" s="179">
        <v>7.78</v>
      </c>
      <c r="DO38" s="179">
        <v>7.81</v>
      </c>
      <c r="DP38" s="179">
        <v>7.78</v>
      </c>
      <c r="DQ38" s="179">
        <v>7.81</v>
      </c>
      <c r="DR38" s="179">
        <v>7.91</v>
      </c>
      <c r="DS38" s="179">
        <v>7.81</v>
      </c>
      <c r="DT38" s="179">
        <v>8.18</v>
      </c>
      <c r="DU38" s="179">
        <v>7.81</v>
      </c>
      <c r="DV38" s="179">
        <v>8.23</v>
      </c>
      <c r="DW38" s="179">
        <v>7.81</v>
      </c>
      <c r="DX38" s="179">
        <v>8.35</v>
      </c>
      <c r="DY38" s="179">
        <v>7.81</v>
      </c>
      <c r="DZ38" s="179">
        <v>8.23</v>
      </c>
      <c r="EA38" s="179">
        <v>7.81</v>
      </c>
      <c r="EB38" s="179">
        <v>8.36</v>
      </c>
      <c r="EC38" s="179">
        <v>7.81</v>
      </c>
      <c r="ED38" s="179">
        <v>8.57</v>
      </c>
      <c r="EE38" s="179">
        <v>7.81</v>
      </c>
      <c r="EF38" s="179">
        <v>8.3699999999999992</v>
      </c>
      <c r="EG38" s="179">
        <v>7.81</v>
      </c>
      <c r="EH38" s="179">
        <v>8.09</v>
      </c>
      <c r="EI38" s="179">
        <v>7.81</v>
      </c>
      <c r="EJ38" s="179">
        <v>8.25</v>
      </c>
      <c r="EK38" s="179">
        <v>7.81</v>
      </c>
      <c r="EL38" s="179">
        <v>8.4600000000000009</v>
      </c>
      <c r="EM38" s="179">
        <v>7.81</v>
      </c>
      <c r="EN38" s="179">
        <v>8.4700000000000006</v>
      </c>
      <c r="EO38" s="179">
        <v>7.81</v>
      </c>
      <c r="EP38" s="179">
        <v>8.57</v>
      </c>
      <c r="EQ38" s="179">
        <v>7.81</v>
      </c>
      <c r="ER38" s="179">
        <v>8.26</v>
      </c>
      <c r="ES38" s="179">
        <v>7.81</v>
      </c>
      <c r="ET38" s="179">
        <v>7.89</v>
      </c>
      <c r="EU38" s="179">
        <v>7.81</v>
      </c>
      <c r="EV38" s="179">
        <v>8.1199999999999992</v>
      </c>
      <c r="EW38" s="179">
        <v>7.81</v>
      </c>
      <c r="EX38" s="179">
        <v>7.64</v>
      </c>
      <c r="EY38" s="179">
        <v>7.81</v>
      </c>
      <c r="EZ38" s="179">
        <v>8</v>
      </c>
      <c r="FA38" s="179">
        <v>7.81</v>
      </c>
      <c r="FB38" s="179">
        <v>7.8</v>
      </c>
      <c r="FC38" s="179">
        <v>7.81</v>
      </c>
    </row>
    <row r="39" spans="2:159">
      <c r="B39" s="516"/>
      <c r="C39" s="202" t="s">
        <v>230</v>
      </c>
      <c r="D39" s="353">
        <v>504.11757338197242</v>
      </c>
      <c r="E39" s="354">
        <v>485.98</v>
      </c>
      <c r="F39" s="353">
        <v>505.12</v>
      </c>
      <c r="G39" s="354">
        <v>485.98</v>
      </c>
      <c r="H39" s="353">
        <v>512.80999999999995</v>
      </c>
      <c r="I39" s="354">
        <v>485.98</v>
      </c>
      <c r="J39" s="184">
        <v>465.27</v>
      </c>
      <c r="K39" s="184">
        <v>485.98</v>
      </c>
      <c r="L39" s="184">
        <v>464.42</v>
      </c>
      <c r="M39" s="184">
        <v>485.98</v>
      </c>
      <c r="N39" s="184">
        <v>459.8</v>
      </c>
      <c r="O39" s="184">
        <v>485.98</v>
      </c>
      <c r="P39" s="184">
        <v>451.92</v>
      </c>
      <c r="Q39" s="184">
        <v>485.98</v>
      </c>
      <c r="R39" s="184">
        <v>461.91</v>
      </c>
      <c r="S39" s="184">
        <v>485.98</v>
      </c>
      <c r="T39" s="184">
        <v>443.96</v>
      </c>
      <c r="U39" s="184">
        <v>485.98</v>
      </c>
      <c r="V39" s="184">
        <v>451.32</v>
      </c>
      <c r="W39" s="184">
        <v>485.98</v>
      </c>
      <c r="X39" s="184">
        <v>453.79</v>
      </c>
      <c r="Y39" s="184">
        <v>485.98</v>
      </c>
      <c r="Z39" s="184">
        <v>454.22</v>
      </c>
      <c r="AA39" s="184">
        <v>485.98</v>
      </c>
      <c r="AB39" s="184">
        <v>459.14</v>
      </c>
      <c r="AC39" s="184">
        <v>485.98</v>
      </c>
      <c r="AD39" s="184">
        <v>462.11</v>
      </c>
      <c r="AE39" s="184">
        <v>485.98</v>
      </c>
      <c r="AF39" s="184">
        <v>455.81</v>
      </c>
      <c r="AG39" s="184">
        <v>485.98</v>
      </c>
      <c r="AH39" s="184">
        <v>450.81</v>
      </c>
      <c r="AI39" s="184">
        <v>485.98</v>
      </c>
      <c r="AJ39" s="184">
        <v>448.03</v>
      </c>
      <c r="AK39" s="184">
        <v>485.98</v>
      </c>
      <c r="AL39" s="184">
        <v>425.56</v>
      </c>
      <c r="AM39" s="184">
        <v>485.98</v>
      </c>
      <c r="AN39" s="184">
        <v>406.39</v>
      </c>
      <c r="AO39" s="184">
        <v>485.98</v>
      </c>
      <c r="AP39" s="184">
        <v>378.89</v>
      </c>
      <c r="AQ39" s="184">
        <v>485.98</v>
      </c>
      <c r="AR39" s="184">
        <v>356.51</v>
      </c>
      <c r="AS39" s="184">
        <v>485.98</v>
      </c>
      <c r="AT39" s="184">
        <v>372.86</v>
      </c>
      <c r="AU39" s="184">
        <v>485.98</v>
      </c>
      <c r="AV39" s="184">
        <v>367.55</v>
      </c>
      <c r="AW39" s="184">
        <v>485.98</v>
      </c>
      <c r="AX39" s="184">
        <v>374.21</v>
      </c>
      <c r="AY39" s="184">
        <v>485.98</v>
      </c>
      <c r="AZ39" s="184">
        <v>378.15</v>
      </c>
      <c r="BA39" s="184">
        <v>485.98</v>
      </c>
      <c r="BB39" s="184">
        <v>379.84</v>
      </c>
      <c r="BC39" s="184">
        <v>485.98</v>
      </c>
      <c r="BD39" s="184">
        <v>365.69</v>
      </c>
      <c r="BE39" s="184">
        <v>485.98</v>
      </c>
      <c r="BF39" s="184">
        <v>347.51</v>
      </c>
      <c r="BG39" s="184">
        <v>485.98</v>
      </c>
      <c r="BH39" s="184">
        <v>346.17</v>
      </c>
      <c r="BI39" s="184">
        <v>485.98</v>
      </c>
      <c r="BJ39" s="184">
        <v>346.84</v>
      </c>
      <c r="BK39" s="184">
        <v>485.98</v>
      </c>
      <c r="BL39" s="184">
        <v>337.79</v>
      </c>
      <c r="BM39" s="184">
        <v>485.98</v>
      </c>
      <c r="BN39" s="184">
        <v>317.61</v>
      </c>
      <c r="BO39" s="184">
        <v>485.98</v>
      </c>
      <c r="BP39" s="184">
        <v>309.86</v>
      </c>
      <c r="BQ39" s="184">
        <v>485.98</v>
      </c>
      <c r="BR39" s="184">
        <v>314.31</v>
      </c>
      <c r="BS39" s="184">
        <v>485.98</v>
      </c>
      <c r="BT39" s="184">
        <v>320.77999999999997</v>
      </c>
      <c r="BU39" s="184">
        <v>485.98</v>
      </c>
      <c r="BV39" s="184">
        <v>325.72000000000003</v>
      </c>
      <c r="BW39" s="184">
        <v>485.98</v>
      </c>
      <c r="BX39" s="184">
        <v>337.51</v>
      </c>
      <c r="BY39" s="184">
        <v>485.98</v>
      </c>
      <c r="BZ39" s="184">
        <v>346.8</v>
      </c>
      <c r="CA39" s="184">
        <v>485.98</v>
      </c>
      <c r="CB39" s="184">
        <v>346.51</v>
      </c>
      <c r="CC39" s="184">
        <v>485.98</v>
      </c>
      <c r="CD39" s="184">
        <v>349.7</v>
      </c>
      <c r="CE39" s="184">
        <v>485.98</v>
      </c>
      <c r="CF39" s="184">
        <v>356.85</v>
      </c>
      <c r="CG39" s="184">
        <v>485.98</v>
      </c>
      <c r="CH39" s="184">
        <v>367.04</v>
      </c>
      <c r="CI39" s="184">
        <v>485.98</v>
      </c>
      <c r="CJ39" s="184">
        <v>370.54</v>
      </c>
      <c r="CK39" s="184">
        <v>485.98</v>
      </c>
      <c r="CL39" s="184">
        <v>396.93</v>
      </c>
      <c r="CM39" s="184">
        <v>485.98</v>
      </c>
      <c r="CN39" s="184">
        <v>399.58</v>
      </c>
      <c r="CO39" s="184">
        <v>485.98</v>
      </c>
      <c r="CP39" s="184">
        <v>402.83</v>
      </c>
      <c r="CQ39" s="184">
        <v>485.98</v>
      </c>
      <c r="CR39" s="184">
        <v>393.04</v>
      </c>
      <c r="CS39" s="184">
        <v>485.98</v>
      </c>
      <c r="CT39" s="184">
        <v>396.56</v>
      </c>
      <c r="CU39" s="184">
        <v>485.98</v>
      </c>
      <c r="CV39" s="184">
        <v>400.08</v>
      </c>
      <c r="CW39" s="184">
        <v>485.98</v>
      </c>
      <c r="CX39" s="184">
        <v>394.01</v>
      </c>
      <c r="CY39" s="184">
        <v>485.98</v>
      </c>
      <c r="CZ39" s="184">
        <v>400.1</v>
      </c>
      <c r="DA39" s="184">
        <v>485.98</v>
      </c>
      <c r="DB39" s="184">
        <v>404.67</v>
      </c>
      <c r="DC39" s="184">
        <v>485.98</v>
      </c>
      <c r="DD39" s="184">
        <v>413.08</v>
      </c>
      <c r="DE39" s="184">
        <v>485.98</v>
      </c>
      <c r="DF39" s="184">
        <v>415.89</v>
      </c>
      <c r="DG39" s="184">
        <v>485.98</v>
      </c>
      <c r="DH39" s="184">
        <v>432.92</v>
      </c>
      <c r="DI39" s="184">
        <v>485.98</v>
      </c>
      <c r="DJ39" s="184">
        <v>435.65</v>
      </c>
      <c r="DK39" s="184">
        <v>485.98</v>
      </c>
      <c r="DL39" s="184">
        <v>442.55</v>
      </c>
      <c r="DM39" s="184">
        <v>485.98</v>
      </c>
      <c r="DN39" s="184">
        <v>443.44</v>
      </c>
      <c r="DO39" s="184">
        <v>485.98</v>
      </c>
      <c r="DP39" s="184">
        <v>443.49</v>
      </c>
      <c r="DQ39" s="184">
        <v>485.98</v>
      </c>
      <c r="DR39" s="184">
        <v>450.87</v>
      </c>
      <c r="DS39" s="184">
        <v>485.98</v>
      </c>
      <c r="DT39" s="184">
        <v>466.18</v>
      </c>
      <c r="DU39" s="184">
        <v>485.98</v>
      </c>
      <c r="DV39" s="184">
        <v>468.77</v>
      </c>
      <c r="DW39" s="184">
        <v>485.98</v>
      </c>
      <c r="DX39" s="184">
        <v>476.09</v>
      </c>
      <c r="DY39" s="184">
        <v>485.98</v>
      </c>
      <c r="DZ39" s="184">
        <v>469.19</v>
      </c>
      <c r="EA39" s="184">
        <v>485.98</v>
      </c>
      <c r="EB39" s="184">
        <v>476.64</v>
      </c>
      <c r="EC39" s="184">
        <v>485.98</v>
      </c>
      <c r="ED39" s="184">
        <v>488.33</v>
      </c>
      <c r="EE39" s="184">
        <v>485.98</v>
      </c>
      <c r="EF39" s="184">
        <v>476.81</v>
      </c>
      <c r="EG39" s="184">
        <v>485.98</v>
      </c>
      <c r="EH39" s="184">
        <v>461.17</v>
      </c>
      <c r="EI39" s="184">
        <v>485.98</v>
      </c>
      <c r="EJ39" s="184">
        <v>470.17</v>
      </c>
      <c r="EK39" s="184">
        <v>485.98</v>
      </c>
      <c r="EL39" s="184">
        <v>481.92</v>
      </c>
      <c r="EM39" s="184">
        <v>485.98</v>
      </c>
      <c r="EN39" s="184">
        <v>481.37</v>
      </c>
      <c r="EO39" s="184">
        <v>485.98</v>
      </c>
      <c r="EP39" s="184">
        <v>488.32</v>
      </c>
      <c r="EQ39" s="184">
        <v>485.98</v>
      </c>
      <c r="ER39" s="184">
        <v>470.58</v>
      </c>
      <c r="ES39" s="184">
        <v>485.98</v>
      </c>
      <c r="ET39" s="184">
        <v>449.88</v>
      </c>
      <c r="EU39" s="184">
        <v>485.98</v>
      </c>
      <c r="EV39" s="184">
        <v>462.77</v>
      </c>
      <c r="EW39" s="184">
        <v>485.98</v>
      </c>
      <c r="EX39" s="184">
        <v>435.36</v>
      </c>
      <c r="EY39" s="184">
        <v>485.98</v>
      </c>
      <c r="EZ39" s="184">
        <v>455.77</v>
      </c>
      <c r="FA39" s="184">
        <v>485.98</v>
      </c>
      <c r="FB39" s="184">
        <v>444.51</v>
      </c>
      <c r="FC39" s="184">
        <v>485.98</v>
      </c>
    </row>
    <row r="40" spans="2:159">
      <c r="B40" s="200"/>
      <c r="C40" s="197"/>
      <c r="D40" s="343"/>
      <c r="E40" s="344"/>
      <c r="F40" s="343"/>
      <c r="G40" s="344"/>
      <c r="H40" s="343"/>
      <c r="I40" s="344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</row>
    <row r="41" spans="2:159">
      <c r="B41" s="516" t="s">
        <v>235</v>
      </c>
      <c r="C41" s="195" t="s">
        <v>227</v>
      </c>
      <c r="D41" s="355">
        <v>258.74303668422857</v>
      </c>
      <c r="E41" s="356">
        <v>224.53</v>
      </c>
      <c r="F41" s="355">
        <v>259.26</v>
      </c>
      <c r="G41" s="356">
        <v>224.53</v>
      </c>
      <c r="H41" s="355">
        <v>263.20999999999998</v>
      </c>
      <c r="I41" s="356">
        <v>224.53</v>
      </c>
      <c r="J41" s="185">
        <v>238.81</v>
      </c>
      <c r="K41" s="185">
        <v>224.53</v>
      </c>
      <c r="L41" s="185">
        <v>238.37</v>
      </c>
      <c r="M41" s="185">
        <v>224.53</v>
      </c>
      <c r="N41" s="185">
        <v>236</v>
      </c>
      <c r="O41" s="185">
        <v>224.53</v>
      </c>
      <c r="P41" s="185">
        <v>231.95</v>
      </c>
      <c r="Q41" s="185">
        <v>224.53</v>
      </c>
      <c r="R41" s="185">
        <v>237.08</v>
      </c>
      <c r="S41" s="185">
        <v>224.53</v>
      </c>
      <c r="T41" s="185">
        <v>227.87</v>
      </c>
      <c r="U41" s="185">
        <v>224.53</v>
      </c>
      <c r="V41" s="185">
        <v>231.64</v>
      </c>
      <c r="W41" s="185">
        <v>224.53</v>
      </c>
      <c r="X41" s="185">
        <v>232.91</v>
      </c>
      <c r="Y41" s="185">
        <v>224.53</v>
      </c>
      <c r="Z41" s="185">
        <v>233.13</v>
      </c>
      <c r="AA41" s="185">
        <v>224.53</v>
      </c>
      <c r="AB41" s="185">
        <v>235.66</v>
      </c>
      <c r="AC41" s="185">
        <v>224.53</v>
      </c>
      <c r="AD41" s="185">
        <v>237.18</v>
      </c>
      <c r="AE41" s="185">
        <v>224.53</v>
      </c>
      <c r="AF41" s="185">
        <v>233.95</v>
      </c>
      <c r="AG41" s="185">
        <v>224.53</v>
      </c>
      <c r="AH41" s="185">
        <v>231.38</v>
      </c>
      <c r="AI41" s="185">
        <v>224.53</v>
      </c>
      <c r="AJ41" s="185">
        <v>229.96</v>
      </c>
      <c r="AK41" s="185">
        <v>224.53</v>
      </c>
      <c r="AL41" s="185">
        <v>218.42</v>
      </c>
      <c r="AM41" s="185">
        <v>224.53</v>
      </c>
      <c r="AN41" s="185">
        <v>208.59</v>
      </c>
      <c r="AO41" s="185">
        <v>224.53</v>
      </c>
      <c r="AP41" s="185">
        <v>194.47</v>
      </c>
      <c r="AQ41" s="185">
        <v>224.53</v>
      </c>
      <c r="AR41" s="185">
        <v>182.98</v>
      </c>
      <c r="AS41" s="185">
        <v>224.53</v>
      </c>
      <c r="AT41" s="185">
        <v>191.37</v>
      </c>
      <c r="AU41" s="185">
        <v>224.53</v>
      </c>
      <c r="AV41" s="185">
        <v>188.65</v>
      </c>
      <c r="AW41" s="185">
        <v>224.53</v>
      </c>
      <c r="AX41" s="185">
        <v>192.07</v>
      </c>
      <c r="AY41" s="185">
        <v>224.53</v>
      </c>
      <c r="AZ41" s="185">
        <v>194.09</v>
      </c>
      <c r="BA41" s="185">
        <v>224.53</v>
      </c>
      <c r="BB41" s="185">
        <v>196.96</v>
      </c>
      <c r="BC41" s="185">
        <v>224.53</v>
      </c>
      <c r="BD41" s="185">
        <v>187.69</v>
      </c>
      <c r="BE41" s="185">
        <v>224.53</v>
      </c>
      <c r="BF41" s="185">
        <v>178.36</v>
      </c>
      <c r="BG41" s="185">
        <v>224.53</v>
      </c>
      <c r="BH41" s="185">
        <v>177.68</v>
      </c>
      <c r="BI41" s="185">
        <v>224.53</v>
      </c>
      <c r="BJ41" s="185">
        <v>178.02</v>
      </c>
      <c r="BK41" s="185">
        <v>224.53</v>
      </c>
      <c r="BL41" s="185">
        <f>BL37</f>
        <v>173.37</v>
      </c>
      <c r="BM41" s="185">
        <v>224.53</v>
      </c>
      <c r="BN41" s="185">
        <v>163.02000000000001</v>
      </c>
      <c r="BO41" s="185">
        <v>224.53</v>
      </c>
      <c r="BP41" s="185">
        <v>159.04</v>
      </c>
      <c r="BQ41" s="185">
        <v>224.53</v>
      </c>
      <c r="BR41" s="185">
        <v>161.32</v>
      </c>
      <c r="BS41" s="185">
        <v>224.53</v>
      </c>
      <c r="BT41" s="185">
        <v>164.64</v>
      </c>
      <c r="BU41" s="185">
        <v>224.53</v>
      </c>
      <c r="BV41" s="185">
        <v>167.18</v>
      </c>
      <c r="BW41" s="185">
        <v>224.53</v>
      </c>
      <c r="BX41" s="185">
        <v>173.23</v>
      </c>
      <c r="BY41" s="185">
        <v>224.53</v>
      </c>
      <c r="BZ41" s="185">
        <v>178</v>
      </c>
      <c r="CA41" s="185">
        <v>224.53</v>
      </c>
      <c r="CB41" s="185">
        <v>177.85</v>
      </c>
      <c r="CC41" s="185">
        <v>224.53</v>
      </c>
      <c r="CD41" s="185">
        <v>179.49</v>
      </c>
      <c r="CE41" s="185">
        <v>224.53</v>
      </c>
      <c r="CF41" s="185">
        <v>183.16</v>
      </c>
      <c r="CG41" s="185">
        <v>224.53</v>
      </c>
      <c r="CH41" s="185">
        <v>188.39</v>
      </c>
      <c r="CI41" s="185">
        <v>224.53</v>
      </c>
      <c r="CJ41" s="185">
        <v>190.19</v>
      </c>
      <c r="CK41" s="185">
        <v>224.53</v>
      </c>
      <c r="CL41" s="185">
        <v>203.73</v>
      </c>
      <c r="CM41" s="185">
        <v>224.53</v>
      </c>
      <c r="CN41" s="185">
        <v>205.09</v>
      </c>
      <c r="CO41" s="185">
        <v>224.53</v>
      </c>
      <c r="CP41" s="185">
        <v>206.76</v>
      </c>
      <c r="CQ41" s="185">
        <v>224.53</v>
      </c>
      <c r="CR41" s="185">
        <v>201.73</v>
      </c>
      <c r="CS41" s="185">
        <v>224.53</v>
      </c>
      <c r="CT41" s="185">
        <v>203.54</v>
      </c>
      <c r="CU41" s="185">
        <v>224.53</v>
      </c>
      <c r="CV41" s="185">
        <v>205.35</v>
      </c>
      <c r="CW41" s="185">
        <v>224.53</v>
      </c>
      <c r="CX41" s="185">
        <v>202.23</v>
      </c>
      <c r="CY41" s="185">
        <v>224.53</v>
      </c>
      <c r="CZ41" s="185">
        <v>205.35</v>
      </c>
      <c r="DA41" s="185">
        <v>224.53</v>
      </c>
      <c r="DB41" s="185">
        <v>207.7</v>
      </c>
      <c r="DC41" s="185">
        <v>224.53</v>
      </c>
      <c r="DD41" s="185">
        <v>212.02</v>
      </c>
      <c r="DE41" s="185">
        <v>224.53</v>
      </c>
      <c r="DF41" s="185">
        <v>213.46</v>
      </c>
      <c r="DG41" s="185">
        <v>224.53</v>
      </c>
      <c r="DH41" s="185">
        <v>222.2</v>
      </c>
      <c r="DI41" s="185">
        <v>224.53</v>
      </c>
      <c r="DJ41" s="185">
        <v>223.6</v>
      </c>
      <c r="DK41" s="185">
        <v>224.53</v>
      </c>
      <c r="DL41" s="185">
        <v>227.14</v>
      </c>
      <c r="DM41" s="185">
        <v>224.53</v>
      </c>
      <c r="DN41" s="185">
        <v>227.6</v>
      </c>
      <c r="DO41" s="185">
        <v>224.53</v>
      </c>
      <c r="DP41" s="185">
        <v>227.62</v>
      </c>
      <c r="DQ41" s="185">
        <v>224.53</v>
      </c>
      <c r="DR41" s="185">
        <v>231.42</v>
      </c>
      <c r="DS41" s="185">
        <v>224.53</v>
      </c>
      <c r="DT41" s="185">
        <v>239.27</v>
      </c>
      <c r="DU41" s="185">
        <v>224.53</v>
      </c>
      <c r="DV41" s="185">
        <v>240.6</v>
      </c>
      <c r="DW41" s="185">
        <v>224.53</v>
      </c>
      <c r="DX41" s="185">
        <v>244.36</v>
      </c>
      <c r="DY41" s="185">
        <v>224.53</v>
      </c>
      <c r="DZ41" s="185">
        <v>240.82</v>
      </c>
      <c r="EA41" s="185">
        <v>224.53</v>
      </c>
      <c r="EB41" s="185">
        <v>244.64</v>
      </c>
      <c r="EC41" s="185">
        <v>224.53</v>
      </c>
      <c r="ED41" s="185">
        <v>250.64</v>
      </c>
      <c r="EE41" s="185">
        <v>224.53</v>
      </c>
      <c r="EF41" s="185">
        <v>244.73</v>
      </c>
      <c r="EG41" s="185">
        <v>224.53</v>
      </c>
      <c r="EH41" s="185">
        <v>236.7</v>
      </c>
      <c r="EI41" s="185">
        <v>224.53</v>
      </c>
      <c r="EJ41" s="185">
        <v>241.32</v>
      </c>
      <c r="EK41" s="185">
        <v>224.53</v>
      </c>
      <c r="EL41" s="185">
        <v>247.35</v>
      </c>
      <c r="EM41" s="185">
        <v>224.53</v>
      </c>
      <c r="EN41" s="185">
        <v>247.07</v>
      </c>
      <c r="EO41" s="185">
        <v>224.53</v>
      </c>
      <c r="EP41" s="185">
        <v>250.64</v>
      </c>
      <c r="EQ41" s="185">
        <v>224.53</v>
      </c>
      <c r="ER41" s="185">
        <v>241.53</v>
      </c>
      <c r="ES41" s="185">
        <v>224.53</v>
      </c>
      <c r="ET41" s="185">
        <v>230.91</v>
      </c>
      <c r="EU41" s="185">
        <v>224.53</v>
      </c>
      <c r="EV41" s="185">
        <v>237.52</v>
      </c>
      <c r="EW41" s="185">
        <v>224.53</v>
      </c>
      <c r="EX41" s="185">
        <v>223.45</v>
      </c>
      <c r="EY41" s="185">
        <v>224.53</v>
      </c>
      <c r="EZ41" s="185">
        <v>233.93</v>
      </c>
      <c r="FA41" s="185">
        <v>224.53</v>
      </c>
      <c r="FB41" s="185">
        <v>228.15</v>
      </c>
      <c r="FC41" s="185">
        <v>224.53</v>
      </c>
    </row>
    <row r="42" spans="2:159">
      <c r="B42" s="516"/>
      <c r="C42" s="198" t="s">
        <v>229</v>
      </c>
      <c r="D42" s="357">
        <v>8.8464786445867585</v>
      </c>
      <c r="E42" s="358">
        <v>7.38</v>
      </c>
      <c r="F42" s="357">
        <v>8.86</v>
      </c>
      <c r="G42" s="358">
        <v>7.38</v>
      </c>
      <c r="H42" s="357">
        <v>9</v>
      </c>
      <c r="I42" s="358">
        <v>7.38</v>
      </c>
      <c r="J42" s="186">
        <v>8.16</v>
      </c>
      <c r="K42" s="186">
        <v>7.38</v>
      </c>
      <c r="L42" s="186">
        <v>8.15</v>
      </c>
      <c r="M42" s="186">
        <v>7.38</v>
      </c>
      <c r="N42" s="186">
        <v>8.07</v>
      </c>
      <c r="O42" s="186">
        <v>7.38</v>
      </c>
      <c r="P42" s="186">
        <v>7.93</v>
      </c>
      <c r="Q42" s="186">
        <v>7.38</v>
      </c>
      <c r="R42" s="186">
        <v>8.11</v>
      </c>
      <c r="S42" s="186">
        <v>7.38</v>
      </c>
      <c r="T42" s="186">
        <v>7.79</v>
      </c>
      <c r="U42" s="186">
        <v>7.38</v>
      </c>
      <c r="V42" s="186">
        <v>7.92</v>
      </c>
      <c r="W42" s="186">
        <v>7.38</v>
      </c>
      <c r="X42" s="186">
        <v>7.96</v>
      </c>
      <c r="Y42" s="186">
        <v>7.38</v>
      </c>
      <c r="Z42" s="186">
        <v>7.97</v>
      </c>
      <c r="AA42" s="186">
        <v>7.38</v>
      </c>
      <c r="AB42" s="186">
        <v>8.06</v>
      </c>
      <c r="AC42" s="186">
        <v>7.38</v>
      </c>
      <c r="AD42" s="186">
        <v>8.11</v>
      </c>
      <c r="AE42" s="186">
        <v>7.38</v>
      </c>
      <c r="AF42" s="186">
        <v>8</v>
      </c>
      <c r="AG42" s="186">
        <v>7.38</v>
      </c>
      <c r="AH42" s="186">
        <v>7.91</v>
      </c>
      <c r="AI42" s="186">
        <v>7.38</v>
      </c>
      <c r="AJ42" s="186">
        <v>7.86</v>
      </c>
      <c r="AK42" s="186">
        <v>7.38</v>
      </c>
      <c r="AL42" s="186">
        <v>7.47</v>
      </c>
      <c r="AM42" s="186">
        <v>7.38</v>
      </c>
      <c r="AN42" s="186">
        <v>7.13</v>
      </c>
      <c r="AO42" s="186">
        <v>7.38</v>
      </c>
      <c r="AP42" s="186">
        <v>6.65</v>
      </c>
      <c r="AQ42" s="186">
        <v>7.38</v>
      </c>
      <c r="AR42" s="186">
        <v>6.26</v>
      </c>
      <c r="AS42" s="186">
        <v>7.38</v>
      </c>
      <c r="AT42" s="186">
        <v>6.54</v>
      </c>
      <c r="AU42" s="186">
        <v>7.38</v>
      </c>
      <c r="AV42" s="186">
        <v>6.45</v>
      </c>
      <c r="AW42" s="186">
        <v>7.38</v>
      </c>
      <c r="AX42" s="186">
        <v>6.57</v>
      </c>
      <c r="AY42" s="186">
        <v>7.38</v>
      </c>
      <c r="AZ42" s="186">
        <v>6.64</v>
      </c>
      <c r="BA42" s="186">
        <v>7.38</v>
      </c>
      <c r="BB42" s="186">
        <v>6.67</v>
      </c>
      <c r="BC42" s="186">
        <v>7.38</v>
      </c>
      <c r="BD42" s="186">
        <v>6.42</v>
      </c>
      <c r="BE42" s="186">
        <v>7.38</v>
      </c>
      <c r="BF42" s="186">
        <v>6.1</v>
      </c>
      <c r="BG42" s="186">
        <v>7.38</v>
      </c>
      <c r="BH42" s="186">
        <v>6.07</v>
      </c>
      <c r="BI42" s="186">
        <v>7.38</v>
      </c>
      <c r="BJ42" s="186">
        <v>6.09</v>
      </c>
      <c r="BK42" s="186">
        <v>7.38</v>
      </c>
      <c r="BL42" s="186">
        <f>BL38</f>
        <v>5.93</v>
      </c>
      <c r="BM42" s="186">
        <v>7.38</v>
      </c>
      <c r="BN42" s="186">
        <v>5.57</v>
      </c>
      <c r="BO42" s="186">
        <v>7.38</v>
      </c>
      <c r="BP42" s="186">
        <v>5.44</v>
      </c>
      <c r="BQ42" s="186">
        <v>7.38</v>
      </c>
      <c r="BR42" s="186">
        <v>5.52</v>
      </c>
      <c r="BS42" s="186">
        <v>7.38</v>
      </c>
      <c r="BT42" s="186">
        <v>5.63</v>
      </c>
      <c r="BU42" s="186">
        <v>7.38</v>
      </c>
      <c r="BV42" s="186">
        <v>5.72</v>
      </c>
      <c r="BW42" s="186">
        <v>7.38</v>
      </c>
      <c r="BX42" s="186">
        <v>5.92</v>
      </c>
      <c r="BY42" s="186">
        <v>7.38</v>
      </c>
      <c r="BZ42" s="186">
        <v>6.09</v>
      </c>
      <c r="CA42" s="186">
        <v>7.38</v>
      </c>
      <c r="CB42" s="186">
        <v>6.08</v>
      </c>
      <c r="CC42" s="186">
        <v>7.38</v>
      </c>
      <c r="CD42" s="186">
        <v>6.14</v>
      </c>
      <c r="CE42" s="186">
        <v>7.38</v>
      </c>
      <c r="CF42" s="186">
        <v>62.26</v>
      </c>
      <c r="CG42" s="186">
        <v>7.38</v>
      </c>
      <c r="CH42" s="186">
        <v>6.44</v>
      </c>
      <c r="CI42" s="186">
        <v>7.38</v>
      </c>
      <c r="CJ42" s="186">
        <v>6.5</v>
      </c>
      <c r="CK42" s="186">
        <v>7.38</v>
      </c>
      <c r="CL42" s="186">
        <v>6.97</v>
      </c>
      <c r="CM42" s="186">
        <v>7.38</v>
      </c>
      <c r="CN42" s="186">
        <v>7.01</v>
      </c>
      <c r="CO42" s="186">
        <v>7.38</v>
      </c>
      <c r="CP42" s="186">
        <v>7.07</v>
      </c>
      <c r="CQ42" s="186">
        <v>7.38</v>
      </c>
      <c r="CR42" s="186">
        <v>6.9</v>
      </c>
      <c r="CS42" s="186">
        <v>7.38</v>
      </c>
      <c r="CT42" s="186">
        <v>6.96</v>
      </c>
      <c r="CU42" s="186">
        <v>7.38</v>
      </c>
      <c r="CV42" s="186">
        <v>7.02</v>
      </c>
      <c r="CW42" s="186">
        <v>7.38</v>
      </c>
      <c r="CX42" s="186">
        <v>6.91</v>
      </c>
      <c r="CY42" s="186">
        <v>7.38</v>
      </c>
      <c r="CZ42" s="186">
        <v>7.02</v>
      </c>
      <c r="DA42" s="186">
        <v>7.38</v>
      </c>
      <c r="DB42" s="186">
        <v>7.1</v>
      </c>
      <c r="DC42" s="186">
        <v>7.38</v>
      </c>
      <c r="DD42" s="186">
        <v>7.25</v>
      </c>
      <c r="DE42" s="186">
        <v>7.38</v>
      </c>
      <c r="DF42" s="186">
        <v>7.3</v>
      </c>
      <c r="DG42" s="186">
        <v>7.38</v>
      </c>
      <c r="DH42" s="186">
        <v>7.6</v>
      </c>
      <c r="DI42" s="186">
        <v>7.38</v>
      </c>
      <c r="DJ42" s="186">
        <v>7.65</v>
      </c>
      <c r="DK42" s="186">
        <v>7.38</v>
      </c>
      <c r="DL42" s="186">
        <v>7.77</v>
      </c>
      <c r="DM42" s="186">
        <v>7.38</v>
      </c>
      <c r="DN42" s="186">
        <v>7.78</v>
      </c>
      <c r="DO42" s="186">
        <v>7.38</v>
      </c>
      <c r="DP42" s="186">
        <v>7.78</v>
      </c>
      <c r="DQ42" s="186">
        <v>7.38</v>
      </c>
      <c r="DR42" s="186">
        <v>7.91</v>
      </c>
      <c r="DS42" s="186">
        <v>7.38</v>
      </c>
      <c r="DT42" s="186">
        <v>8.18</v>
      </c>
      <c r="DU42" s="186">
        <v>7.38</v>
      </c>
      <c r="DV42" s="186">
        <v>8.1999999999999993</v>
      </c>
      <c r="DW42" s="186">
        <v>7.38</v>
      </c>
      <c r="DX42" s="186">
        <v>8.35</v>
      </c>
      <c r="DY42" s="186">
        <v>7.38</v>
      </c>
      <c r="DZ42" s="186">
        <v>8.23</v>
      </c>
      <c r="EA42" s="186">
        <v>7.38</v>
      </c>
      <c r="EB42" s="186">
        <v>8.36</v>
      </c>
      <c r="EC42" s="186">
        <v>7.38</v>
      </c>
      <c r="ED42" s="186">
        <v>8.57</v>
      </c>
      <c r="EE42" s="186">
        <v>7.38</v>
      </c>
      <c r="EF42" s="186">
        <v>8.3699999999999992</v>
      </c>
      <c r="EG42" s="186">
        <v>7.38</v>
      </c>
      <c r="EH42" s="186">
        <v>8.09</v>
      </c>
      <c r="EI42" s="186">
        <v>7.38</v>
      </c>
      <c r="EJ42" s="186">
        <v>8.25</v>
      </c>
      <c r="EK42" s="186">
        <v>7.38</v>
      </c>
      <c r="EL42" s="186">
        <v>8.4600000000000009</v>
      </c>
      <c r="EM42" s="186">
        <v>7.38</v>
      </c>
      <c r="EN42" s="186">
        <v>8.4499999999999993</v>
      </c>
      <c r="EO42" s="186">
        <v>7.38</v>
      </c>
      <c r="EP42" s="186">
        <v>8.57</v>
      </c>
      <c r="EQ42" s="186">
        <v>7.38</v>
      </c>
      <c r="ER42" s="186">
        <v>8.26</v>
      </c>
      <c r="ES42" s="186">
        <v>7.38</v>
      </c>
      <c r="ET42" s="186">
        <v>7.89</v>
      </c>
      <c r="EU42" s="186">
        <v>7.38</v>
      </c>
      <c r="EV42" s="186">
        <v>8.1199999999999992</v>
      </c>
      <c r="EW42" s="186">
        <v>7.38</v>
      </c>
      <c r="EX42" s="186">
        <v>7.64</v>
      </c>
      <c r="EY42" s="186">
        <v>7.38</v>
      </c>
      <c r="EZ42" s="186">
        <v>8</v>
      </c>
      <c r="FA42" s="186">
        <v>7.38</v>
      </c>
      <c r="FB42" s="186">
        <v>7.8</v>
      </c>
      <c r="FC42" s="186">
        <v>7.38</v>
      </c>
    </row>
    <row r="43" spans="2:159">
      <c r="B43" s="516"/>
      <c r="C43" s="202" t="s">
        <v>230</v>
      </c>
      <c r="D43" s="359">
        <v>373.75</v>
      </c>
      <c r="E43" s="360">
        <v>340.39</v>
      </c>
      <c r="F43" s="359">
        <v>374.49</v>
      </c>
      <c r="G43" s="360">
        <v>340.39</v>
      </c>
      <c r="H43" s="359">
        <v>380.19</v>
      </c>
      <c r="I43" s="360">
        <v>340.39</v>
      </c>
      <c r="J43" s="187">
        <v>344.95</v>
      </c>
      <c r="K43" s="187">
        <v>340.39</v>
      </c>
      <c r="L43" s="187">
        <v>344.31</v>
      </c>
      <c r="M43" s="187">
        <v>340.39</v>
      </c>
      <c r="N43" s="187">
        <v>340.89</v>
      </c>
      <c r="O43" s="187">
        <v>340.39</v>
      </c>
      <c r="P43" s="187">
        <v>335.05</v>
      </c>
      <c r="Q43" s="187">
        <v>340.39</v>
      </c>
      <c r="R43" s="187">
        <v>342.46</v>
      </c>
      <c r="S43" s="187">
        <v>340.39</v>
      </c>
      <c r="T43" s="187">
        <v>329.15</v>
      </c>
      <c r="U43" s="187">
        <v>340.39</v>
      </c>
      <c r="V43" s="187">
        <v>334.6</v>
      </c>
      <c r="W43" s="187">
        <v>340.39</v>
      </c>
      <c r="X43" s="187">
        <v>336.44</v>
      </c>
      <c r="Y43" s="187">
        <v>340.39</v>
      </c>
      <c r="Z43" s="187">
        <v>336.75</v>
      </c>
      <c r="AA43" s="187">
        <v>340.39</v>
      </c>
      <c r="AB43" s="187">
        <v>340.4</v>
      </c>
      <c r="AC43" s="187">
        <v>340.39</v>
      </c>
      <c r="AD43" s="187">
        <v>342.6</v>
      </c>
      <c r="AE43" s="187">
        <v>340.39</v>
      </c>
      <c r="AF43" s="187">
        <v>337.93</v>
      </c>
      <c r="AG43" s="187">
        <v>340.39</v>
      </c>
      <c r="AH43" s="187">
        <v>334.23</v>
      </c>
      <c r="AI43" s="187">
        <v>340.39</v>
      </c>
      <c r="AJ43" s="187">
        <v>332.17</v>
      </c>
      <c r="AK43" s="187">
        <v>340.39</v>
      </c>
      <c r="AL43" s="187">
        <v>315.5</v>
      </c>
      <c r="AM43" s="187">
        <v>340.39</v>
      </c>
      <c r="AN43" s="187">
        <v>301.3</v>
      </c>
      <c r="AO43" s="187">
        <v>340.39</v>
      </c>
      <c r="AP43" s="187">
        <v>280.89999999999998</v>
      </c>
      <c r="AQ43" s="187">
        <v>340.39</v>
      </c>
      <c r="AR43" s="187">
        <v>264.31</v>
      </c>
      <c r="AS43" s="187">
        <v>340.39</v>
      </c>
      <c r="AT43" s="187">
        <v>276.43</v>
      </c>
      <c r="AU43" s="187">
        <v>340.39</v>
      </c>
      <c r="AV43" s="187">
        <v>272.5</v>
      </c>
      <c r="AW43" s="187">
        <v>340.39</v>
      </c>
      <c r="AX43" s="187">
        <v>277.44</v>
      </c>
      <c r="AY43" s="187">
        <v>340.39</v>
      </c>
      <c r="AZ43" s="187">
        <v>280.36</v>
      </c>
      <c r="BA43" s="187">
        <v>340.39</v>
      </c>
      <c r="BB43" s="187">
        <v>281.61</v>
      </c>
      <c r="BC43" s="187">
        <v>340.39</v>
      </c>
      <c r="BD43" s="187">
        <v>271.12</v>
      </c>
      <c r="BE43" s="187">
        <v>340.39</v>
      </c>
      <c r="BF43" s="187">
        <v>257.64</v>
      </c>
      <c r="BG43" s="187">
        <v>340.39</v>
      </c>
      <c r="BH43" s="187">
        <v>256.64999999999998</v>
      </c>
      <c r="BI43" s="187">
        <v>340.39</v>
      </c>
      <c r="BJ43" s="187">
        <v>257.14</v>
      </c>
      <c r="BK43" s="187">
        <v>340.39</v>
      </c>
      <c r="BL43" s="187">
        <v>250.43</v>
      </c>
      <c r="BM43" s="187">
        <v>340.39</v>
      </c>
      <c r="BN43" s="187">
        <v>235.48</v>
      </c>
      <c r="BO43" s="187">
        <v>340.39</v>
      </c>
      <c r="BP43" s="187">
        <v>229.73</v>
      </c>
      <c r="BQ43" s="187">
        <v>340.39</v>
      </c>
      <c r="BR43" s="187">
        <v>233.03</v>
      </c>
      <c r="BS43" s="187">
        <v>340.39</v>
      </c>
      <c r="BT43" s="187">
        <v>237.82</v>
      </c>
      <c r="BU43" s="187">
        <v>340.39</v>
      </c>
      <c r="BV43" s="187">
        <v>241.48</v>
      </c>
      <c r="BW43" s="187">
        <v>340.39</v>
      </c>
      <c r="BX43" s="187">
        <v>250.22</v>
      </c>
      <c r="BY43" s="187">
        <v>340.39</v>
      </c>
      <c r="BZ43" s="187">
        <v>257.11</v>
      </c>
      <c r="CA43" s="187">
        <v>340.39</v>
      </c>
      <c r="CB43" s="187">
        <v>256.89999999999998</v>
      </c>
      <c r="CC43" s="187">
        <v>340.39</v>
      </c>
      <c r="CD43" s="187">
        <v>259.27</v>
      </c>
      <c r="CE43" s="187">
        <v>340.39</v>
      </c>
      <c r="CF43" s="187">
        <v>264.57</v>
      </c>
      <c r="CG43" s="187">
        <v>340.39</v>
      </c>
      <c r="CH43" s="187">
        <v>272.12</v>
      </c>
      <c r="CI43" s="187">
        <v>340.39</v>
      </c>
      <c r="CJ43" s="187">
        <v>274.72000000000003</v>
      </c>
      <c r="CK43" s="187">
        <v>340.39</v>
      </c>
      <c r="CL43" s="187">
        <v>294.27999999999997</v>
      </c>
      <c r="CM43" s="187">
        <v>340.39</v>
      </c>
      <c r="CN43" s="187">
        <v>296.24</v>
      </c>
      <c r="CO43" s="187">
        <v>340.39</v>
      </c>
      <c r="CP43" s="187">
        <v>298.64999999999998</v>
      </c>
      <c r="CQ43" s="187">
        <v>340.39</v>
      </c>
      <c r="CR43" s="187">
        <v>291.39999999999998</v>
      </c>
      <c r="CS43" s="187">
        <v>340.39</v>
      </c>
      <c r="CT43" s="187">
        <v>294</v>
      </c>
      <c r="CU43" s="187">
        <v>340.39</v>
      </c>
      <c r="CV43" s="187">
        <v>296.62</v>
      </c>
      <c r="CW43" s="187">
        <v>340.39</v>
      </c>
      <c r="CX43" s="187">
        <v>292.11</v>
      </c>
      <c r="CY43" s="187">
        <v>340.39</v>
      </c>
      <c r="CZ43" s="187">
        <v>296.63</v>
      </c>
      <c r="DA43" s="187">
        <v>340.39</v>
      </c>
      <c r="DB43" s="187">
        <v>300.02</v>
      </c>
      <c r="DC43" s="187">
        <v>340.39</v>
      </c>
      <c r="DD43" s="187">
        <v>306.25</v>
      </c>
      <c r="DE43" s="187">
        <v>340.39</v>
      </c>
      <c r="DF43" s="187">
        <v>308.33</v>
      </c>
      <c r="DG43" s="187">
        <v>340.39</v>
      </c>
      <c r="DH43" s="187">
        <v>320.95999999999998</v>
      </c>
      <c r="DI43" s="187">
        <v>340.39</v>
      </c>
      <c r="DJ43" s="187">
        <v>322.99</v>
      </c>
      <c r="DK43" s="187">
        <v>340.39</v>
      </c>
      <c r="DL43" s="187">
        <v>328.1</v>
      </c>
      <c r="DM43" s="187">
        <v>340.39</v>
      </c>
      <c r="DN43" s="187">
        <v>328.76</v>
      </c>
      <c r="DO43" s="187">
        <v>340.39</v>
      </c>
      <c r="DP43" s="187">
        <v>328.8</v>
      </c>
      <c r="DQ43" s="187">
        <v>340.39</v>
      </c>
      <c r="DR43" s="187">
        <v>334.27</v>
      </c>
      <c r="DS43" s="187">
        <v>340.39</v>
      </c>
      <c r="DT43" s="187">
        <v>345.62</v>
      </c>
      <c r="DU43" s="187">
        <v>340.39</v>
      </c>
      <c r="DV43" s="187">
        <v>347.54</v>
      </c>
      <c r="DW43" s="187">
        <v>340.39</v>
      </c>
      <c r="DX43" s="187">
        <v>352.97</v>
      </c>
      <c r="DY43" s="187">
        <v>340.39</v>
      </c>
      <c r="DZ43" s="187">
        <v>347.85</v>
      </c>
      <c r="EA43" s="187">
        <v>340.39</v>
      </c>
      <c r="EB43" s="187">
        <v>353.38</v>
      </c>
      <c r="EC43" s="187">
        <v>340.39</v>
      </c>
      <c r="ED43" s="187">
        <v>362.04</v>
      </c>
      <c r="EE43" s="187">
        <v>340.39</v>
      </c>
      <c r="EF43" s="187">
        <v>353.5</v>
      </c>
      <c r="EG43" s="187">
        <v>340.39</v>
      </c>
      <c r="EH43" s="187">
        <v>341.91</v>
      </c>
      <c r="EI43" s="187">
        <v>340.39</v>
      </c>
      <c r="EJ43" s="187">
        <v>348.58</v>
      </c>
      <c r="EK43" s="187">
        <v>340.39</v>
      </c>
      <c r="EL43" s="187">
        <v>357.29</v>
      </c>
      <c r="EM43" s="187">
        <v>340.39</v>
      </c>
      <c r="EN43" s="187">
        <v>356.88</v>
      </c>
      <c r="EO43" s="187">
        <v>340.39</v>
      </c>
      <c r="EP43" s="187">
        <v>362.04</v>
      </c>
      <c r="EQ43" s="187">
        <v>340.39</v>
      </c>
      <c r="ER43" s="187">
        <v>348.89</v>
      </c>
      <c r="ES43" s="187">
        <v>340.39</v>
      </c>
      <c r="ET43" s="187">
        <v>333.54</v>
      </c>
      <c r="EU43" s="187">
        <v>340.39</v>
      </c>
      <c r="EV43" s="187">
        <v>343.09</v>
      </c>
      <c r="EW43" s="187">
        <v>340.39</v>
      </c>
      <c r="EX43" s="187">
        <v>322.77</v>
      </c>
      <c r="EY43" s="187">
        <v>340.39</v>
      </c>
      <c r="EZ43" s="187">
        <v>337.9</v>
      </c>
      <c r="FA43" s="187">
        <v>340.39</v>
      </c>
      <c r="FB43" s="187">
        <v>329.55</v>
      </c>
      <c r="FC43" s="187">
        <v>340.39</v>
      </c>
    </row>
    <row r="44" spans="2:159">
      <c r="B44" s="200"/>
      <c r="C44" s="197"/>
      <c r="D44" s="343"/>
      <c r="E44" s="344"/>
      <c r="F44" s="343"/>
      <c r="G44" s="344"/>
      <c r="H44" s="343"/>
      <c r="I44" s="344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</row>
    <row r="45" spans="2:159">
      <c r="B45" s="542" t="s">
        <v>236</v>
      </c>
      <c r="C45" s="195" t="s">
        <v>227</v>
      </c>
      <c r="D45" s="355">
        <v>197.3</v>
      </c>
      <c r="E45" s="356">
        <v>224.53</v>
      </c>
      <c r="F45" s="355">
        <v>197.69</v>
      </c>
      <c r="G45" s="356">
        <v>224.53</v>
      </c>
      <c r="H45" s="355">
        <v>200.7</v>
      </c>
      <c r="I45" s="356">
        <v>224.53</v>
      </c>
      <c r="J45" s="185">
        <v>182.1</v>
      </c>
      <c r="K45" s="185">
        <v>224.53</v>
      </c>
      <c r="L45" s="185">
        <v>181.76</v>
      </c>
      <c r="M45" s="185">
        <v>224.53</v>
      </c>
      <c r="N45" s="185">
        <v>179.96</v>
      </c>
      <c r="O45" s="185">
        <v>224.53</v>
      </c>
      <c r="P45" s="185">
        <v>176.67</v>
      </c>
      <c r="Q45" s="185">
        <v>224.53</v>
      </c>
      <c r="R45" s="185">
        <v>180.78</v>
      </c>
      <c r="S45" s="185">
        <v>224.53</v>
      </c>
      <c r="T45" s="185">
        <v>173.76</v>
      </c>
      <c r="U45" s="185">
        <v>224.53</v>
      </c>
      <c r="V45" s="185">
        <v>176.64</v>
      </c>
      <c r="W45" s="185">
        <v>224.53</v>
      </c>
      <c r="X45" s="185">
        <v>177.6</v>
      </c>
      <c r="Y45" s="185">
        <v>224.53</v>
      </c>
      <c r="Z45" s="185">
        <v>177.77</v>
      </c>
      <c r="AA45" s="185">
        <v>224.53</v>
      </c>
      <c r="AB45" s="185">
        <v>179.7</v>
      </c>
      <c r="AC45" s="185">
        <v>224.53</v>
      </c>
      <c r="AD45" s="185">
        <v>180.86</v>
      </c>
      <c r="AE45" s="185">
        <v>224.53</v>
      </c>
      <c r="AF45" s="185">
        <v>178.39</v>
      </c>
      <c r="AG45" s="185">
        <v>224.53</v>
      </c>
      <c r="AH45" s="178">
        <v>176.44</v>
      </c>
      <c r="AI45" s="185">
        <v>224.53</v>
      </c>
      <c r="AJ45" s="178">
        <v>175.35</v>
      </c>
      <c r="AK45" s="185">
        <v>224.53</v>
      </c>
      <c r="AL45" s="178">
        <v>166.55</v>
      </c>
      <c r="AM45" s="185">
        <v>224.53</v>
      </c>
      <c r="AN45" s="178">
        <v>159.05000000000001</v>
      </c>
      <c r="AO45" s="185">
        <v>224.53</v>
      </c>
      <c r="AP45" s="178">
        <v>148.29</v>
      </c>
      <c r="AQ45" s="185">
        <v>224.53</v>
      </c>
      <c r="AR45" s="178">
        <v>139.53</v>
      </c>
      <c r="AS45" s="185">
        <v>224.53</v>
      </c>
      <c r="AT45" s="178">
        <v>145.93</v>
      </c>
      <c r="AU45" s="185">
        <v>224.53</v>
      </c>
      <c r="AV45" s="178">
        <v>143.85</v>
      </c>
      <c r="AW45" s="185">
        <v>224.53</v>
      </c>
      <c r="AX45" s="178">
        <v>146.46</v>
      </c>
      <c r="AY45" s="185">
        <v>224.53</v>
      </c>
      <c r="AZ45" s="178">
        <v>148</v>
      </c>
      <c r="BA45" s="185">
        <v>224.53</v>
      </c>
      <c r="BB45" s="178">
        <v>148.66</v>
      </c>
      <c r="BC45" s="185">
        <v>224.53</v>
      </c>
      <c r="BD45" s="178">
        <v>143.12</v>
      </c>
      <c r="BE45" s="185">
        <v>224.53</v>
      </c>
      <c r="BF45" s="178">
        <v>136.01</v>
      </c>
      <c r="BG45" s="185">
        <v>224.53</v>
      </c>
      <c r="BH45" s="178">
        <v>135.47999999999999</v>
      </c>
      <c r="BI45" s="185">
        <v>224.53</v>
      </c>
      <c r="BJ45" s="178">
        <v>135.75</v>
      </c>
      <c r="BK45" s="185">
        <v>224.53</v>
      </c>
      <c r="BL45" s="178">
        <f>BL32</f>
        <v>132.19999999999999</v>
      </c>
      <c r="BM45" s="185">
        <v>224.53</v>
      </c>
      <c r="BN45" s="178">
        <v>124.31</v>
      </c>
      <c r="BO45" s="185">
        <v>224.53</v>
      </c>
      <c r="BP45" s="178">
        <v>121.27</v>
      </c>
      <c r="BQ45" s="185">
        <v>224.53</v>
      </c>
      <c r="BR45" s="178">
        <v>123.01</v>
      </c>
      <c r="BS45" s="185">
        <v>224.53</v>
      </c>
      <c r="BT45" s="178">
        <v>125.55</v>
      </c>
      <c r="BU45" s="185">
        <v>224.53</v>
      </c>
      <c r="BV45" s="178">
        <v>127.48</v>
      </c>
      <c r="BW45" s="185">
        <v>224.53</v>
      </c>
      <c r="BX45" s="178">
        <v>132.09</v>
      </c>
      <c r="BY45" s="185">
        <v>224.53</v>
      </c>
      <c r="BZ45" s="178">
        <v>135.72999999999999</v>
      </c>
      <c r="CA45" s="185">
        <v>224.53</v>
      </c>
      <c r="CB45" s="178">
        <v>135.62</v>
      </c>
      <c r="CC45" s="185">
        <v>224.53</v>
      </c>
      <c r="CD45" s="178">
        <v>136.87</v>
      </c>
      <c r="CE45" s="185">
        <v>224.53</v>
      </c>
      <c r="CF45" s="178">
        <v>139.66</v>
      </c>
      <c r="CG45" s="185">
        <v>224.53</v>
      </c>
      <c r="CH45" s="178">
        <v>143.65</v>
      </c>
      <c r="CI45" s="185">
        <v>224.53</v>
      </c>
      <c r="CJ45" s="178">
        <v>145.02000000000001</v>
      </c>
      <c r="CK45" s="185">
        <v>224.53</v>
      </c>
      <c r="CL45" s="178">
        <v>155.35</v>
      </c>
      <c r="CM45" s="185">
        <v>224.53</v>
      </c>
      <c r="CN45" s="178">
        <v>156.38999999999999</v>
      </c>
      <c r="CO45" s="185">
        <v>224.53</v>
      </c>
      <c r="CP45" s="178">
        <v>157.66</v>
      </c>
      <c r="CQ45" s="185">
        <v>224.53</v>
      </c>
      <c r="CR45" s="178">
        <v>153.83000000000001</v>
      </c>
      <c r="CS45" s="185">
        <v>224.53</v>
      </c>
      <c r="CT45" s="178">
        <v>155.19999999999999</v>
      </c>
      <c r="CU45" s="185">
        <v>224.53</v>
      </c>
      <c r="CV45" s="178">
        <v>156.58000000000001</v>
      </c>
      <c r="CW45" s="185">
        <v>224.53</v>
      </c>
      <c r="CX45" s="178">
        <v>154.21</v>
      </c>
      <c r="CY45" s="185">
        <v>224.53</v>
      </c>
      <c r="CZ45" s="178">
        <v>156.59</v>
      </c>
      <c r="DA45" s="185">
        <v>224.53</v>
      </c>
      <c r="DB45" s="178">
        <v>158.38</v>
      </c>
      <c r="DC45" s="185">
        <v>224.53</v>
      </c>
      <c r="DD45" s="178">
        <v>161.66999999999999</v>
      </c>
      <c r="DE45" s="185">
        <v>224.53</v>
      </c>
      <c r="DF45" s="178">
        <v>162.77000000000001</v>
      </c>
      <c r="DG45" s="185">
        <v>224.53</v>
      </c>
      <c r="DH45" s="178">
        <v>169.44</v>
      </c>
      <c r="DI45" s="185">
        <v>224.53</v>
      </c>
      <c r="DJ45" s="178">
        <v>170.51</v>
      </c>
      <c r="DK45" s="185">
        <v>224.53</v>
      </c>
      <c r="DL45" s="178">
        <v>173.2</v>
      </c>
      <c r="DM45" s="185">
        <v>224.53</v>
      </c>
      <c r="DN45" s="178">
        <v>173.55</v>
      </c>
      <c r="DO45" s="185">
        <v>224.53</v>
      </c>
      <c r="DP45" s="178">
        <v>173.57</v>
      </c>
      <c r="DQ45" s="185">
        <v>224.53</v>
      </c>
      <c r="DR45" s="178">
        <v>176.46</v>
      </c>
      <c r="DS45" s="185">
        <v>224.53</v>
      </c>
      <c r="DT45" s="178">
        <v>182.45</v>
      </c>
      <c r="DU45" s="185">
        <v>224.53</v>
      </c>
      <c r="DV45" s="178">
        <v>183.47</v>
      </c>
      <c r="DW45" s="185">
        <v>224.53</v>
      </c>
      <c r="DX45" s="178">
        <v>186.33</v>
      </c>
      <c r="DY45" s="185">
        <v>224.53</v>
      </c>
      <c r="DZ45" s="178">
        <v>183.63</v>
      </c>
      <c r="EA45" s="185">
        <v>224.53</v>
      </c>
      <c r="EB45" s="178">
        <v>186.55</v>
      </c>
      <c r="EC45" s="185">
        <v>224.53</v>
      </c>
      <c r="ED45" s="178">
        <v>191.12</v>
      </c>
      <c r="EE45" s="185">
        <v>224.53</v>
      </c>
      <c r="EF45" s="178">
        <v>186.61</v>
      </c>
      <c r="EG45" s="185">
        <v>224.53</v>
      </c>
      <c r="EH45" s="178">
        <v>180.49</v>
      </c>
      <c r="EI45" s="185">
        <v>224.53</v>
      </c>
      <c r="EJ45" s="178">
        <v>184.01</v>
      </c>
      <c r="EK45" s="185">
        <v>224.53</v>
      </c>
      <c r="EL45" s="178">
        <v>188.61</v>
      </c>
      <c r="EM45" s="185">
        <v>224.53</v>
      </c>
      <c r="EN45" s="178">
        <v>188.4</v>
      </c>
      <c r="EO45" s="185">
        <v>224.53</v>
      </c>
      <c r="EP45" s="178">
        <v>191.12</v>
      </c>
      <c r="EQ45" s="185">
        <v>224.53</v>
      </c>
      <c r="ER45" s="178">
        <v>184.18</v>
      </c>
      <c r="ES45" s="185">
        <v>224.53</v>
      </c>
      <c r="ET45" s="178">
        <v>176.07</v>
      </c>
      <c r="EU45" s="185">
        <v>224.53</v>
      </c>
      <c r="EV45" s="178">
        <v>181.12</v>
      </c>
      <c r="EW45" s="185">
        <v>224.53</v>
      </c>
      <c r="EX45" s="178">
        <v>170.39</v>
      </c>
      <c r="EY45" s="185">
        <v>224.53</v>
      </c>
      <c r="EZ45" s="178">
        <v>178.38</v>
      </c>
      <c r="FA45" s="185">
        <v>224.53</v>
      </c>
      <c r="FB45" s="178">
        <v>173.97</v>
      </c>
      <c r="FC45" s="185">
        <v>224.53</v>
      </c>
    </row>
    <row r="46" spans="2:159">
      <c r="B46" s="542"/>
      <c r="C46" s="198" t="s">
        <v>229</v>
      </c>
      <c r="D46" s="357">
        <v>8.6928177252018752</v>
      </c>
      <c r="E46" s="358">
        <v>7.26</v>
      </c>
      <c r="F46" s="357">
        <v>8.7100000000000009</v>
      </c>
      <c r="G46" s="358">
        <v>7.26</v>
      </c>
      <c r="H46" s="357">
        <v>8.84</v>
      </c>
      <c r="I46" s="358">
        <v>7.26</v>
      </c>
      <c r="J46" s="186">
        <v>8.02</v>
      </c>
      <c r="K46" s="186">
        <v>7.26</v>
      </c>
      <c r="L46" s="186">
        <v>8.01</v>
      </c>
      <c r="M46" s="186">
        <v>7.26</v>
      </c>
      <c r="N46" s="186">
        <v>7.93</v>
      </c>
      <c r="O46" s="186">
        <v>7.26</v>
      </c>
      <c r="P46" s="186">
        <v>7.79</v>
      </c>
      <c r="Q46" s="186">
        <v>7.26</v>
      </c>
      <c r="R46" s="186">
        <v>7.97</v>
      </c>
      <c r="S46" s="186">
        <v>7.26</v>
      </c>
      <c r="T46" s="186">
        <v>7.66</v>
      </c>
      <c r="U46" s="186">
        <v>7.26</v>
      </c>
      <c r="V46" s="186">
        <v>7.78</v>
      </c>
      <c r="W46" s="186">
        <v>7.26</v>
      </c>
      <c r="X46" s="186">
        <v>7.82</v>
      </c>
      <c r="Y46" s="186">
        <v>7.26</v>
      </c>
      <c r="Z46" s="186">
        <v>7.83</v>
      </c>
      <c r="AA46" s="186">
        <v>7.26</v>
      </c>
      <c r="AB46" s="186">
        <v>7.92</v>
      </c>
      <c r="AC46" s="186">
        <v>7.26</v>
      </c>
      <c r="AD46" s="186">
        <v>7.97</v>
      </c>
      <c r="AE46" s="186">
        <v>7.26</v>
      </c>
      <c r="AF46" s="186">
        <v>7.86</v>
      </c>
      <c r="AG46" s="186">
        <v>7.26</v>
      </c>
      <c r="AH46" s="186">
        <v>7.77</v>
      </c>
      <c r="AI46" s="186">
        <v>7.26</v>
      </c>
      <c r="AJ46" s="186">
        <v>7.73</v>
      </c>
      <c r="AK46" s="186">
        <v>7.26</v>
      </c>
      <c r="AL46" s="186">
        <v>7.34</v>
      </c>
      <c r="AM46" s="186">
        <v>7.26</v>
      </c>
      <c r="AN46" s="186">
        <v>7.01</v>
      </c>
      <c r="AO46" s="186">
        <v>7.26</v>
      </c>
      <c r="AP46" s="186">
        <v>6.53</v>
      </c>
      <c r="AQ46" s="186">
        <v>7.26</v>
      </c>
      <c r="AR46" s="186">
        <v>6.15</v>
      </c>
      <c r="AS46" s="186">
        <v>7.26</v>
      </c>
      <c r="AT46" s="186">
        <v>6.43</v>
      </c>
      <c r="AU46" s="186">
        <v>7.26</v>
      </c>
      <c r="AV46" s="186">
        <v>6.34</v>
      </c>
      <c r="AW46" s="186">
        <v>7.26</v>
      </c>
      <c r="AX46" s="186">
        <v>6.45</v>
      </c>
      <c r="AY46" s="186">
        <v>7.26</v>
      </c>
      <c r="AZ46" s="186">
        <v>6.52</v>
      </c>
      <c r="BA46" s="186">
        <v>7.26</v>
      </c>
      <c r="BB46" s="186">
        <v>6.55</v>
      </c>
      <c r="BC46" s="186">
        <v>7.26</v>
      </c>
      <c r="BD46" s="186">
        <v>6.31</v>
      </c>
      <c r="BE46" s="186">
        <v>7.26</v>
      </c>
      <c r="BF46" s="186">
        <v>5.99</v>
      </c>
      <c r="BG46" s="186">
        <v>7.26</v>
      </c>
      <c r="BH46" s="186">
        <v>5.97</v>
      </c>
      <c r="BI46" s="186">
        <v>7.26</v>
      </c>
      <c r="BJ46" s="186">
        <v>5.98</v>
      </c>
      <c r="BK46" s="186">
        <v>7.26</v>
      </c>
      <c r="BL46" s="186">
        <f>BL33</f>
        <v>5.82</v>
      </c>
      <c r="BM46" s="186">
        <v>7.26</v>
      </c>
      <c r="BN46" s="186">
        <v>5.48</v>
      </c>
      <c r="BO46" s="186">
        <v>7.26</v>
      </c>
      <c r="BP46" s="186">
        <v>5.34</v>
      </c>
      <c r="BQ46" s="186">
        <v>7.26</v>
      </c>
      <c r="BR46" s="186">
        <v>5.42</v>
      </c>
      <c r="BS46" s="186">
        <v>7.26</v>
      </c>
      <c r="BT46" s="186">
        <v>5.53</v>
      </c>
      <c r="BU46" s="186">
        <v>7.26</v>
      </c>
      <c r="BV46" s="186">
        <v>5.62</v>
      </c>
      <c r="BW46" s="186">
        <v>7.26</v>
      </c>
      <c r="BX46" s="186">
        <v>5.82</v>
      </c>
      <c r="BY46" s="186">
        <v>7.26</v>
      </c>
      <c r="BZ46" s="186">
        <v>5.98</v>
      </c>
      <c r="CA46" s="186">
        <v>7.26</v>
      </c>
      <c r="CB46" s="186">
        <v>5.98</v>
      </c>
      <c r="CC46" s="186">
        <v>7.26</v>
      </c>
      <c r="CD46" s="186">
        <v>6.03</v>
      </c>
      <c r="CE46" s="186">
        <v>7.26</v>
      </c>
      <c r="CF46" s="186">
        <v>6.15</v>
      </c>
      <c r="CG46" s="186">
        <v>7.26</v>
      </c>
      <c r="CH46" s="186">
        <v>6.33</v>
      </c>
      <c r="CI46" s="186">
        <v>7.26</v>
      </c>
      <c r="CJ46" s="186">
        <v>6.39</v>
      </c>
      <c r="CK46" s="186">
        <v>7.26</v>
      </c>
      <c r="CL46" s="186">
        <v>6.84</v>
      </c>
      <c r="CM46" s="186">
        <v>7.26</v>
      </c>
      <c r="CN46" s="186">
        <v>6.89</v>
      </c>
      <c r="CO46" s="186">
        <v>7.26</v>
      </c>
      <c r="CP46" s="186">
        <v>6.95</v>
      </c>
      <c r="CQ46" s="186">
        <v>7.26</v>
      </c>
      <c r="CR46" s="186">
        <v>6.78</v>
      </c>
      <c r="CS46" s="186">
        <v>7.26</v>
      </c>
      <c r="CT46" s="186">
        <v>6.84</v>
      </c>
      <c r="CU46" s="186">
        <v>7.26</v>
      </c>
      <c r="CV46" s="186">
        <v>6.9</v>
      </c>
      <c r="CW46" s="186">
        <v>7.26</v>
      </c>
      <c r="CX46" s="186">
        <v>6.79</v>
      </c>
      <c r="CY46" s="186">
        <v>7.26</v>
      </c>
      <c r="CZ46" s="186">
        <v>6.9</v>
      </c>
      <c r="DA46" s="186">
        <v>7.26</v>
      </c>
      <c r="DB46" s="186">
        <v>6.98</v>
      </c>
      <c r="DC46" s="186">
        <v>7.26</v>
      </c>
      <c r="DD46" s="186">
        <v>7.17</v>
      </c>
      <c r="DE46" s="186">
        <v>7.26</v>
      </c>
      <c r="DF46" s="186">
        <v>7.17</v>
      </c>
      <c r="DG46" s="186">
        <v>7.26</v>
      </c>
      <c r="DH46" s="186">
        <v>7.47</v>
      </c>
      <c r="DI46" s="186">
        <v>7.26</v>
      </c>
      <c r="DJ46" s="186">
        <v>7.51</v>
      </c>
      <c r="DK46" s="186">
        <v>7.26</v>
      </c>
      <c r="DL46" s="186">
        <v>7.63</v>
      </c>
      <c r="DM46" s="186">
        <v>7.26</v>
      </c>
      <c r="DN46" s="186">
        <v>7.65</v>
      </c>
      <c r="DO46" s="186">
        <v>7.26</v>
      </c>
      <c r="DP46" s="186">
        <v>7.65</v>
      </c>
      <c r="DQ46" s="186">
        <v>7.26</v>
      </c>
      <c r="DR46" s="186">
        <v>7.77</v>
      </c>
      <c r="DS46" s="186">
        <v>7.26</v>
      </c>
      <c r="DT46" s="186">
        <v>8.0399999999999991</v>
      </c>
      <c r="DU46" s="186">
        <v>7.26</v>
      </c>
      <c r="DV46" s="186">
        <v>8.08</v>
      </c>
      <c r="DW46" s="186">
        <v>7.26</v>
      </c>
      <c r="DX46" s="186">
        <v>8.2100000000000009</v>
      </c>
      <c r="DY46" s="186">
        <v>7.26</v>
      </c>
      <c r="DZ46" s="186">
        <v>8.09</v>
      </c>
      <c r="EA46" s="186">
        <v>7.26</v>
      </c>
      <c r="EB46" s="186">
        <v>8.2200000000000006</v>
      </c>
      <c r="EC46" s="186">
        <v>7.26</v>
      </c>
      <c r="ED46" s="186">
        <v>8.42</v>
      </c>
      <c r="EE46" s="186">
        <v>7.26</v>
      </c>
      <c r="EF46" s="186">
        <v>8.2200000000000006</v>
      </c>
      <c r="EG46" s="186">
        <v>7.26</v>
      </c>
      <c r="EH46" s="186">
        <v>7.95</v>
      </c>
      <c r="EI46" s="186">
        <v>7.26</v>
      </c>
      <c r="EJ46" s="186">
        <v>8.11</v>
      </c>
      <c r="EK46" s="186">
        <v>7.26</v>
      </c>
      <c r="EL46" s="186">
        <v>8.31</v>
      </c>
      <c r="EM46" s="186">
        <v>7.26</v>
      </c>
      <c r="EN46" s="186">
        <v>8.3000000000000007</v>
      </c>
      <c r="EO46" s="186">
        <v>7.26</v>
      </c>
      <c r="EP46" s="186">
        <v>8.42</v>
      </c>
      <c r="EQ46" s="186">
        <v>7.26</v>
      </c>
      <c r="ER46" s="186">
        <v>8.11</v>
      </c>
      <c r="ES46" s="186">
        <v>7.26</v>
      </c>
      <c r="ET46" s="186">
        <v>7.76</v>
      </c>
      <c r="EU46" s="186">
        <v>7.26</v>
      </c>
      <c r="EV46" s="186">
        <v>7.98</v>
      </c>
      <c r="EW46" s="186">
        <v>7.26</v>
      </c>
      <c r="EX46" s="186">
        <v>7.51</v>
      </c>
      <c r="EY46" s="186">
        <v>7.26</v>
      </c>
      <c r="EZ46" s="186">
        <v>7.86</v>
      </c>
      <c r="FA46" s="186">
        <v>7.26</v>
      </c>
      <c r="FB46" s="186">
        <v>7.66</v>
      </c>
      <c r="FC46" s="186">
        <v>7.26</v>
      </c>
    </row>
    <row r="47" spans="2:159">
      <c r="B47" s="542"/>
      <c r="C47" s="198" t="s">
        <v>232</v>
      </c>
      <c r="D47" s="357">
        <v>116.84815341224642</v>
      </c>
      <c r="E47" s="358">
        <v>97.33</v>
      </c>
      <c r="F47" s="357">
        <v>117.08</v>
      </c>
      <c r="G47" s="358">
        <v>97.33</v>
      </c>
      <c r="H47" s="357">
        <v>118.86</v>
      </c>
      <c r="I47" s="358">
        <v>97.33</v>
      </c>
      <c r="J47" s="186">
        <v>107.84</v>
      </c>
      <c r="K47" s="186">
        <v>97.33</v>
      </c>
      <c r="L47" s="186">
        <v>107.65</v>
      </c>
      <c r="M47" s="186">
        <v>97.33</v>
      </c>
      <c r="N47" s="186">
        <v>106.58</v>
      </c>
      <c r="O47" s="186">
        <v>97.33</v>
      </c>
      <c r="P47" s="186">
        <v>104.75</v>
      </c>
      <c r="Q47" s="186">
        <v>97.33</v>
      </c>
      <c r="R47" s="186">
        <v>107.07</v>
      </c>
      <c r="S47" s="186">
        <v>97.33</v>
      </c>
      <c r="T47" s="186">
        <v>102.9</v>
      </c>
      <c r="U47" s="186">
        <v>97.33</v>
      </c>
      <c r="V47" s="186">
        <v>104.61</v>
      </c>
      <c r="W47" s="186">
        <v>97.33</v>
      </c>
      <c r="X47" s="186">
        <v>105.18</v>
      </c>
      <c r="Y47" s="186">
        <v>97.33</v>
      </c>
      <c r="Z47" s="186">
        <v>105.28</v>
      </c>
      <c r="AA47" s="186">
        <v>97.33</v>
      </c>
      <c r="AB47" s="186">
        <v>106.42</v>
      </c>
      <c r="AC47" s="186">
        <v>97.33</v>
      </c>
      <c r="AD47" s="186">
        <v>107.11</v>
      </c>
      <c r="AE47" s="186">
        <v>97.33</v>
      </c>
      <c r="AF47" s="186">
        <v>105.65</v>
      </c>
      <c r="AG47" s="186">
        <v>97.33</v>
      </c>
      <c r="AH47" s="186">
        <v>104.49</v>
      </c>
      <c r="AI47" s="186">
        <v>97.33</v>
      </c>
      <c r="AJ47" s="186">
        <v>103.85</v>
      </c>
      <c r="AK47" s="186">
        <v>97.33</v>
      </c>
      <c r="AL47" s="186">
        <v>98.64</v>
      </c>
      <c r="AM47" s="186">
        <v>97.33</v>
      </c>
      <c r="AN47" s="186">
        <v>94.2</v>
      </c>
      <c r="AO47" s="186">
        <v>97.33</v>
      </c>
      <c r="AP47" s="186">
        <v>87.82</v>
      </c>
      <c r="AQ47" s="186">
        <v>97.33</v>
      </c>
      <c r="AR47" s="186">
        <v>82.63</v>
      </c>
      <c r="AS47" s="186">
        <v>97.33</v>
      </c>
      <c r="AT47" s="186">
        <v>86.42</v>
      </c>
      <c r="AU47" s="186">
        <v>97.33</v>
      </c>
      <c r="AV47" s="186">
        <v>85.19</v>
      </c>
      <c r="AW47" s="186">
        <v>97.33</v>
      </c>
      <c r="AX47" s="186">
        <v>86.74</v>
      </c>
      <c r="AY47" s="186">
        <v>97.33</v>
      </c>
      <c r="AZ47" s="186">
        <v>87.65</v>
      </c>
      <c r="BA47" s="186">
        <v>97.33</v>
      </c>
      <c r="BB47" s="186">
        <v>88.04</v>
      </c>
      <c r="BC47" s="186">
        <v>97.33</v>
      </c>
      <c r="BD47" s="186">
        <v>84.76</v>
      </c>
      <c r="BE47" s="186">
        <v>97.33</v>
      </c>
      <c r="BF47" s="186">
        <v>80.55</v>
      </c>
      <c r="BG47" s="186">
        <v>97.33</v>
      </c>
      <c r="BH47" s="186">
        <v>80.239999999999995</v>
      </c>
      <c r="BI47" s="186">
        <v>97.33</v>
      </c>
      <c r="BJ47" s="186">
        <v>80.39</v>
      </c>
      <c r="BK47" s="186">
        <v>97.33</v>
      </c>
      <c r="BL47" s="186">
        <v>78.3</v>
      </c>
      <c r="BM47" s="186">
        <v>97.33</v>
      </c>
      <c r="BN47" s="186">
        <v>73.62</v>
      </c>
      <c r="BO47" s="186">
        <v>97.33</v>
      </c>
      <c r="BP47" s="186">
        <v>71.819999999999993</v>
      </c>
      <c r="BQ47" s="186">
        <v>97.33</v>
      </c>
      <c r="BR47" s="186">
        <v>72.849999999999994</v>
      </c>
      <c r="BS47" s="186">
        <v>97.33</v>
      </c>
      <c r="BT47" s="186">
        <v>74.349999999999994</v>
      </c>
      <c r="BU47" s="186">
        <v>97.33</v>
      </c>
      <c r="BV47" s="186">
        <v>75.5</v>
      </c>
      <c r="BW47" s="186">
        <v>97.33</v>
      </c>
      <c r="BX47" s="186">
        <v>78.23</v>
      </c>
      <c r="BY47" s="186">
        <v>97.33</v>
      </c>
      <c r="BZ47" s="186">
        <v>80.38</v>
      </c>
      <c r="CA47" s="186">
        <v>97.33</v>
      </c>
      <c r="CB47" s="186">
        <v>80.319999999999993</v>
      </c>
      <c r="CC47" s="186">
        <v>97.33</v>
      </c>
      <c r="CD47" s="186">
        <v>81.06</v>
      </c>
      <c r="CE47" s="186">
        <v>97.33</v>
      </c>
      <c r="CF47" s="186">
        <v>82.71</v>
      </c>
      <c r="CG47" s="186">
        <v>97.33</v>
      </c>
      <c r="CH47" s="186">
        <v>85.08</v>
      </c>
      <c r="CI47" s="186">
        <v>97.33</v>
      </c>
      <c r="CJ47" s="186">
        <v>85.89</v>
      </c>
      <c r="CK47" s="186">
        <v>97.33</v>
      </c>
      <c r="CL47" s="186">
        <v>92</v>
      </c>
      <c r="CM47" s="186">
        <v>97.33</v>
      </c>
      <c r="CN47" s="186">
        <v>92.62</v>
      </c>
      <c r="CO47" s="186">
        <v>97.33</v>
      </c>
      <c r="CP47" s="186">
        <v>93.37</v>
      </c>
      <c r="CQ47" s="186">
        <v>97.33</v>
      </c>
      <c r="CR47" s="186">
        <v>91.1</v>
      </c>
      <c r="CS47" s="186">
        <v>97.33</v>
      </c>
      <c r="CT47" s="186">
        <v>91.92</v>
      </c>
      <c r="CU47" s="186">
        <v>97.33</v>
      </c>
      <c r="CV47" s="186">
        <v>92.73</v>
      </c>
      <c r="CW47" s="186">
        <v>97.33</v>
      </c>
      <c r="CX47" s="186">
        <v>91.33</v>
      </c>
      <c r="CY47" s="186">
        <v>97.33</v>
      </c>
      <c r="CZ47" s="186">
        <v>92.74</v>
      </c>
      <c r="DA47" s="186">
        <v>97.33</v>
      </c>
      <c r="DB47" s="186">
        <v>93.8</v>
      </c>
      <c r="DC47" s="186">
        <v>97.33</v>
      </c>
      <c r="DD47" s="186">
        <v>95.75</v>
      </c>
      <c r="DE47" s="186">
        <v>97.33</v>
      </c>
      <c r="DF47" s="186">
        <v>96.4</v>
      </c>
      <c r="DG47" s="186">
        <v>97.33</v>
      </c>
      <c r="DH47" s="186">
        <v>100.35</v>
      </c>
      <c r="DI47" s="186">
        <v>97.33</v>
      </c>
      <c r="DJ47" s="186">
        <v>100.98</v>
      </c>
      <c r="DK47" s="186">
        <v>97.33</v>
      </c>
      <c r="DL47" s="186">
        <v>102.58</v>
      </c>
      <c r="DM47" s="186">
        <v>97.33</v>
      </c>
      <c r="DN47" s="186">
        <v>102.78</v>
      </c>
      <c r="DO47" s="186">
        <v>97.33</v>
      </c>
      <c r="DP47" s="186">
        <v>102.8</v>
      </c>
      <c r="DQ47" s="186">
        <v>97.33</v>
      </c>
      <c r="DR47" s="186">
        <v>104.51</v>
      </c>
      <c r="DS47" s="186">
        <v>97.33</v>
      </c>
      <c r="DT47" s="186">
        <v>108.06</v>
      </c>
      <c r="DU47" s="186">
        <v>97.33</v>
      </c>
      <c r="DV47" s="186">
        <v>108.66</v>
      </c>
      <c r="DW47" s="186">
        <v>97.33</v>
      </c>
      <c r="DX47" s="186">
        <v>110.35</v>
      </c>
      <c r="DY47" s="186">
        <v>97.33</v>
      </c>
      <c r="DZ47" s="186">
        <v>108.75</v>
      </c>
      <c r="EA47" s="186">
        <v>97.33</v>
      </c>
      <c r="EB47" s="186">
        <v>110.48</v>
      </c>
      <c r="EC47" s="186">
        <v>97.33</v>
      </c>
      <c r="ED47" s="186">
        <v>113.19</v>
      </c>
      <c r="EE47" s="186">
        <v>97.33</v>
      </c>
      <c r="EF47" s="186">
        <v>110.52</v>
      </c>
      <c r="EG47" s="186">
        <v>97.33</v>
      </c>
      <c r="EH47" s="186">
        <v>106.89</v>
      </c>
      <c r="EI47" s="186">
        <v>97.33</v>
      </c>
      <c r="EJ47" s="186">
        <v>108.98</v>
      </c>
      <c r="EK47" s="186">
        <v>97.33</v>
      </c>
      <c r="EL47" s="186">
        <v>111.7</v>
      </c>
      <c r="EM47" s="186">
        <v>97.33</v>
      </c>
      <c r="EN47" s="186">
        <v>111.58</v>
      </c>
      <c r="EO47" s="186">
        <v>97.33</v>
      </c>
      <c r="EP47" s="186">
        <v>113.19</v>
      </c>
      <c r="EQ47" s="186">
        <v>97.33</v>
      </c>
      <c r="ER47" s="186">
        <v>109.08</v>
      </c>
      <c r="ES47" s="186">
        <v>97.33</v>
      </c>
      <c r="ET47" s="186">
        <v>104.28</v>
      </c>
      <c r="EU47" s="186">
        <v>97.33</v>
      </c>
      <c r="EV47" s="186">
        <v>107.26</v>
      </c>
      <c r="EW47" s="186">
        <v>97.33</v>
      </c>
      <c r="EX47" s="186">
        <v>100.91</v>
      </c>
      <c r="EY47" s="186">
        <v>97.33</v>
      </c>
      <c r="EZ47" s="186">
        <v>105.64</v>
      </c>
      <c r="FA47" s="186">
        <v>97.33</v>
      </c>
      <c r="FB47" s="186">
        <v>103.03</v>
      </c>
      <c r="FC47" s="186">
        <v>97.33</v>
      </c>
    </row>
    <row r="48" spans="2:159">
      <c r="B48" s="542"/>
      <c r="C48" s="202" t="s">
        <v>233</v>
      </c>
      <c r="D48" s="359">
        <v>1182.9695636644674</v>
      </c>
      <c r="E48" s="360">
        <v>985.26</v>
      </c>
      <c r="F48" s="359">
        <v>1185.33</v>
      </c>
      <c r="G48" s="360">
        <v>985.26</v>
      </c>
      <c r="H48" s="359">
        <v>1203.3699999999999</v>
      </c>
      <c r="I48" s="360">
        <v>985.26</v>
      </c>
      <c r="J48" s="187">
        <v>1091.82</v>
      </c>
      <c r="K48" s="187">
        <v>985.26</v>
      </c>
      <c r="L48" s="187">
        <v>1089.81</v>
      </c>
      <c r="M48" s="187">
        <v>985.26</v>
      </c>
      <c r="N48" s="187">
        <v>1078.98</v>
      </c>
      <c r="O48" s="187">
        <v>985.26</v>
      </c>
      <c r="P48" s="187">
        <v>1060.49</v>
      </c>
      <c r="Q48" s="187">
        <v>985.26</v>
      </c>
      <c r="R48" s="187">
        <v>1083.93</v>
      </c>
      <c r="S48" s="187">
        <v>985.26</v>
      </c>
      <c r="T48" s="187">
        <v>1041.81</v>
      </c>
      <c r="U48" s="187">
        <v>985.26</v>
      </c>
      <c r="V48" s="187">
        <v>1059.07</v>
      </c>
      <c r="W48" s="187">
        <v>985.26</v>
      </c>
      <c r="X48" s="187">
        <v>1064.8699999999999</v>
      </c>
      <c r="Y48" s="187">
        <v>985.26</v>
      </c>
      <c r="Z48" s="187">
        <v>1065.8800000000001</v>
      </c>
      <c r="AA48" s="187">
        <v>985.26</v>
      </c>
      <c r="AB48" s="187">
        <v>1077.43</v>
      </c>
      <c r="AC48" s="187">
        <v>985.26</v>
      </c>
      <c r="AD48" s="187">
        <v>1084.4000000000001</v>
      </c>
      <c r="AE48" s="187">
        <v>985.26</v>
      </c>
      <c r="AF48" s="187">
        <v>1069.5999999999999</v>
      </c>
      <c r="AG48" s="187">
        <v>985.26</v>
      </c>
      <c r="AH48" s="187">
        <v>1057.8800000000001</v>
      </c>
      <c r="AI48" s="187">
        <v>985.26</v>
      </c>
      <c r="AJ48" s="187">
        <v>1051.3599999999999</v>
      </c>
      <c r="AK48" s="187">
        <v>985.26</v>
      </c>
      <c r="AL48" s="187">
        <v>998.62</v>
      </c>
      <c r="AM48" s="187">
        <v>985.26</v>
      </c>
      <c r="AN48" s="187">
        <v>953.65</v>
      </c>
      <c r="AO48" s="187">
        <v>985.26</v>
      </c>
      <c r="AP48" s="187">
        <v>889.11</v>
      </c>
      <c r="AQ48" s="187">
        <v>985.26</v>
      </c>
      <c r="AR48" s="187">
        <v>836.59</v>
      </c>
      <c r="AS48" s="187">
        <v>985.26</v>
      </c>
      <c r="AT48" s="187">
        <v>874.96</v>
      </c>
      <c r="AU48" s="187">
        <v>985.26</v>
      </c>
      <c r="AV48" s="187">
        <v>862.5</v>
      </c>
      <c r="AW48" s="187">
        <v>985.26</v>
      </c>
      <c r="AX48" s="187">
        <v>878.13</v>
      </c>
      <c r="AY48" s="187">
        <v>985.26</v>
      </c>
      <c r="AZ48" s="187">
        <v>887.38</v>
      </c>
      <c r="BA48" s="187">
        <v>985.26</v>
      </c>
      <c r="BB48" s="187">
        <v>891.33</v>
      </c>
      <c r="BC48" s="187">
        <v>985.26</v>
      </c>
      <c r="BD48" s="187">
        <v>858.13</v>
      </c>
      <c r="BE48" s="187">
        <v>985.26</v>
      </c>
      <c r="BF48" s="187">
        <v>815.47</v>
      </c>
      <c r="BG48" s="187">
        <v>985.26</v>
      </c>
      <c r="BH48" s="187">
        <v>812.33</v>
      </c>
      <c r="BI48" s="187">
        <v>985.26</v>
      </c>
      <c r="BJ48" s="187">
        <v>813.9</v>
      </c>
      <c r="BK48" s="187">
        <v>985.26</v>
      </c>
      <c r="BL48" s="187">
        <v>792.66</v>
      </c>
      <c r="BM48" s="187">
        <v>985.26</v>
      </c>
      <c r="BN48" s="187">
        <v>745.32</v>
      </c>
      <c r="BO48" s="187">
        <v>985.26</v>
      </c>
      <c r="BP48" s="187">
        <v>727.12</v>
      </c>
      <c r="BQ48" s="187">
        <v>985.26</v>
      </c>
      <c r="BR48" s="187">
        <v>737.57</v>
      </c>
      <c r="BS48" s="187">
        <v>985.26</v>
      </c>
      <c r="BT48" s="187">
        <v>752.75</v>
      </c>
      <c r="BU48" s="187">
        <v>985.26</v>
      </c>
      <c r="BV48" s="187">
        <v>764.34</v>
      </c>
      <c r="BW48" s="187">
        <v>985.26</v>
      </c>
      <c r="BX48" s="187">
        <v>792</v>
      </c>
      <c r="BY48" s="187">
        <v>985.26</v>
      </c>
      <c r="BZ48" s="187">
        <v>813.81</v>
      </c>
      <c r="CA48" s="187">
        <v>985.26</v>
      </c>
      <c r="CB48" s="187">
        <v>813.13</v>
      </c>
      <c r="CC48" s="187">
        <v>985.26</v>
      </c>
      <c r="CD48" s="187">
        <v>820.62</v>
      </c>
      <c r="CE48" s="187">
        <v>985.26</v>
      </c>
      <c r="CF48" s="187">
        <v>837.4</v>
      </c>
      <c r="CG48" s="187">
        <v>985.26</v>
      </c>
      <c r="CH48" s="187">
        <v>861.31</v>
      </c>
      <c r="CI48" s="187">
        <v>985.26</v>
      </c>
      <c r="CJ48" s="187">
        <v>869.52</v>
      </c>
      <c r="CK48" s="187">
        <v>985.26</v>
      </c>
      <c r="CL48" s="187">
        <v>931.45</v>
      </c>
      <c r="CM48" s="187">
        <v>985.26</v>
      </c>
      <c r="CN48" s="187">
        <v>937.66</v>
      </c>
      <c r="CO48" s="187">
        <v>985.26</v>
      </c>
      <c r="CP48" s="187">
        <v>945.28</v>
      </c>
      <c r="CQ48" s="187">
        <v>985.26</v>
      </c>
      <c r="CR48" s="187">
        <v>922.31</v>
      </c>
      <c r="CS48" s="187">
        <v>985.26</v>
      </c>
      <c r="CT48" s="187">
        <v>930.56</v>
      </c>
      <c r="CU48" s="187">
        <v>985.26</v>
      </c>
      <c r="CV48" s="187">
        <v>938.84</v>
      </c>
      <c r="CW48" s="187">
        <v>985.26</v>
      </c>
      <c r="CX48" s="187">
        <v>924.58</v>
      </c>
      <c r="CY48" s="187">
        <v>985.26</v>
      </c>
      <c r="CZ48" s="187">
        <v>938.87</v>
      </c>
      <c r="DA48" s="187">
        <v>985.26</v>
      </c>
      <c r="DB48" s="187">
        <v>949.61</v>
      </c>
      <c r="DC48" s="187">
        <v>985.26</v>
      </c>
      <c r="DD48" s="187">
        <v>969.34</v>
      </c>
      <c r="DE48" s="187">
        <v>985.26</v>
      </c>
      <c r="DF48" s="187">
        <v>975.93</v>
      </c>
      <c r="DG48" s="187">
        <v>985.26</v>
      </c>
      <c r="DH48" s="187">
        <v>1015.9</v>
      </c>
      <c r="DI48" s="187">
        <v>985.26</v>
      </c>
      <c r="DJ48" s="187">
        <v>1022.31</v>
      </c>
      <c r="DK48" s="187">
        <v>985.26</v>
      </c>
      <c r="DL48" s="187">
        <v>1038.49</v>
      </c>
      <c r="DM48" s="187">
        <v>985.26</v>
      </c>
      <c r="DN48" s="187">
        <v>1040.5899999999999</v>
      </c>
      <c r="DO48" s="187">
        <v>985.26</v>
      </c>
      <c r="DP48" s="187">
        <v>1040.7</v>
      </c>
      <c r="DQ48" s="187">
        <v>985.26</v>
      </c>
      <c r="DR48" s="187">
        <v>1058.03</v>
      </c>
      <c r="DS48" s="187">
        <v>985.26</v>
      </c>
      <c r="DT48" s="187">
        <v>1093.95</v>
      </c>
      <c r="DU48" s="187">
        <v>985.26</v>
      </c>
      <c r="DV48" s="187">
        <v>1100.03</v>
      </c>
      <c r="DW48" s="187">
        <v>985.26</v>
      </c>
      <c r="DX48" s="187">
        <v>1117.21</v>
      </c>
      <c r="DY48" s="187">
        <v>985.26</v>
      </c>
      <c r="DZ48" s="187">
        <v>1101.01</v>
      </c>
      <c r="EA48" s="187">
        <v>985.26</v>
      </c>
      <c r="EB48" s="187">
        <v>118.5</v>
      </c>
      <c r="EC48" s="187">
        <v>985.26</v>
      </c>
      <c r="ED48" s="187">
        <v>1145.92</v>
      </c>
      <c r="EE48" s="187">
        <v>985.26</v>
      </c>
      <c r="EF48" s="187">
        <v>1118.8800000000001</v>
      </c>
      <c r="EG48" s="187">
        <v>985.26</v>
      </c>
      <c r="EH48" s="187">
        <v>1082.19</v>
      </c>
      <c r="EI48" s="187">
        <v>985.26</v>
      </c>
      <c r="EJ48" s="187">
        <v>1103.31</v>
      </c>
      <c r="EK48" s="187">
        <v>985.26</v>
      </c>
      <c r="EL48" s="187">
        <v>1130.8800000000001</v>
      </c>
      <c r="EM48" s="187">
        <v>985.26</v>
      </c>
      <c r="EN48" s="187">
        <v>1129.5899999999999</v>
      </c>
      <c r="EO48" s="187">
        <v>985.26</v>
      </c>
      <c r="EP48" s="187">
        <v>1145.9000000000001</v>
      </c>
      <c r="EQ48" s="187">
        <v>985.26</v>
      </c>
      <c r="ER48" s="187">
        <v>1104.28</v>
      </c>
      <c r="ES48" s="187">
        <v>985.26</v>
      </c>
      <c r="ET48" s="187">
        <v>1055.7</v>
      </c>
      <c r="EU48" s="187">
        <v>985.26</v>
      </c>
      <c r="EV48" s="187">
        <v>1085.95</v>
      </c>
      <c r="EW48" s="187">
        <v>985.26</v>
      </c>
      <c r="EX48" s="187">
        <v>1021.62</v>
      </c>
      <c r="EY48" s="187">
        <v>985.26</v>
      </c>
      <c r="EZ48" s="187">
        <v>1069.51</v>
      </c>
      <c r="FA48" s="187">
        <v>985.26</v>
      </c>
      <c r="FB48" s="187">
        <v>1043.0899999999999</v>
      </c>
      <c r="FC48" s="187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S218"/>
  <sheetViews>
    <sheetView showGridLines="0" tabSelected="1" zoomScaleNormal="100" workbookViewId="0">
      <pane xSplit="11" ySplit="7" topLeftCell="GU4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48" sqref="C48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5" width="11.453125" style="1" customWidth="1"/>
    <col min="206" max="213" width="10.453125" style="1" customWidth="1"/>
    <col min="214" max="217" width="13.36328125" style="1" customWidth="1"/>
    <col min="218" max="218" width="11.54296875" style="1" bestFit="1" customWidth="1"/>
    <col min="219" max="219" width="11.54296875" style="1" customWidth="1"/>
    <col min="220" max="220" width="11.453125" style="1" customWidth="1"/>
    <col min="221" max="221" width="12.36328125" style="1" customWidth="1"/>
    <col min="222" max="222" width="12.08984375" style="1" customWidth="1"/>
    <col min="223" max="223" width="13.08984375" style="1" customWidth="1"/>
    <col min="224" max="224" width="17" style="1" customWidth="1"/>
    <col min="225" max="225" width="13.6328125" style="1" customWidth="1"/>
    <col min="226" max="226" width="12.453125" style="1" customWidth="1"/>
    <col min="227" max="227" width="14.36328125" style="1" customWidth="1"/>
    <col min="228" max="16384" width="11.453125" style="1"/>
  </cols>
  <sheetData>
    <row r="1" spans="1:227" ht="13">
      <c r="A1" s="2"/>
    </row>
    <row r="2" spans="1:227" ht="15.5">
      <c r="A2" s="3"/>
      <c r="B2" s="192" t="s">
        <v>289</v>
      </c>
      <c r="H2" s="28" t="s">
        <v>419</v>
      </c>
    </row>
    <row r="3" spans="1:227" ht="13">
      <c r="A3" s="3"/>
      <c r="B3" s="4" t="s">
        <v>0</v>
      </c>
    </row>
    <row r="4" spans="1:227" ht="13">
      <c r="A4" s="3"/>
      <c r="B4" s="4" t="s">
        <v>1</v>
      </c>
    </row>
    <row r="5" spans="1:227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X5" s="45"/>
      <c r="GY5" s="45"/>
      <c r="GZ5" s="45"/>
      <c r="HA5" s="45"/>
      <c r="HB5" s="45"/>
      <c r="HC5" s="45"/>
    </row>
    <row r="6" spans="1:227" ht="12.75" customHeight="1">
      <c r="A6" s="3"/>
      <c r="B6" s="105"/>
      <c r="C6" s="480" t="s">
        <v>356</v>
      </c>
      <c r="D6" s="480" t="s">
        <v>357</v>
      </c>
      <c r="E6" s="479" t="s">
        <v>358</v>
      </c>
      <c r="F6" s="479"/>
      <c r="G6" s="7"/>
      <c r="H6" s="480" t="s">
        <v>359</v>
      </c>
      <c r="I6" s="479" t="s">
        <v>360</v>
      </c>
      <c r="J6" s="47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X6" s="477" t="s">
        <v>2</v>
      </c>
      <c r="GY6" s="477"/>
      <c r="GZ6" s="477"/>
      <c r="HA6" s="477"/>
      <c r="HB6" s="477"/>
      <c r="HC6" s="477"/>
      <c r="HD6" s="477"/>
      <c r="HE6" s="477"/>
    </row>
    <row r="7" spans="1:227" ht="13">
      <c r="A7" s="9"/>
      <c r="B7" s="10"/>
      <c r="C7" s="480"/>
      <c r="D7" s="480"/>
      <c r="E7" s="138" t="s">
        <v>3</v>
      </c>
      <c r="F7" s="138" t="s">
        <v>4</v>
      </c>
      <c r="G7" s="11"/>
      <c r="H7" s="478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 t="s">
        <v>371</v>
      </c>
      <c r="HK7" s="14" t="s">
        <v>372</v>
      </c>
      <c r="HL7" s="14" t="s">
        <v>373</v>
      </c>
      <c r="HM7" s="14" t="s">
        <v>374</v>
      </c>
    </row>
    <row r="8" spans="1:227" ht="13">
      <c r="A8" s="15"/>
      <c r="B8" s="34" t="s">
        <v>17</v>
      </c>
      <c r="C8" s="25">
        <v>1492.5834248627227</v>
      </c>
      <c r="D8" s="25">
        <v>1519.7742784974396</v>
      </c>
      <c r="E8" s="25">
        <v>-27.190853634716859</v>
      </c>
      <c r="F8" s="26">
        <v>-1.7891376383603316E-2</v>
      </c>
      <c r="G8" s="27"/>
      <c r="H8" s="25">
        <v>1293.5906205124961</v>
      </c>
      <c r="I8" s="25">
        <v>226.18365798494347</v>
      </c>
      <c r="J8" s="26">
        <v>0.17484948823711616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37"/>
      <c r="GX8" s="25">
        <v>10225.76793856784</v>
      </c>
      <c r="GY8" s="25">
        <v>11091.743808709562</v>
      </c>
      <c r="GZ8" s="25">
        <v>11122.742833652233</v>
      </c>
      <c r="HA8" s="25">
        <v>11548.136464577725</v>
      </c>
      <c r="HB8" s="25">
        <v>11949.982625813313</v>
      </c>
      <c r="HC8" s="25">
        <v>12427.992697548396</v>
      </c>
      <c r="HD8" s="25">
        <v>13077.698328523471</v>
      </c>
      <c r="HE8" s="25">
        <v>13545.632313482376</v>
      </c>
      <c r="HF8" s="25">
        <v>13748.517453876153</v>
      </c>
      <c r="HG8" s="25">
        <v>14303.498556249369</v>
      </c>
      <c r="HH8" s="25">
        <v>15150.165641226589</v>
      </c>
      <c r="HI8" s="25">
        <v>15677.369436034473</v>
      </c>
      <c r="HJ8" s="25">
        <v>16602.28167538203</v>
      </c>
      <c r="HK8" s="25">
        <v>16956.594206651203</v>
      </c>
      <c r="HL8" s="25">
        <v>18977.580126136123</v>
      </c>
      <c r="HM8" s="25">
        <f>+C8</f>
        <v>1492.5834248627227</v>
      </c>
      <c r="HN8" s="158"/>
      <c r="HO8" s="158"/>
      <c r="HP8" s="158"/>
      <c r="HQ8" s="158"/>
      <c r="HR8" s="158"/>
      <c r="HS8" s="158"/>
    </row>
    <row r="9" spans="1:227" ht="13">
      <c r="A9" s="15"/>
      <c r="B9" s="18" t="s">
        <v>18</v>
      </c>
      <c r="C9" s="19">
        <v>440.13603482999901</v>
      </c>
      <c r="D9" s="19">
        <v>443.12312622000002</v>
      </c>
      <c r="E9" s="19">
        <v>-2.9870913900010123</v>
      </c>
      <c r="F9" s="20">
        <v>-6.7409963805815749E-3</v>
      </c>
      <c r="G9" s="22"/>
      <c r="H9" s="19">
        <v>383.31953652999903</v>
      </c>
      <c r="I9" s="19">
        <v>59.80358969000099</v>
      </c>
      <c r="J9" s="20">
        <v>0.15601497964693667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37"/>
      <c r="GX9" s="19">
        <v>3203.0999089999996</v>
      </c>
      <c r="GY9" s="19">
        <v>3388.15923954444</v>
      </c>
      <c r="GZ9" s="19">
        <v>3419.0892499410606</v>
      </c>
      <c r="HA9" s="19">
        <v>3542.8174388292086</v>
      </c>
      <c r="HB9" s="19">
        <v>3692.5957628929964</v>
      </c>
      <c r="HC9" s="19">
        <v>3789.2694130703007</v>
      </c>
      <c r="HD9" s="19">
        <v>3964.2544930701938</v>
      </c>
      <c r="HE9" s="19">
        <v>4069.9521991127331</v>
      </c>
      <c r="HF9" s="19">
        <v>4074.2175204788459</v>
      </c>
      <c r="HG9" s="19">
        <v>4230.9031395887951</v>
      </c>
      <c r="HH9" s="19">
        <v>4432.629708849995</v>
      </c>
      <c r="HI9" s="19">
        <v>4640.5165426304629</v>
      </c>
      <c r="HJ9" s="19">
        <v>4986.4566563735407</v>
      </c>
      <c r="HK9" s="19">
        <v>5133.0515069737594</v>
      </c>
      <c r="HL9" s="19">
        <v>5631.5487891300681</v>
      </c>
      <c r="HM9" s="19">
        <f t="shared" ref="HM9:HM11" si="0">+C9</f>
        <v>440.13603482999901</v>
      </c>
      <c r="HN9" s="158"/>
      <c r="HO9" s="158"/>
      <c r="HP9" s="158"/>
      <c r="HQ9" s="158"/>
      <c r="HR9" s="158"/>
      <c r="HS9" s="158"/>
    </row>
    <row r="10" spans="1:227" ht="13">
      <c r="A10" s="15"/>
      <c r="B10" s="18" t="s">
        <v>19</v>
      </c>
      <c r="C10" s="19">
        <v>525.57895856980167</v>
      </c>
      <c r="D10" s="19">
        <v>538.5707690669434</v>
      </c>
      <c r="E10" s="19">
        <v>-12.991810497141728</v>
      </c>
      <c r="F10" s="20">
        <v>-2.4122754600383572E-2</v>
      </c>
      <c r="G10" s="22"/>
      <c r="H10" s="19">
        <v>471.42114678519999</v>
      </c>
      <c r="I10" s="19">
        <v>67.149622281743405</v>
      </c>
      <c r="J10" s="20">
        <v>0.14244083605426316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37"/>
      <c r="GX10" s="19">
        <v>3901.926024538001</v>
      </c>
      <c r="GY10" s="19">
        <v>4129.4870024210768</v>
      </c>
      <c r="GZ10" s="19">
        <v>4155.8124988210166</v>
      </c>
      <c r="HA10" s="19">
        <v>4264.6211838304953</v>
      </c>
      <c r="HB10" s="19">
        <v>4380.0592145348865</v>
      </c>
      <c r="HC10" s="19">
        <v>4514.5252196790707</v>
      </c>
      <c r="HD10" s="19">
        <v>4691.1901336373721</v>
      </c>
      <c r="HE10" s="19">
        <v>4974.860479572736</v>
      </c>
      <c r="HF10" s="19">
        <v>5006.507931388237</v>
      </c>
      <c r="HG10" s="19">
        <v>5053.225517312826</v>
      </c>
      <c r="HH10" s="19">
        <v>5456.3866770179302</v>
      </c>
      <c r="HI10" s="19">
        <v>5548.5148812442912</v>
      </c>
      <c r="HJ10" s="19">
        <v>5815.8048014213264</v>
      </c>
      <c r="HK10" s="19">
        <v>5934.9303430332657</v>
      </c>
      <c r="HL10" s="19">
        <v>6809.1247168973177</v>
      </c>
      <c r="HM10" s="19">
        <f t="shared" si="0"/>
        <v>525.57895856980167</v>
      </c>
      <c r="HN10" s="158"/>
      <c r="HO10" s="158"/>
      <c r="HP10" s="158"/>
      <c r="HQ10" s="158"/>
      <c r="HR10" s="158"/>
      <c r="HS10" s="158"/>
    </row>
    <row r="11" spans="1:227" ht="13">
      <c r="A11" s="15"/>
      <c r="B11" s="18" t="s">
        <v>20</v>
      </c>
      <c r="C11" s="19">
        <v>526.86843146292199</v>
      </c>
      <c r="D11" s="19">
        <v>538.08038321049617</v>
      </c>
      <c r="E11" s="19">
        <v>-11.211951747574176</v>
      </c>
      <c r="F11" s="20">
        <v>-2.0836945737878868E-2</v>
      </c>
      <c r="G11" s="22"/>
      <c r="H11" s="19">
        <v>438.84993719729709</v>
      </c>
      <c r="I11" s="19">
        <v>99.230446013199071</v>
      </c>
      <c r="J11" s="20">
        <v>0.22611475495913602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37"/>
      <c r="GX11" s="19">
        <v>3120.7420050298401</v>
      </c>
      <c r="GY11" s="19">
        <v>3574.0975667440443</v>
      </c>
      <c r="GZ11" s="19">
        <v>3547.8410848901567</v>
      </c>
      <c r="HA11" s="19">
        <v>3740.6978419180205</v>
      </c>
      <c r="HB11" s="19">
        <v>3877.3276483854293</v>
      </c>
      <c r="HC11" s="19">
        <v>4124.198064799024</v>
      </c>
      <c r="HD11" s="19">
        <v>4422.2537018159055</v>
      </c>
      <c r="HE11" s="19">
        <v>4500.8196347969069</v>
      </c>
      <c r="HF11" s="19">
        <v>4667.7920020090696</v>
      </c>
      <c r="HG11" s="19">
        <v>5019.3698993477483</v>
      </c>
      <c r="HH11" s="19">
        <v>5261.1492553586631</v>
      </c>
      <c r="HI11" s="19">
        <v>5488.3380121597183</v>
      </c>
      <c r="HJ11" s="19">
        <v>5800.0202175871618</v>
      </c>
      <c r="HK11" s="19">
        <v>5888.6123566441784</v>
      </c>
      <c r="HL11" s="19">
        <v>6536.906620108738</v>
      </c>
      <c r="HM11" s="19">
        <f t="shared" si="0"/>
        <v>526.86843146292199</v>
      </c>
      <c r="HN11" s="158"/>
      <c r="HO11" s="158"/>
      <c r="HP11" s="158"/>
      <c r="HQ11" s="158"/>
      <c r="HR11" s="158"/>
      <c r="HS11" s="158"/>
    </row>
    <row r="12" spans="1:227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37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158"/>
      <c r="HO12" s="158"/>
      <c r="HP12" s="158"/>
      <c r="HQ12" s="158"/>
      <c r="HR12" s="158"/>
      <c r="HS12" s="158"/>
    </row>
    <row r="13" spans="1:227" ht="13">
      <c r="A13" s="15"/>
      <c r="B13" s="34" t="s">
        <v>21</v>
      </c>
      <c r="C13" s="31">
        <v>14.989725862020947</v>
      </c>
      <c r="D13" s="31">
        <v>15.229633427741943</v>
      </c>
      <c r="E13" s="31">
        <v>-0.23990756572099592</v>
      </c>
      <c r="F13" s="26">
        <v>-1.5752681563824505E-2</v>
      </c>
      <c r="G13" s="27"/>
      <c r="H13" s="31">
        <v>17.799660352504755</v>
      </c>
      <c r="I13" s="31">
        <v>-2.5700269247628125</v>
      </c>
      <c r="J13" s="26">
        <v>-0.14438629018003482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7"/>
      <c r="GX13" s="31">
        <v>12.816450679601788</v>
      </c>
      <c r="GY13" s="31">
        <v>14.283681131817039</v>
      </c>
      <c r="GZ13" s="31">
        <v>17.94627133575618</v>
      </c>
      <c r="HA13" s="31">
        <v>17.697531745495162</v>
      </c>
      <c r="HB13" s="31">
        <v>16.497003313742454</v>
      </c>
      <c r="HC13" s="31">
        <v>16.373913682844368</v>
      </c>
      <c r="HD13" s="31">
        <v>12.300884171495015</v>
      </c>
      <c r="HE13" s="31">
        <v>10.385400846819378</v>
      </c>
      <c r="HF13" s="31">
        <v>11.581268938830942</v>
      </c>
      <c r="HG13" s="31">
        <v>13.335628821083304</v>
      </c>
      <c r="HH13" s="31">
        <v>12.88526263526688</v>
      </c>
      <c r="HI13" s="31">
        <v>10.940195100867394</v>
      </c>
      <c r="HJ13" s="31">
        <v>12.552007935407719</v>
      </c>
      <c r="HK13" s="31">
        <v>17.091595106541245</v>
      </c>
      <c r="HL13" s="31">
        <v>16.041456207735216</v>
      </c>
      <c r="HM13" s="31">
        <f>+C13</f>
        <v>14.989725862020947</v>
      </c>
      <c r="HN13" s="158"/>
      <c r="HO13" s="158"/>
      <c r="HP13" s="158"/>
      <c r="HQ13" s="158"/>
      <c r="HR13" s="158"/>
      <c r="HS13" s="158"/>
    </row>
    <row r="14" spans="1:227" ht="13">
      <c r="A14" s="15"/>
      <c r="B14" s="18" t="s">
        <v>18</v>
      </c>
      <c r="C14" s="22">
        <v>15.785527496306409</v>
      </c>
      <c r="D14" s="22">
        <v>16.238370140501264</v>
      </c>
      <c r="E14" s="22">
        <v>-0.45284264419485432</v>
      </c>
      <c r="F14" s="20">
        <v>-2.7887198054771984E-2</v>
      </c>
      <c r="G14" s="22"/>
      <c r="H14" s="22">
        <v>18.474672408349672</v>
      </c>
      <c r="I14" s="22">
        <v>-2.2363022678484086</v>
      </c>
      <c r="J14" s="20">
        <v>-0.1210469240492571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37"/>
      <c r="GX14" s="22">
        <v>13.374010791960817</v>
      </c>
      <c r="GY14" s="22">
        <v>15.273750095902841</v>
      </c>
      <c r="GZ14" s="22">
        <v>19.933406488383206</v>
      </c>
      <c r="HA14" s="22">
        <v>20.193520086411979</v>
      </c>
      <c r="HB14" s="22">
        <v>18.236614426687048</v>
      </c>
      <c r="HC14" s="22">
        <v>18.108798244181763</v>
      </c>
      <c r="HD14" s="22">
        <v>13.497026440240456</v>
      </c>
      <c r="HE14" s="22">
        <v>10.98710285157823</v>
      </c>
      <c r="HF14" s="22">
        <v>12.188787697467536</v>
      </c>
      <c r="HG14" s="22">
        <v>13.668423046467018</v>
      </c>
      <c r="HH14" s="22">
        <v>13.296175515174665</v>
      </c>
      <c r="HI14" s="22">
        <v>11.648634082390055</v>
      </c>
      <c r="HJ14" s="22">
        <v>12.702146627659683</v>
      </c>
      <c r="HK14" s="22">
        <v>17.676452640673112</v>
      </c>
      <c r="HL14" s="22">
        <v>16.484874590361471</v>
      </c>
      <c r="HM14" s="22">
        <f t="shared" ref="HM14:HM16" si="1">+C14</f>
        <v>15.785527496306409</v>
      </c>
      <c r="HN14" s="158"/>
      <c r="HO14" s="158"/>
      <c r="HP14" s="158"/>
      <c r="HQ14" s="158"/>
      <c r="HR14" s="158"/>
      <c r="HS14" s="158"/>
    </row>
    <row r="15" spans="1:227" ht="13">
      <c r="A15" s="15"/>
      <c r="B15" s="18" t="s">
        <v>19</v>
      </c>
      <c r="C15" s="22">
        <v>14.696525928721297</v>
      </c>
      <c r="D15" s="22">
        <v>15.076468798776563</v>
      </c>
      <c r="E15" s="22">
        <v>-0.37994287005526672</v>
      </c>
      <c r="F15" s="20">
        <v>-2.5201051726787549E-2</v>
      </c>
      <c r="G15" s="22"/>
      <c r="H15" s="22">
        <v>17.370386815107576</v>
      </c>
      <c r="I15" s="22">
        <v>-2.2939180163310127</v>
      </c>
      <c r="J15" s="20">
        <v>-0.13205912112077547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37"/>
      <c r="GX15" s="22">
        <v>13.479947897655089</v>
      </c>
      <c r="GY15" s="22">
        <v>15.213365377401564</v>
      </c>
      <c r="GZ15" s="22">
        <v>19.443462336571173</v>
      </c>
      <c r="HA15" s="22">
        <v>19.862842441547542</v>
      </c>
      <c r="HB15" s="22">
        <v>17.967029519686601</v>
      </c>
      <c r="HC15" s="22">
        <v>17.698238512879037</v>
      </c>
      <c r="HD15" s="22">
        <v>13.002244854834128</v>
      </c>
      <c r="HE15" s="22">
        <v>10.855550885044494</v>
      </c>
      <c r="HF15" s="22">
        <v>11.710473430295162</v>
      </c>
      <c r="HG15" s="22">
        <v>12.888382226297217</v>
      </c>
      <c r="HH15" s="22">
        <v>12.337920037805826</v>
      </c>
      <c r="HI15" s="22">
        <v>11.07081732340691</v>
      </c>
      <c r="HJ15" s="22">
        <v>12.773984110735917</v>
      </c>
      <c r="HK15" s="22">
        <v>16.905597439388039</v>
      </c>
      <c r="HL15" s="22">
        <v>16.209137840240476</v>
      </c>
      <c r="HM15" s="22">
        <f t="shared" si="1"/>
        <v>14.696525928721297</v>
      </c>
      <c r="HN15" s="158"/>
      <c r="HO15" s="158"/>
      <c r="HP15" s="158"/>
      <c r="HQ15" s="158"/>
      <c r="HR15" s="158"/>
      <c r="HS15" s="158"/>
    </row>
    <row r="16" spans="1:227" ht="13">
      <c r="A16" s="15"/>
      <c r="B16" s="18" t="s">
        <v>20</v>
      </c>
      <c r="C16" s="22">
        <v>14.617410406178207</v>
      </c>
      <c r="D16" s="22">
        <v>14.552216846412188</v>
      </c>
      <c r="E16" s="22">
        <v>6.5193559766019149E-2</v>
      </c>
      <c r="F16" s="20">
        <v>4.4799744570939689E-3</v>
      </c>
      <c r="G16" s="22"/>
      <c r="H16" s="22">
        <v>17.67119574459262</v>
      </c>
      <c r="I16" s="22">
        <v>-3.1189788981804316</v>
      </c>
      <c r="J16" s="20">
        <v>-0.17650072713018519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37"/>
      <c r="GX16" s="22">
        <v>11.414592467535922</v>
      </c>
      <c r="GY16" s="22">
        <v>12.270968780625195</v>
      </c>
      <c r="GZ16" s="22">
        <v>14.277494408776267</v>
      </c>
      <c r="HA16" s="22">
        <v>12.864994703154069</v>
      </c>
      <c r="HB16" s="22">
        <v>13.179645684951316</v>
      </c>
      <c r="HC16" s="22">
        <v>13.330257037238027</v>
      </c>
      <c r="HD16" s="22">
        <v>10.484609207955788</v>
      </c>
      <c r="HE16" s="22">
        <v>9.3216325489078731</v>
      </c>
      <c r="HF16" s="22">
        <v>10.912424465812519</v>
      </c>
      <c r="HG16" s="22">
        <v>13.505374783101775</v>
      </c>
      <c r="HH16" s="22">
        <v>13.106713911551404</v>
      </c>
      <c r="HI16" s="22">
        <v>10.209139150980109</v>
      </c>
      <c r="HJ16" s="22">
        <v>12.200348784039729</v>
      </c>
      <c r="HK16" s="22">
        <v>16.769240613928432</v>
      </c>
      <c r="HL16" s="22">
        <v>15.484786575492917</v>
      </c>
      <c r="HM16" s="22">
        <f t="shared" si="1"/>
        <v>14.617410406178207</v>
      </c>
      <c r="HN16" s="158"/>
      <c r="HO16" s="158"/>
      <c r="HP16" s="158"/>
      <c r="HQ16" s="158"/>
      <c r="HR16" s="158"/>
      <c r="HS16" s="158"/>
    </row>
    <row r="17" spans="1:227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37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158"/>
      <c r="HO17" s="158"/>
      <c r="HP17" s="158"/>
      <c r="HQ17" s="158"/>
      <c r="HR17" s="158"/>
      <c r="HS17" s="158"/>
    </row>
    <row r="18" spans="1:227" ht="13">
      <c r="A18" s="15"/>
      <c r="B18" s="34" t="s">
        <v>22</v>
      </c>
      <c r="C18" s="25">
        <v>223.73416364888556</v>
      </c>
      <c r="D18" s="25">
        <v>231.45605154427</v>
      </c>
      <c r="E18" s="25">
        <v>-7.721887895384441</v>
      </c>
      <c r="F18" s="26">
        <v>-3.3362220792518341E-2</v>
      </c>
      <c r="G18" s="27"/>
      <c r="H18" s="25">
        <v>230.25473680308303</v>
      </c>
      <c r="I18" s="25">
        <v>1.2013147411869625</v>
      </c>
      <c r="J18" s="26">
        <v>5.2173291106464535E-3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37"/>
      <c r="GX18" s="25">
        <v>1310.5805044570798</v>
      </c>
      <c r="GY18" s="25">
        <v>1584.3093175941322</v>
      </c>
      <c r="GZ18" s="25">
        <v>1996.1176089056053</v>
      </c>
      <c r="HA18" s="25">
        <v>2043.7351168317455</v>
      </c>
      <c r="HB18" s="25">
        <v>1971.3890297720695</v>
      </c>
      <c r="HC18" s="25">
        <v>2034.9487968067756</v>
      </c>
      <c r="HD18" s="25">
        <v>1608.6725236892119</v>
      </c>
      <c r="HE18" s="25">
        <v>1406.7682129914378</v>
      </c>
      <c r="HF18" s="25">
        <v>1592.2527814355096</v>
      </c>
      <c r="HG18" s="25">
        <v>1907.4614758904252</v>
      </c>
      <c r="HH18" s="25">
        <v>1952.1386325500107</v>
      </c>
      <c r="HI18" s="25">
        <v>1715.1348029859255</v>
      </c>
      <c r="HJ18" s="25">
        <v>2083.9197133526941</v>
      </c>
      <c r="HK18" s="25">
        <v>2898.1524256600533</v>
      </c>
      <c r="HL18" s="25">
        <v>3044.2802052219877</v>
      </c>
      <c r="HM18" s="25">
        <f>+C18</f>
        <v>223.73416364888556</v>
      </c>
      <c r="HN18" s="158"/>
      <c r="HO18" s="158"/>
      <c r="HP18" s="158"/>
      <c r="HQ18" s="158"/>
      <c r="HR18" s="158"/>
      <c r="HS18" s="158"/>
    </row>
    <row r="19" spans="1:227" ht="13">
      <c r="A19" s="15"/>
      <c r="B19" s="18" t="s">
        <v>18</v>
      </c>
      <c r="C19" s="19">
        <v>69.477794799242247</v>
      </c>
      <c r="D19" s="19">
        <v>71.955973413764198</v>
      </c>
      <c r="E19" s="19">
        <v>-2.4781786145219513</v>
      </c>
      <c r="F19" s="20">
        <v>-3.4440206934201648E-2</v>
      </c>
      <c r="G19" s="22"/>
      <c r="H19" s="19">
        <v>70.817028651121575</v>
      </c>
      <c r="I19" s="19">
        <v>1.1389447626426232</v>
      </c>
      <c r="J19" s="20">
        <v>1.608292220581024E-2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37"/>
      <c r="GX19" s="19">
        <v>428.38292750694706</v>
      </c>
      <c r="GY19" s="19">
        <v>517.49897509925984</v>
      </c>
      <c r="GZ19" s="19">
        <v>681.54095839136403</v>
      </c>
      <c r="HA19" s="19">
        <v>715.41955113488268</v>
      </c>
      <c r="HB19" s="19">
        <v>673.40445161497883</v>
      </c>
      <c r="HC19" s="19">
        <v>686.19115294139112</v>
      </c>
      <c r="HD19" s="19">
        <v>535.05647708810432</v>
      </c>
      <c r="HE19" s="19">
        <v>447.16983412658595</v>
      </c>
      <c r="HF19" s="19">
        <v>496.59772390419243</v>
      </c>
      <c r="HG19" s="19">
        <v>578.29773980525147</v>
      </c>
      <c r="HH19" s="19">
        <v>589.37022602647107</v>
      </c>
      <c r="HI19" s="19">
        <v>540.55679158380076</v>
      </c>
      <c r="HJ19" s="19">
        <v>633.38703601726354</v>
      </c>
      <c r="HK19" s="19">
        <v>907.34141865157403</v>
      </c>
      <c r="HL19" s="19">
        <v>928.35375538311177</v>
      </c>
      <c r="HM19" s="19">
        <f t="shared" ref="HM19:HM21" si="2">+C19</f>
        <v>69.477794799242247</v>
      </c>
      <c r="HN19" s="158"/>
      <c r="HO19" s="158"/>
      <c r="HP19" s="158"/>
      <c r="HQ19" s="158"/>
      <c r="HR19" s="158"/>
      <c r="HS19" s="158"/>
    </row>
    <row r="20" spans="1:227" ht="13">
      <c r="A20" s="15"/>
      <c r="B20" s="18" t="s">
        <v>19</v>
      </c>
      <c r="C20" s="19">
        <v>77.24184792211426</v>
      </c>
      <c r="D20" s="19">
        <v>81.197453957708703</v>
      </c>
      <c r="E20" s="19">
        <v>-3.9556060355944425</v>
      </c>
      <c r="F20" s="20">
        <v>-4.8715887540694322E-2</v>
      </c>
      <c r="G20" s="22"/>
      <c r="H20" s="19">
        <v>81.887676724805317</v>
      </c>
      <c r="I20" s="19">
        <v>-0.69022276709661412</v>
      </c>
      <c r="J20" s="20">
        <v>-8.428896687546792E-3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37"/>
      <c r="GX20" s="19">
        <v>525.97759511276706</v>
      </c>
      <c r="GY20" s="19">
        <v>628.23394589062582</v>
      </c>
      <c r="GZ20" s="19">
        <v>808.03383798678169</v>
      </c>
      <c r="HA20" s="19">
        <v>847.07498647311093</v>
      </c>
      <c r="HB20" s="19">
        <v>786.96653205523603</v>
      </c>
      <c r="HC20" s="19">
        <v>798.99144110287818</v>
      </c>
      <c r="HD20" s="19">
        <v>609.96002778135141</v>
      </c>
      <c r="HE20" s="19">
        <v>540.04851081998686</v>
      </c>
      <c r="HF20" s="19">
        <v>586.28578109083946</v>
      </c>
      <c r="HG20" s="19">
        <v>651.27901942806193</v>
      </c>
      <c r="HH20" s="19">
        <v>673.20462516396265</v>
      </c>
      <c r="HI20" s="19">
        <v>614.26594666460335</v>
      </c>
      <c r="HJ20" s="19">
        <v>742.90998124497673</v>
      </c>
      <c r="HK20" s="19">
        <v>1003.3354321012956</v>
      </c>
      <c r="HL20" s="19">
        <v>1103.7004110757703</v>
      </c>
      <c r="HM20" s="19">
        <f t="shared" si="2"/>
        <v>77.24184792211426</v>
      </c>
      <c r="HN20" s="158"/>
      <c r="HO20" s="158"/>
      <c r="HP20" s="158"/>
      <c r="HQ20" s="158"/>
      <c r="HR20" s="158"/>
      <c r="HS20" s="158"/>
    </row>
    <row r="21" spans="1:227" ht="13">
      <c r="A21" s="15"/>
      <c r="B21" s="18" t="s">
        <v>20</v>
      </c>
      <c r="C21" s="19">
        <v>77.014520927529063</v>
      </c>
      <c r="D21" s="19">
        <v>78.302624172797081</v>
      </c>
      <c r="E21" s="19">
        <v>-1.2881032452680188</v>
      </c>
      <c r="F21" s="20">
        <v>-1.645032026545434E-2</v>
      </c>
      <c r="G21" s="22"/>
      <c r="H21" s="19">
        <v>77.550031427156142</v>
      </c>
      <c r="I21" s="19">
        <v>0.75259274564093914</v>
      </c>
      <c r="J21" s="20">
        <v>9.7046091637997631E-3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37"/>
      <c r="GX21" s="19">
        <v>356.21998183736565</v>
      </c>
      <c r="GY21" s="19">
        <v>438.57639660424644</v>
      </c>
      <c r="GZ21" s="19">
        <v>506.54281252745943</v>
      </c>
      <c r="HA21" s="19">
        <v>481.24057922375198</v>
      </c>
      <c r="HB21" s="19">
        <v>511.01804610185457</v>
      </c>
      <c r="HC21" s="19">
        <v>549.7662027625064</v>
      </c>
      <c r="HD21" s="19">
        <v>463.65601881975618</v>
      </c>
      <c r="HE21" s="19">
        <v>419.54986804486498</v>
      </c>
      <c r="HF21" s="19">
        <v>509.36927644047768</v>
      </c>
      <c r="HG21" s="19">
        <v>677.88471665711177</v>
      </c>
      <c r="HH21" s="19">
        <v>689.56378135957698</v>
      </c>
      <c r="HI21" s="19">
        <v>560.31206473752127</v>
      </c>
      <c r="HJ21" s="19">
        <v>707.6226960904537</v>
      </c>
      <c r="HK21" s="19">
        <v>987.47557490718373</v>
      </c>
      <c r="HL21" s="19">
        <v>1012.2260387631057</v>
      </c>
      <c r="HM21" s="19">
        <f t="shared" si="2"/>
        <v>77.014520927529063</v>
      </c>
      <c r="HN21" s="158"/>
      <c r="HO21" s="158"/>
      <c r="HP21" s="158"/>
      <c r="HQ21" s="158"/>
      <c r="HR21" s="158"/>
      <c r="HS21" s="158"/>
    </row>
    <row r="22" spans="1:227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37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158"/>
      <c r="HO22" s="158"/>
      <c r="HP22" s="158"/>
      <c r="HQ22" s="158"/>
      <c r="HR22" s="158"/>
      <c r="HS22" s="158"/>
    </row>
    <row r="23" spans="1:227" ht="13">
      <c r="A23" s="33"/>
      <c r="B23" s="34" t="s">
        <v>23</v>
      </c>
      <c r="C23" s="25">
        <v>1281.9564152138419</v>
      </c>
      <c r="D23" s="25">
        <v>1119.8831833010202</v>
      </c>
      <c r="E23" s="25">
        <v>162.07323191282171</v>
      </c>
      <c r="F23" s="26">
        <v>0.14472333751372804</v>
      </c>
      <c r="G23" s="27"/>
      <c r="H23" s="25">
        <v>864.6600655786724</v>
      </c>
      <c r="I23" s="25">
        <v>255.22311772234775</v>
      </c>
      <c r="J23" s="26">
        <v>0.29517162626394694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37"/>
      <c r="GX23" s="25">
        <v>10225.76793856784</v>
      </c>
      <c r="GY23" s="25">
        <v>10236.360127687789</v>
      </c>
      <c r="GZ23" s="25">
        <v>9885.4654741125287</v>
      </c>
      <c r="HA23" s="25">
        <v>10190.302829846314</v>
      </c>
      <c r="HB23" s="25">
        <v>10940.576132615335</v>
      </c>
      <c r="HC23" s="25">
        <v>10055.774634001968</v>
      </c>
      <c r="HD23" s="25">
        <v>9419.7001674219446</v>
      </c>
      <c r="HE23" s="25">
        <v>8962.2019575501163</v>
      </c>
      <c r="HF23" s="25">
        <v>7462.5729950376444</v>
      </c>
      <c r="HG23" s="25">
        <v>7982.3813135656892</v>
      </c>
      <c r="HH23" s="25">
        <v>9226.8143193458127</v>
      </c>
      <c r="HI23" s="25">
        <v>13157.543446698102</v>
      </c>
      <c r="HJ23" s="25">
        <v>15388.7957167526</v>
      </c>
      <c r="HK23" s="25">
        <v>15389.225738045741</v>
      </c>
      <c r="HL23" s="25">
        <v>14039.424199141162</v>
      </c>
      <c r="HM23" s="25">
        <f>+C23</f>
        <v>1281.9564152138419</v>
      </c>
      <c r="HN23" s="158"/>
      <c r="HO23" s="158"/>
      <c r="HP23" s="158"/>
      <c r="HQ23" s="158"/>
      <c r="HR23" s="158"/>
      <c r="HS23" s="158"/>
    </row>
    <row r="24" spans="1:227" ht="13">
      <c r="A24" s="33"/>
      <c r="B24" s="18" t="s">
        <v>18</v>
      </c>
      <c r="C24" s="19">
        <v>414.47128954999982</v>
      </c>
      <c r="D24" s="19">
        <v>370.91521989000006</v>
      </c>
      <c r="E24" s="19">
        <v>43.556069659999764</v>
      </c>
      <c r="F24" s="20">
        <v>0.11742863954980577</v>
      </c>
      <c r="G24" s="22"/>
      <c r="H24" s="19">
        <v>348.95056266194803</v>
      </c>
      <c r="I24" s="19">
        <v>21.964657228052033</v>
      </c>
      <c r="J24" s="20">
        <v>6.2944897009180864E-2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37"/>
      <c r="GX24" s="19">
        <v>3203.0999089999996</v>
      </c>
      <c r="GY24" s="19">
        <v>3291.7990120802929</v>
      </c>
      <c r="GZ24" s="19">
        <v>3186.1597411203779</v>
      </c>
      <c r="HA24" s="19">
        <v>3271.6096217655131</v>
      </c>
      <c r="HB24" s="19">
        <v>3185.0219025748356</v>
      </c>
      <c r="HC24" s="19">
        <v>2767.1746887172581</v>
      </c>
      <c r="HD24" s="19">
        <v>2383.9739980018489</v>
      </c>
      <c r="HE24" s="19">
        <v>2079.6845155497463</v>
      </c>
      <c r="HF24" s="19">
        <v>2411.84570492488</v>
      </c>
      <c r="HG24" s="19">
        <v>2842.3411212374299</v>
      </c>
      <c r="HH24" s="19">
        <v>3386.0864685901333</v>
      </c>
      <c r="HI24" s="19">
        <v>4309.1026449918072</v>
      </c>
      <c r="HJ24" s="19">
        <v>4945.0540769017198</v>
      </c>
      <c r="HK24" s="19">
        <v>5818.3191478436047</v>
      </c>
      <c r="HL24" s="19">
        <v>5118.9874946268319</v>
      </c>
      <c r="HM24" s="19">
        <f t="shared" ref="HM24:HM26" si="3">+C24</f>
        <v>414.47128954999982</v>
      </c>
      <c r="HN24" s="158"/>
      <c r="HO24" s="158"/>
      <c r="HP24" s="158"/>
      <c r="HQ24" s="158"/>
      <c r="HR24" s="158"/>
      <c r="HS24" s="158"/>
    </row>
    <row r="25" spans="1:227" ht="13">
      <c r="A25" s="33"/>
      <c r="B25" s="18" t="s">
        <v>19</v>
      </c>
      <c r="C25" s="19">
        <v>372.51329400518966</v>
      </c>
      <c r="D25" s="19">
        <v>316.0935783006484</v>
      </c>
      <c r="E25" s="19">
        <v>56.419715704541261</v>
      </c>
      <c r="F25" s="20">
        <v>0.17849054703312689</v>
      </c>
      <c r="G25" s="22"/>
      <c r="H25" s="19">
        <v>281.07051826682402</v>
      </c>
      <c r="I25" s="19">
        <v>35.023060033824379</v>
      </c>
      <c r="J25" s="20">
        <v>0.1246059538716064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37"/>
      <c r="GX25" s="19">
        <v>3901.926024538001</v>
      </c>
      <c r="GY25" s="19">
        <v>4040.9540211848398</v>
      </c>
      <c r="GZ25" s="19">
        <v>3744.7731151844246</v>
      </c>
      <c r="HA25" s="19">
        <v>3537.654304097342</v>
      </c>
      <c r="HB25" s="19">
        <v>4075.4352037333142</v>
      </c>
      <c r="HC25" s="19">
        <v>3625.30524810818</v>
      </c>
      <c r="HD25" s="19">
        <v>3286.1237194170994</v>
      </c>
      <c r="HE25" s="19">
        <v>3569.9443053987511</v>
      </c>
      <c r="HF25" s="19">
        <v>2770.6538502927415</v>
      </c>
      <c r="HG25" s="19">
        <v>3440.1676325529011</v>
      </c>
      <c r="HH25" s="19">
        <v>4026.2843794290966</v>
      </c>
      <c r="HI25" s="19">
        <v>4930.3153381982929</v>
      </c>
      <c r="HJ25" s="19">
        <v>5631.8089652196968</v>
      </c>
      <c r="HK25" s="19">
        <v>5363.7992986986383</v>
      </c>
      <c r="HL25" s="19">
        <v>4225.8394319988001</v>
      </c>
      <c r="HM25" s="19">
        <f t="shared" si="3"/>
        <v>372.51329400518966</v>
      </c>
      <c r="HN25" s="158"/>
      <c r="HO25" s="158"/>
      <c r="HP25" s="158"/>
      <c r="HQ25" s="158"/>
      <c r="HR25" s="158"/>
      <c r="HS25" s="158"/>
    </row>
    <row r="26" spans="1:227" ht="13">
      <c r="A26" s="33"/>
      <c r="B26" s="18" t="s">
        <v>20</v>
      </c>
      <c r="C26" s="19">
        <v>494.97183165865226</v>
      </c>
      <c r="D26" s="19">
        <v>432.87438511037163</v>
      </c>
      <c r="E26" s="19">
        <v>62.097446548280629</v>
      </c>
      <c r="F26" s="20">
        <v>0.14345373319432475</v>
      </c>
      <c r="G26" s="22"/>
      <c r="H26" s="19">
        <v>234.63898464990032</v>
      </c>
      <c r="I26" s="19">
        <v>198.23540046047131</v>
      </c>
      <c r="J26" s="20">
        <v>0.84485278844968581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37"/>
      <c r="GX26" s="19">
        <v>3120.7420050298401</v>
      </c>
      <c r="GY26" s="19">
        <v>2903.6070944226567</v>
      </c>
      <c r="GZ26" s="19">
        <v>2954.5326178077266</v>
      </c>
      <c r="HA26" s="19">
        <v>3381.0389039834586</v>
      </c>
      <c r="HB26" s="19">
        <v>3680.1190263071853</v>
      </c>
      <c r="HC26" s="19">
        <v>3663.29469717653</v>
      </c>
      <c r="HD26" s="19">
        <v>3749.6024500029962</v>
      </c>
      <c r="HE26" s="19">
        <v>3312.5731366016194</v>
      </c>
      <c r="HF26" s="19">
        <v>2280.0734398200234</v>
      </c>
      <c r="HG26" s="19">
        <v>1699.8725597753578</v>
      </c>
      <c r="HH26" s="19">
        <v>1814.4434713265828</v>
      </c>
      <c r="HI26" s="19">
        <v>3918.1254635080031</v>
      </c>
      <c r="HJ26" s="19">
        <v>4811.9326746311835</v>
      </c>
      <c r="HK26" s="19">
        <v>4207.1072915034993</v>
      </c>
      <c r="HL26" s="19">
        <v>4694.5972725155298</v>
      </c>
      <c r="HM26" s="19">
        <f t="shared" si="3"/>
        <v>494.97183165865226</v>
      </c>
      <c r="HN26" s="158"/>
      <c r="HO26" s="158"/>
      <c r="HP26" s="158"/>
      <c r="HQ26" s="158"/>
      <c r="HR26" s="158"/>
      <c r="HS26" s="158"/>
    </row>
    <row r="27" spans="1:227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37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158"/>
      <c r="HO27" s="158"/>
      <c r="HP27" s="158"/>
      <c r="HQ27" s="158"/>
      <c r="HR27" s="158"/>
      <c r="HS27" s="158"/>
    </row>
    <row r="28" spans="1:227" ht="13">
      <c r="A28" s="33"/>
      <c r="B28" s="34" t="s">
        <v>24</v>
      </c>
      <c r="C28" s="31">
        <v>13.567130227430821</v>
      </c>
      <c r="D28" s="31">
        <v>14.629497507467896</v>
      </c>
      <c r="E28" s="31">
        <v>-1.0623672800370745</v>
      </c>
      <c r="F28" s="26">
        <v>-7.2618166105484452E-2</v>
      </c>
      <c r="G28" s="27"/>
      <c r="H28" s="31">
        <v>15.684074507806416</v>
      </c>
      <c r="I28" s="31">
        <v>-1.0545770003385204</v>
      </c>
      <c r="J28" s="26">
        <v>-6.7238714009782791E-2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7"/>
      <c r="GX28" s="31">
        <v>12.816450679601788</v>
      </c>
      <c r="GY28" s="31">
        <v>13.700596600823165</v>
      </c>
      <c r="GZ28" s="31">
        <v>16.907737071810509</v>
      </c>
      <c r="HA28" s="31">
        <v>16.73524799104797</v>
      </c>
      <c r="HB28" s="31">
        <v>15.935542537094285</v>
      </c>
      <c r="HC28" s="31">
        <v>15.90997638131951</v>
      </c>
      <c r="HD28" s="31">
        <v>11.605560160522893</v>
      </c>
      <c r="HE28" s="31">
        <v>9.9945322174102991</v>
      </c>
      <c r="HF28" s="31">
        <v>10.577582974151754</v>
      </c>
      <c r="HG28" s="31">
        <v>11.106642690420813</v>
      </c>
      <c r="HH28" s="31">
        <v>10.599124847354355</v>
      </c>
      <c r="HI28" s="31">
        <v>9.5732726426087265</v>
      </c>
      <c r="HJ28" s="31">
        <v>10.847740208067254</v>
      </c>
      <c r="HK28" s="31">
        <v>15.443975105400751</v>
      </c>
      <c r="HL28" s="31">
        <v>14.420542621306778</v>
      </c>
      <c r="HM28" s="31">
        <f>+C28</f>
        <v>13.567130227430821</v>
      </c>
      <c r="HN28" s="158"/>
      <c r="HO28" s="158"/>
      <c r="HP28" s="158"/>
      <c r="HQ28" s="158"/>
      <c r="HR28" s="158"/>
      <c r="HS28" s="158"/>
    </row>
    <row r="29" spans="1:227" ht="13">
      <c r="A29" s="33"/>
      <c r="B29" s="18" t="s">
        <v>18</v>
      </c>
      <c r="C29" s="22">
        <v>13.722147118394593</v>
      </c>
      <c r="D29" s="22">
        <v>14.863039941690959</v>
      </c>
      <c r="E29" s="22">
        <v>-1.1408928232963653</v>
      </c>
      <c r="F29" s="20">
        <v>-7.6760395435401529E-2</v>
      </c>
      <c r="G29" s="22"/>
      <c r="H29" s="22">
        <v>15.459637640607296</v>
      </c>
      <c r="I29" s="22">
        <v>-0.59659769891633729</v>
      </c>
      <c r="J29" s="20">
        <v>-3.859066511036939E-2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37"/>
      <c r="GX29" s="22">
        <v>13.374010791960817</v>
      </c>
      <c r="GY29" s="22">
        <v>14.72357236020542</v>
      </c>
      <c r="GZ29" s="22">
        <v>19.262222017041015</v>
      </c>
      <c r="HA29" s="22">
        <v>19.599548248796602</v>
      </c>
      <c r="HB29" s="22">
        <v>17.789224559494919</v>
      </c>
      <c r="HC29" s="22">
        <v>17.601568550114287</v>
      </c>
      <c r="HD29" s="22">
        <v>12.993527007958663</v>
      </c>
      <c r="HE29" s="22">
        <v>10.999568638993805</v>
      </c>
      <c r="HF29" s="22">
        <v>11.013411547260432</v>
      </c>
      <c r="HG29" s="22">
        <v>11.668935451824332</v>
      </c>
      <c r="HH29" s="22">
        <v>11.076389890945345</v>
      </c>
      <c r="HI29" s="22">
        <v>9.8650334508453827</v>
      </c>
      <c r="HJ29" s="22">
        <v>10.880918399301628</v>
      </c>
      <c r="HK29" s="22">
        <v>15.138251735613037</v>
      </c>
      <c r="HL29" s="22">
        <v>14.219977008633251</v>
      </c>
      <c r="HM29" s="22">
        <f t="shared" ref="HM29:HM31" si="4">+C29</f>
        <v>13.722147118394593</v>
      </c>
      <c r="HN29" s="158"/>
      <c r="HO29" s="158"/>
      <c r="HP29" s="158"/>
      <c r="HQ29" s="158"/>
      <c r="HR29" s="158"/>
      <c r="HS29" s="158"/>
    </row>
    <row r="30" spans="1:227" ht="13">
      <c r="A30" s="33"/>
      <c r="B30" s="18" t="s">
        <v>19</v>
      </c>
      <c r="C30" s="22">
        <v>14.026983801741865</v>
      </c>
      <c r="D30" s="22">
        <v>15.567943931513387</v>
      </c>
      <c r="E30" s="22">
        <v>-1.5409601297715216</v>
      </c>
      <c r="F30" s="20">
        <v>-9.8982893087907101E-2</v>
      </c>
      <c r="G30" s="22"/>
      <c r="H30" s="22">
        <v>15.547939866817053</v>
      </c>
      <c r="I30" s="22">
        <v>2.0004064696333757E-2</v>
      </c>
      <c r="J30" s="20">
        <v>1.2866054839218357E-3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37"/>
      <c r="GX30" s="22">
        <v>13.479947897655089</v>
      </c>
      <c r="GY30" s="22">
        <v>14.913995341559133</v>
      </c>
      <c r="GZ30" s="22">
        <v>18.569886517095412</v>
      </c>
      <c r="HA30" s="22">
        <v>19.044913469429702</v>
      </c>
      <c r="HB30" s="22">
        <v>17.560425312320106</v>
      </c>
      <c r="HC30" s="22">
        <v>17.704673357502941</v>
      </c>
      <c r="HD30" s="22">
        <v>12.541863360348938</v>
      </c>
      <c r="HE30" s="22">
        <v>10.469340667815493</v>
      </c>
      <c r="HF30" s="22">
        <v>11.011647568945437</v>
      </c>
      <c r="HG30" s="22">
        <v>11.374979056393705</v>
      </c>
      <c r="HH30" s="22">
        <v>10.780832206808862</v>
      </c>
      <c r="HI30" s="22">
        <v>9.8537521059587831</v>
      </c>
      <c r="HJ30" s="22">
        <v>11.094015633668851</v>
      </c>
      <c r="HK30" s="22">
        <v>15.574374346592382</v>
      </c>
      <c r="HL30" s="22">
        <v>15.125036960914418</v>
      </c>
      <c r="HM30" s="22">
        <f t="shared" si="4"/>
        <v>14.026983801741865</v>
      </c>
      <c r="HN30" s="158"/>
      <c r="HO30" s="158"/>
      <c r="HP30" s="158"/>
      <c r="HQ30" s="158"/>
      <c r="HR30" s="158"/>
      <c r="HS30" s="158"/>
    </row>
    <row r="31" spans="1:227" ht="13">
      <c r="A31" s="33"/>
      <c r="B31" s="18" t="s">
        <v>20</v>
      </c>
      <c r="C31" s="22">
        <v>13.091241287171099</v>
      </c>
      <c r="D31" s="22">
        <v>13.744110557473707</v>
      </c>
      <c r="E31" s="22">
        <v>-0.65286927030260777</v>
      </c>
      <c r="F31" s="20">
        <v>-4.7501747571987746E-2</v>
      </c>
      <c r="G31" s="22"/>
      <c r="H31" s="22">
        <v>16.180926321933182</v>
      </c>
      <c r="I31" s="22">
        <v>-2.4368157644594746</v>
      </c>
      <c r="J31" s="20">
        <v>-0.1505980384544722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37"/>
      <c r="GX31" s="22">
        <v>11.414592467535922</v>
      </c>
      <c r="GY31" s="22">
        <v>10.852167441560914</v>
      </c>
      <c r="GZ31" s="22">
        <v>12.261947204080469</v>
      </c>
      <c r="HA31" s="22">
        <v>11.546999407800124</v>
      </c>
      <c r="HB31" s="22">
        <v>12.531815044502901</v>
      </c>
      <c r="HC31" s="22">
        <v>12.856098294944024</v>
      </c>
      <c r="HD31" s="22">
        <v>9.9025302758787568</v>
      </c>
      <c r="HE31" s="22">
        <v>8.8518560405778004</v>
      </c>
      <c r="HF31" s="22">
        <v>9.5891086673090413</v>
      </c>
      <c r="HG31" s="22">
        <v>9.6233844871697638</v>
      </c>
      <c r="HH31" s="22">
        <v>9.3052481043566448</v>
      </c>
      <c r="HI31" s="22">
        <v>8.8994607661717176</v>
      </c>
      <c r="HJ31" s="22">
        <v>10.525407331753062</v>
      </c>
      <c r="HK31" s="22">
        <v>15.700531618733422</v>
      </c>
      <c r="HL31" s="22">
        <v>14.005089072559485</v>
      </c>
      <c r="HM31" s="22">
        <f t="shared" si="4"/>
        <v>13.091241287171099</v>
      </c>
      <c r="HN31" s="158"/>
      <c r="HO31" s="158"/>
      <c r="HP31" s="158"/>
      <c r="HQ31" s="158"/>
      <c r="HR31" s="158"/>
      <c r="HS31" s="158"/>
    </row>
    <row r="32" spans="1:227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37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158"/>
      <c r="HO32" s="158"/>
      <c r="HP32" s="158"/>
      <c r="HQ32" s="158"/>
      <c r="HR32" s="158"/>
      <c r="HS32" s="158"/>
    </row>
    <row r="33" spans="1:227" ht="13">
      <c r="A33" s="33"/>
      <c r="B33" s="34" t="s">
        <v>25</v>
      </c>
      <c r="C33" s="25">
        <v>173.92469631096571</v>
      </c>
      <c r="D33" s="25">
        <v>163.83328238757485</v>
      </c>
      <c r="E33" s="25">
        <v>10.09141392339086</v>
      </c>
      <c r="F33" s="26">
        <v>6.1595628045331738E-2</v>
      </c>
      <c r="G33" s="27"/>
      <c r="H33" s="25">
        <v>135.6139289246068</v>
      </c>
      <c r="I33" s="25">
        <v>28.219353462968058</v>
      </c>
      <c r="J33" s="26">
        <v>0.20808595169200006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37"/>
      <c r="GX33" s="25">
        <v>1310.5805044570798</v>
      </c>
      <c r="GY33" s="25">
        <v>1402.442407702011</v>
      </c>
      <c r="GZ33" s="25">
        <v>1671.4085106875525</v>
      </c>
      <c r="HA33" s="25">
        <v>1705.3724496135596</v>
      </c>
      <c r="HB33" s="25">
        <v>1743.4401634161018</v>
      </c>
      <c r="HC33" s="25">
        <v>1599.8713692284314</v>
      </c>
      <c r="HD33" s="25">
        <v>1093.2089698710295</v>
      </c>
      <c r="HE33" s="25">
        <v>895.73016203672285</v>
      </c>
      <c r="HF33" s="25">
        <v>789.35985055674848</v>
      </c>
      <c r="HG33" s="25">
        <v>886.57457068466056</v>
      </c>
      <c r="HH33" s="25">
        <v>977.96156914103176</v>
      </c>
      <c r="HI33" s="25">
        <v>1259.6075072221067</v>
      </c>
      <c r="HJ33" s="25">
        <v>1669.3365805035032</v>
      </c>
      <c r="HK33" s="25">
        <v>2376.7081918977092</v>
      </c>
      <c r="HL33" s="25">
        <v>2024.561150423209</v>
      </c>
      <c r="HM33" s="25">
        <f>+C33</f>
        <v>173.92469631096571</v>
      </c>
      <c r="HN33" s="158"/>
      <c r="HO33" s="158"/>
      <c r="HP33" s="158"/>
      <c r="HQ33" s="158"/>
      <c r="HR33" s="158"/>
      <c r="HS33" s="158"/>
    </row>
    <row r="34" spans="1:227" ht="13">
      <c r="A34" s="33"/>
      <c r="B34" s="18" t="s">
        <v>18</v>
      </c>
      <c r="C34" s="19">
        <v>56.874360115558204</v>
      </c>
      <c r="D34" s="19">
        <v>55.129277282061551</v>
      </c>
      <c r="E34" s="19">
        <v>1.7450828334966531</v>
      </c>
      <c r="F34" s="20">
        <v>3.1654375307119863E-2</v>
      </c>
      <c r="G34" s="22"/>
      <c r="H34" s="19">
        <v>53.946492532397464</v>
      </c>
      <c r="I34" s="19">
        <v>1.1827847496640871</v>
      </c>
      <c r="J34" s="20">
        <v>2.1925146457923431E-2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37"/>
      <c r="GX34" s="19">
        <v>428.38292750694706</v>
      </c>
      <c r="GY34" s="19">
        <v>484.6704094961691</v>
      </c>
      <c r="GZ34" s="19">
        <v>613.72516315218638</v>
      </c>
      <c r="HA34" s="19">
        <v>641.22070633020371</v>
      </c>
      <c r="HB34" s="19">
        <v>566.59069851813501</v>
      </c>
      <c r="HC34" s="19">
        <v>487.06614973597988</v>
      </c>
      <c r="HD34" s="19">
        <v>309.76230529308219</v>
      </c>
      <c r="HE34" s="19">
        <v>228.75632576242012</v>
      </c>
      <c r="HF34" s="19">
        <v>265.62649336830151</v>
      </c>
      <c r="HG34" s="19">
        <v>331.67095075785568</v>
      </c>
      <c r="HH34" s="19">
        <v>375.05613930558576</v>
      </c>
      <c r="HI34" s="19">
        <v>425.09441735970495</v>
      </c>
      <c r="HJ34" s="19">
        <v>538.06729890901443</v>
      </c>
      <c r="HK34" s="19">
        <v>880.79179938194011</v>
      </c>
      <c r="HL34" s="19">
        <v>727.91884481074669</v>
      </c>
      <c r="HM34" s="19">
        <f t="shared" ref="HM34:HM36" si="5">+C34</f>
        <v>56.874360115558204</v>
      </c>
      <c r="HN34" s="158"/>
      <c r="HO34" s="158"/>
      <c r="HP34" s="158"/>
      <c r="HQ34" s="158"/>
      <c r="HR34" s="158"/>
      <c r="HS34" s="158"/>
    </row>
    <row r="35" spans="1:227" ht="13">
      <c r="A35" s="33"/>
      <c r="B35" s="18" t="s">
        <v>19</v>
      </c>
      <c r="C35" s="19">
        <v>52.252379409443009</v>
      </c>
      <c r="D35" s="19">
        <v>49.209271040959308</v>
      </c>
      <c r="E35" s="19">
        <v>3.0431083684837006</v>
      </c>
      <c r="F35" s="20">
        <v>6.184014321103784E-2</v>
      </c>
      <c r="G35" s="22"/>
      <c r="H35" s="19">
        <v>43.700675163476845</v>
      </c>
      <c r="I35" s="19">
        <v>5.5085958774824633</v>
      </c>
      <c r="J35" s="20">
        <v>0.12605287805910861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37"/>
      <c r="GX35" s="19">
        <v>525.97759511276706</v>
      </c>
      <c r="GY35" s="19">
        <v>602.66769447405352</v>
      </c>
      <c r="GZ35" s="19">
        <v>695.4001178124463</v>
      </c>
      <c r="HA35" s="19">
        <v>673.74320106289429</v>
      </c>
      <c r="HB35" s="19">
        <v>715.66375510358932</v>
      </c>
      <c r="HC35" s="19">
        <v>641.84845238996479</v>
      </c>
      <c r="HD35" s="19">
        <v>412.14114674130894</v>
      </c>
      <c r="HE35" s="19">
        <v>373.74963098347473</v>
      </c>
      <c r="HF35" s="19">
        <v>305.09463734965379</v>
      </c>
      <c r="HG35" s="19">
        <v>391.31834770772764</v>
      </c>
      <c r="HH35" s="19">
        <v>434.06696311520636</v>
      </c>
      <c r="HI35" s="19">
        <v>485.82105146812324</v>
      </c>
      <c r="HJ35" s="19">
        <v>624.79376705983714</v>
      </c>
      <c r="HK35" s="19">
        <v>835.37818197922286</v>
      </c>
      <c r="HL35" s="19">
        <v>639.15977599871439</v>
      </c>
      <c r="HM35" s="19">
        <f t="shared" si="5"/>
        <v>52.252379409443009</v>
      </c>
      <c r="HN35" s="158"/>
      <c r="HO35" s="158"/>
      <c r="HP35" s="158"/>
      <c r="HQ35" s="158"/>
      <c r="HR35" s="158"/>
      <c r="HS35" s="158"/>
    </row>
    <row r="36" spans="1:227" ht="13">
      <c r="A36" s="33"/>
      <c r="B36" s="18" t="s">
        <v>20</v>
      </c>
      <c r="C36" s="19">
        <v>64.797956785964516</v>
      </c>
      <c r="D36" s="19">
        <v>59.494734064553981</v>
      </c>
      <c r="E36" s="19">
        <v>5.3032227214105347</v>
      </c>
      <c r="F36" s="20">
        <v>8.9137682599880905E-2</v>
      </c>
      <c r="G36" s="22"/>
      <c r="H36" s="19">
        <v>37.96676122873248</v>
      </c>
      <c r="I36" s="19">
        <v>21.527972835821501</v>
      </c>
      <c r="J36" s="20">
        <v>0.56702157727189972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37"/>
      <c r="GX36" s="19">
        <v>356.21998183736565</v>
      </c>
      <c r="GY36" s="19">
        <v>315.10430373178838</v>
      </c>
      <c r="GZ36" s="19">
        <v>362.28322972292</v>
      </c>
      <c r="HA36" s="19">
        <v>390.40854222046175</v>
      </c>
      <c r="HB36" s="19">
        <v>461.18570979437749</v>
      </c>
      <c r="HC36" s="19">
        <v>470.95676710248671</v>
      </c>
      <c r="HD36" s="19">
        <v>371.30551783663833</v>
      </c>
      <c r="HE36" s="19">
        <v>293.22420529082797</v>
      </c>
      <c r="HF36" s="19">
        <v>218.63871983879326</v>
      </c>
      <c r="HG36" s="19">
        <v>163.58527221907735</v>
      </c>
      <c r="HH36" s="19">
        <v>168.83846672023975</v>
      </c>
      <c r="HI36" s="19">
        <v>348.69203839427854</v>
      </c>
      <c r="HJ36" s="19">
        <v>506.47551453465178</v>
      </c>
      <c r="HK36" s="19">
        <v>660.5382105365461</v>
      </c>
      <c r="HL36" s="19">
        <v>657.48252961374806</v>
      </c>
      <c r="HM36" s="19">
        <f t="shared" si="5"/>
        <v>64.797956785964516</v>
      </c>
      <c r="HN36" s="158"/>
      <c r="HO36" s="158"/>
      <c r="HP36" s="158"/>
      <c r="HQ36" s="158"/>
      <c r="HR36" s="158"/>
      <c r="HS36" s="158"/>
    </row>
    <row r="37" spans="1:227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37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158"/>
      <c r="HO37" s="158"/>
      <c r="HP37" s="158"/>
      <c r="HQ37" s="158"/>
      <c r="HR37" s="158"/>
      <c r="HS37" s="158"/>
    </row>
    <row r="38" spans="1:227" ht="13">
      <c r="A38" s="33"/>
      <c r="B38" s="34" t="s">
        <v>26</v>
      </c>
      <c r="C38" s="25">
        <v>210.62700964888097</v>
      </c>
      <c r="D38" s="25">
        <v>399.89109519641949</v>
      </c>
      <c r="E38" s="25">
        <v>-189.26408554753851</v>
      </c>
      <c r="F38" s="26">
        <v>-0.47328907250254054</v>
      </c>
      <c r="G38" s="27"/>
      <c r="H38" s="25">
        <v>428.93055493382377</v>
      </c>
      <c r="I38" s="25">
        <v>-29.039459737404286</v>
      </c>
      <c r="J38" s="26">
        <v>-6.7702007710512838E-2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37"/>
      <c r="GX38" s="25">
        <v>0</v>
      </c>
      <c r="GY38" s="25">
        <v>855.38368102177242</v>
      </c>
      <c r="GZ38" s="25">
        <v>1237.2773595397045</v>
      </c>
      <c r="HA38" s="25">
        <v>1357.8336347314105</v>
      </c>
      <c r="HB38" s="25">
        <v>1009.4064931979793</v>
      </c>
      <c r="HC38" s="25">
        <v>2372.2180635464288</v>
      </c>
      <c r="HD38" s="25">
        <v>3657.9981611015278</v>
      </c>
      <c r="HE38" s="25">
        <v>4583.4303559322598</v>
      </c>
      <c r="HF38" s="25">
        <v>6285.9444588385086</v>
      </c>
      <c r="HG38" s="25">
        <v>6321.117242683682</v>
      </c>
      <c r="HH38" s="25">
        <v>5923.3513218807757</v>
      </c>
      <c r="HI38" s="25">
        <v>2519.825989336372</v>
      </c>
      <c r="HJ38" s="25">
        <v>1213.4859586294269</v>
      </c>
      <c r="HK38" s="25">
        <v>1567.3684686054617</v>
      </c>
      <c r="HL38" s="25">
        <v>4938.155926994963</v>
      </c>
      <c r="HM38" s="25">
        <f>+C38</f>
        <v>210.62700964888097</v>
      </c>
      <c r="HN38" s="158"/>
      <c r="HO38" s="158"/>
      <c r="HP38" s="158"/>
      <c r="HQ38" s="158"/>
      <c r="HR38" s="158"/>
      <c r="HS38" s="158"/>
    </row>
    <row r="39" spans="1:227" ht="13">
      <c r="A39" s="33"/>
      <c r="B39" s="18" t="s">
        <v>18</v>
      </c>
      <c r="C39" s="19">
        <v>25.664745279999195</v>
      </c>
      <c r="D39" s="19">
        <v>72.207906329999986</v>
      </c>
      <c r="E39" s="19">
        <v>-46.543161050000791</v>
      </c>
      <c r="F39" s="20">
        <v>-0.64457153538411971</v>
      </c>
      <c r="G39" s="22"/>
      <c r="H39" s="19">
        <v>34.368973868051</v>
      </c>
      <c r="I39" s="19">
        <v>37.838932461948986</v>
      </c>
      <c r="J39" s="20">
        <v>1.1009619492051119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37"/>
      <c r="GX39" s="19">
        <v>0</v>
      </c>
      <c r="GY39" s="19">
        <v>96.360227464147385</v>
      </c>
      <c r="GZ39" s="19">
        <v>232.92950882068203</v>
      </c>
      <c r="HA39" s="19">
        <v>271.20781706369536</v>
      </c>
      <c r="HB39" s="19">
        <v>507.57386031816202</v>
      </c>
      <c r="HC39" s="19">
        <v>1022.0947243530427</v>
      </c>
      <c r="HD39" s="19">
        <v>1580.2804950683449</v>
      </c>
      <c r="HE39" s="19">
        <v>1990.267683562987</v>
      </c>
      <c r="HF39" s="19">
        <v>1662.3718155539664</v>
      </c>
      <c r="HG39" s="19">
        <v>1388.5620183513654</v>
      </c>
      <c r="HH39" s="19">
        <v>1046.5432402598619</v>
      </c>
      <c r="HI39" s="19">
        <v>331.41389763865686</v>
      </c>
      <c r="HJ39" s="19">
        <v>41.402579471820786</v>
      </c>
      <c r="HK39" s="19">
        <v>-685.26764086984474</v>
      </c>
      <c r="HL39" s="19">
        <v>512.5612945032367</v>
      </c>
      <c r="HM39" s="19">
        <f t="shared" ref="HM39:HM41" si="6">+C39</f>
        <v>25.664745279999195</v>
      </c>
      <c r="HN39" s="158"/>
      <c r="HO39" s="158"/>
      <c r="HP39" s="158"/>
      <c r="HQ39" s="158"/>
      <c r="HR39" s="158"/>
      <c r="HS39" s="158"/>
    </row>
    <row r="40" spans="1:227" ht="13">
      <c r="A40" s="33"/>
      <c r="B40" s="18" t="s">
        <v>19</v>
      </c>
      <c r="C40" s="19">
        <v>153.06566456461204</v>
      </c>
      <c r="D40" s="19">
        <v>222.47719076629502</v>
      </c>
      <c r="E40" s="19">
        <v>-69.411526201682989</v>
      </c>
      <c r="F40" s="20">
        <v>-0.31199389907164693</v>
      </c>
      <c r="G40" s="22"/>
      <c r="H40" s="19">
        <v>190.350628518376</v>
      </c>
      <c r="I40" s="19">
        <v>32.126562247919026</v>
      </c>
      <c r="J40" s="20">
        <v>0.16877570879582152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37"/>
      <c r="GX40" s="19">
        <v>0</v>
      </c>
      <c r="GY40" s="19">
        <v>88.532981236236751</v>
      </c>
      <c r="GZ40" s="19">
        <v>411.03938363659199</v>
      </c>
      <c r="HA40" s="19">
        <v>726.96687973315409</v>
      </c>
      <c r="HB40" s="19">
        <v>304.62401080157269</v>
      </c>
      <c r="HC40" s="19">
        <v>889.21997157089106</v>
      </c>
      <c r="HD40" s="19">
        <v>1405.0664142202734</v>
      </c>
      <c r="HE40" s="19">
        <v>1404.9161741739854</v>
      </c>
      <c r="HF40" s="19">
        <v>2235.8540810954955</v>
      </c>
      <c r="HG40" s="19">
        <v>1613.0578847599254</v>
      </c>
      <c r="HH40" s="19">
        <v>1430.1022975888336</v>
      </c>
      <c r="HI40" s="19">
        <v>618.19954304599878</v>
      </c>
      <c r="HJ40" s="19">
        <v>183.99583620162892</v>
      </c>
      <c r="HK40" s="19">
        <v>571.1310443346274</v>
      </c>
      <c r="HL40" s="19">
        <v>2583.2852848985167</v>
      </c>
      <c r="HM40" s="19">
        <f t="shared" si="6"/>
        <v>153.06566456461204</v>
      </c>
      <c r="HN40" s="158"/>
      <c r="HO40" s="158"/>
      <c r="HP40" s="158"/>
      <c r="HQ40" s="158"/>
      <c r="HR40" s="158"/>
      <c r="HS40" s="158"/>
    </row>
    <row r="41" spans="1:227" ht="13">
      <c r="A41" s="33"/>
      <c r="B41" s="18" t="s">
        <v>20</v>
      </c>
      <c r="C41" s="19">
        <v>31.896599804269734</v>
      </c>
      <c r="D41" s="19">
        <v>105.20599810012448</v>
      </c>
      <c r="E41" s="19">
        <v>-73.309398295854749</v>
      </c>
      <c r="F41" s="20">
        <v>-0.69681766838128611</v>
      </c>
      <c r="G41" s="22"/>
      <c r="H41" s="19">
        <v>204.21095254739677</v>
      </c>
      <c r="I41" s="19">
        <v>-99.004954447272297</v>
      </c>
      <c r="J41" s="20">
        <v>-0.48481706398335089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37"/>
      <c r="GX41" s="19">
        <v>0</v>
      </c>
      <c r="GY41" s="19">
        <v>670.49047232138821</v>
      </c>
      <c r="GZ41" s="19">
        <v>593.30846708243052</v>
      </c>
      <c r="HA41" s="19">
        <v>359.65893793456092</v>
      </c>
      <c r="HB41" s="19">
        <v>197.20862207824462</v>
      </c>
      <c r="HC41" s="19">
        <v>460.90336762249484</v>
      </c>
      <c r="HD41" s="19">
        <v>672.65125181290989</v>
      </c>
      <c r="HE41" s="19">
        <v>1188.2464981952876</v>
      </c>
      <c r="HF41" s="19">
        <v>2387.7185621890467</v>
      </c>
      <c r="HG41" s="19">
        <v>3319.4973395723905</v>
      </c>
      <c r="HH41" s="19">
        <v>3446.7057840320804</v>
      </c>
      <c r="HI41" s="19">
        <v>1570.2125486517164</v>
      </c>
      <c r="HJ41" s="19">
        <v>988.08754295597714</v>
      </c>
      <c r="HK41" s="19">
        <v>1681.5050651406789</v>
      </c>
      <c r="HL41" s="19">
        <v>1842.3093475932092</v>
      </c>
      <c r="HM41" s="19">
        <f t="shared" si="6"/>
        <v>31.896599804269734</v>
      </c>
      <c r="HN41" s="158"/>
      <c r="HO41" s="158"/>
      <c r="HP41" s="158"/>
      <c r="HQ41" s="158"/>
      <c r="HR41" s="158"/>
      <c r="HS41" s="158"/>
    </row>
    <row r="42" spans="1:227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37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158"/>
      <c r="HO42" s="158"/>
      <c r="HP42" s="158"/>
      <c r="HQ42" s="158"/>
      <c r="HR42" s="158"/>
      <c r="HS42" s="158"/>
    </row>
    <row r="43" spans="1:227" ht="13">
      <c r="A43" s="33"/>
      <c r="B43" s="34" t="s">
        <v>27</v>
      </c>
      <c r="C43" s="31">
        <v>23.64818615663448</v>
      </c>
      <c r="D43" s="31">
        <v>16.910296320421946</v>
      </c>
      <c r="E43" s="31">
        <v>6.7378898362125348</v>
      </c>
      <c r="F43" s="26">
        <v>0.39844895136907993</v>
      </c>
      <c r="G43" s="27"/>
      <c r="H43" s="31">
        <v>22.064366082075363</v>
      </c>
      <c r="I43" s="31">
        <v>-5.1540697616534175</v>
      </c>
      <c r="J43" s="26">
        <v>-0.23359246952671248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7"/>
      <c r="GX43" s="31">
        <v>0</v>
      </c>
      <c r="GY43" s="31">
        <v>21.261442546446251</v>
      </c>
      <c r="GZ43" s="31">
        <v>26.243840616210086</v>
      </c>
      <c r="HA43" s="31">
        <v>24.91930222991688</v>
      </c>
      <c r="HB43" s="31">
        <v>22.582464833744538</v>
      </c>
      <c r="HC43" s="31">
        <v>18.340532612246864</v>
      </c>
      <c r="HD43" s="31">
        <v>14.091410960768815</v>
      </c>
      <c r="HE43" s="31">
        <v>11.149685088882972</v>
      </c>
      <c r="HF43" s="31">
        <v>12.772828906399791</v>
      </c>
      <c r="HG43" s="31">
        <v>16.150418763192224</v>
      </c>
      <c r="HH43" s="31">
        <v>16.446383313621507</v>
      </c>
      <c r="HI43" s="31">
        <v>18.0777282912217</v>
      </c>
      <c r="HJ43" s="31">
        <v>34.164641947521346</v>
      </c>
      <c r="HK43" s="31">
        <v>33.268771460375881</v>
      </c>
      <c r="HL43" s="31">
        <v>20.64979457664295</v>
      </c>
      <c r="HM43" s="31">
        <f>+C43</f>
        <v>23.64818615663448</v>
      </c>
      <c r="HN43" s="158"/>
      <c r="HO43" s="158"/>
      <c r="HP43" s="158"/>
      <c r="HQ43" s="158"/>
      <c r="HR43" s="158"/>
      <c r="HS43" s="158"/>
    </row>
    <row r="44" spans="1:227" ht="13">
      <c r="A44" s="33"/>
      <c r="B44" s="18" t="s">
        <v>18</v>
      </c>
      <c r="C44" s="22">
        <v>49.107967159549517</v>
      </c>
      <c r="D44" s="22">
        <v>23.30312148201936</v>
      </c>
      <c r="E44" s="22">
        <v>25.804845677530157</v>
      </c>
      <c r="F44" s="20">
        <v>1.1073557547833719</v>
      </c>
      <c r="G44" s="22"/>
      <c r="H44" s="22">
        <v>49.086528400566429</v>
      </c>
      <c r="I44" s="22">
        <v>-25.783406918547069</v>
      </c>
      <c r="J44" s="20">
        <v>-0.52526442098621795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37"/>
      <c r="GX44" s="22">
        <v>0</v>
      </c>
      <c r="GY44" s="22">
        <v>34.068584588289013</v>
      </c>
      <c r="GZ44" s="22">
        <v>29.114299679129523</v>
      </c>
      <c r="HA44" s="22">
        <v>27.358667463206881</v>
      </c>
      <c r="HB44" s="22">
        <v>21.043982255092867</v>
      </c>
      <c r="HC44" s="22">
        <v>19.48204980036969</v>
      </c>
      <c r="HD44" s="22">
        <v>14.256593845086876</v>
      </c>
      <c r="HE44" s="22">
        <v>10.974077013256879</v>
      </c>
      <c r="HF44" s="22">
        <v>13.894077629012406</v>
      </c>
      <c r="HG44" s="22">
        <v>17.761308878390238</v>
      </c>
      <c r="HH44" s="22">
        <v>20.478283025139994</v>
      </c>
      <c r="HI44" s="22">
        <v>34.839327815390916</v>
      </c>
      <c r="HJ44" s="22">
        <v>230.22656637402326</v>
      </c>
      <c r="HK44" s="22">
        <v>-3.8743430575436411</v>
      </c>
      <c r="HL44" s="22">
        <v>39.104573974244815</v>
      </c>
      <c r="HM44" s="22">
        <f t="shared" ref="HM44:HM46" si="7">+C44</f>
        <v>49.107967159549517</v>
      </c>
      <c r="HN44" s="158"/>
      <c r="HO44" s="158"/>
      <c r="HP44" s="158"/>
      <c r="HQ44" s="158"/>
      <c r="HR44" s="158"/>
      <c r="HS44" s="158"/>
    </row>
    <row r="45" spans="1:227" ht="13">
      <c r="A45" s="33"/>
      <c r="B45" s="18" t="s">
        <v>19</v>
      </c>
      <c r="C45" s="22">
        <v>16.325979169628017</v>
      </c>
      <c r="D45" s="22">
        <v>14.378185380069786</v>
      </c>
      <c r="E45" s="22">
        <v>1.9477937895582311</v>
      </c>
      <c r="F45" s="20">
        <v>0.13546867967484624</v>
      </c>
      <c r="G45" s="22"/>
      <c r="H45" s="22">
        <v>20.061400300363065</v>
      </c>
      <c r="I45" s="22">
        <v>-5.6832149202932793</v>
      </c>
      <c r="J45" s="20">
        <v>-0.28329103827265867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37"/>
      <c r="GX45" s="22">
        <v>0</v>
      </c>
      <c r="GY45" s="22">
        <v>28.877657862161783</v>
      </c>
      <c r="GZ45" s="22">
        <v>27.402172312013061</v>
      </c>
      <c r="HA45" s="22">
        <v>23.843147499902763</v>
      </c>
      <c r="HB45" s="22">
        <v>23.406814441193948</v>
      </c>
      <c r="HC45" s="22">
        <v>17.67200397392169</v>
      </c>
      <c r="HD45" s="22">
        <v>14.078970149593955</v>
      </c>
      <c r="HE45" s="22">
        <v>11.836925426122789</v>
      </c>
      <c r="HF45" s="22">
        <v>12.576453272094176</v>
      </c>
      <c r="HG45" s="22">
        <v>16.116016305206848</v>
      </c>
      <c r="HH45" s="22">
        <v>16.721717212254301</v>
      </c>
      <c r="HI45" s="22">
        <v>20.777254956159471</v>
      </c>
      <c r="HJ45" s="22">
        <v>64.195047357323816</v>
      </c>
      <c r="HK45" s="22">
        <v>29.407830617532692</v>
      </c>
      <c r="HL45" s="22">
        <v>17.982552596598133</v>
      </c>
      <c r="HM45" s="22">
        <f t="shared" si="7"/>
        <v>16.325979169628017</v>
      </c>
      <c r="HN45" s="158"/>
      <c r="HO45" s="158"/>
      <c r="HP45" s="158"/>
      <c r="HQ45" s="158"/>
      <c r="HR45" s="158"/>
      <c r="HS45" s="158"/>
    </row>
    <row r="46" spans="1:227" ht="13">
      <c r="A46" s="33"/>
      <c r="B46" s="18" t="s">
        <v>20</v>
      </c>
      <c r="C46" s="22">
        <v>38.300521737521414</v>
      </c>
      <c r="D46" s="22">
        <v>17.877203246856364</v>
      </c>
      <c r="E46" s="22">
        <v>20.42331849066505</v>
      </c>
      <c r="F46" s="20">
        <v>1.1424224588516891</v>
      </c>
      <c r="G46" s="22"/>
      <c r="H46" s="22">
        <v>19.383519691107903</v>
      </c>
      <c r="I46" s="22">
        <v>-1.5063164442515387</v>
      </c>
      <c r="J46" s="20">
        <v>-7.7711193233009901E-2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37"/>
      <c r="GX46" s="22">
        <v>0</v>
      </c>
      <c r="GY46" s="22">
        <v>18.415189770701748</v>
      </c>
      <c r="GZ46" s="22">
        <v>24.314431835758207</v>
      </c>
      <c r="HA46" s="22">
        <v>25.255047886455408</v>
      </c>
      <c r="HB46" s="22">
        <v>25.268842600454626</v>
      </c>
      <c r="HC46" s="22">
        <v>17.098906451160666</v>
      </c>
      <c r="HD46" s="22">
        <v>13.729328643069859</v>
      </c>
      <c r="HE46" s="22">
        <v>10.631267413445004</v>
      </c>
      <c r="HF46" s="22">
        <v>12.176081436295588</v>
      </c>
      <c r="HG46" s="22">
        <v>15.493292864162539</v>
      </c>
      <c r="HH46" s="22">
        <v>15.107913099277484</v>
      </c>
      <c r="HI46" s="22">
        <v>13.477158014369007</v>
      </c>
      <c r="HJ46" s="22">
        <v>20.35722269648771</v>
      </c>
      <c r="HK46" s="22">
        <v>19.443138837246686</v>
      </c>
      <c r="HL46" s="22">
        <v>19.255371504942644</v>
      </c>
      <c r="HM46" s="22">
        <f t="shared" si="7"/>
        <v>38.300521737521414</v>
      </c>
      <c r="HN46" s="158"/>
      <c r="HO46" s="158"/>
      <c r="HP46" s="158"/>
      <c r="HQ46" s="158"/>
      <c r="HR46" s="158"/>
      <c r="HS46" s="158"/>
    </row>
    <row r="47" spans="1:227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37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158"/>
      <c r="HO47" s="158"/>
      <c r="HP47" s="158"/>
      <c r="HQ47" s="158"/>
      <c r="HR47" s="158"/>
      <c r="HS47" s="158"/>
    </row>
    <row r="48" spans="1:227" ht="13">
      <c r="A48" s="33"/>
      <c r="B48" s="34" t="s">
        <v>28</v>
      </c>
      <c r="C48" s="25">
        <v>49.809467337919841</v>
      </c>
      <c r="D48" s="25">
        <v>67.622769156695142</v>
      </c>
      <c r="E48" s="25">
        <v>-17.813301818775301</v>
      </c>
      <c r="F48" s="26">
        <v>-0.26342165576654231</v>
      </c>
      <c r="G48" s="27"/>
      <c r="H48" s="25">
        <v>94.640807878476238</v>
      </c>
      <c r="I48" s="25">
        <v>-27.018038721781096</v>
      </c>
      <c r="J48" s="26">
        <v>-0.28547979806421003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37"/>
      <c r="GX48" s="25">
        <v>0</v>
      </c>
      <c r="GY48" s="25">
        <v>181.86690989212121</v>
      </c>
      <c r="GZ48" s="25">
        <v>324.70909821805265</v>
      </c>
      <c r="HA48" s="25">
        <v>338.36266721818578</v>
      </c>
      <c r="HB48" s="25">
        <v>227.94886635596765</v>
      </c>
      <c r="HC48" s="25">
        <v>435.07742757834382</v>
      </c>
      <c r="HD48" s="25">
        <v>515.46355381818239</v>
      </c>
      <c r="HE48" s="25">
        <v>511.03805095471495</v>
      </c>
      <c r="HF48" s="25">
        <v>802.89293087876104</v>
      </c>
      <c r="HG48" s="25">
        <v>1020.8869052057645</v>
      </c>
      <c r="HH48" s="25">
        <v>974.17706340897894</v>
      </c>
      <c r="HI48" s="25">
        <v>455.52729576381836</v>
      </c>
      <c r="HJ48" s="25">
        <v>414.58313284919075</v>
      </c>
      <c r="HK48" s="25">
        <v>521.44423376234431</v>
      </c>
      <c r="HL48" s="25">
        <v>1019.7190547987782</v>
      </c>
      <c r="HM48" s="25">
        <f>+C48</f>
        <v>49.809467337919841</v>
      </c>
      <c r="HN48" s="158"/>
      <c r="HO48" s="158"/>
      <c r="HP48" s="158"/>
      <c r="HQ48" s="158"/>
      <c r="HR48" s="158"/>
      <c r="HS48" s="158"/>
    </row>
    <row r="49" spans="1:227" ht="13">
      <c r="A49" s="33"/>
      <c r="B49" s="18" t="s">
        <v>18</v>
      </c>
      <c r="C49" s="19">
        <v>12.603434683684039</v>
      </c>
      <c r="D49" s="19">
        <v>16.826696131702644</v>
      </c>
      <c r="E49" s="19">
        <v>-4.2232614480186044</v>
      </c>
      <c r="F49" s="20">
        <v>-0.2509857796779067</v>
      </c>
      <c r="G49" s="22"/>
      <c r="H49" s="19">
        <v>16.870536118724107</v>
      </c>
      <c r="I49" s="19">
        <v>-4.3839987021463855E-2</v>
      </c>
      <c r="J49" s="20">
        <v>-2.5986125581870011E-3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37"/>
      <c r="GX49" s="19">
        <v>0</v>
      </c>
      <c r="GY49" s="19">
        <v>32.828565603090752</v>
      </c>
      <c r="GZ49" s="19">
        <v>67.815795239177803</v>
      </c>
      <c r="HA49" s="19">
        <v>74.198844804678856</v>
      </c>
      <c r="HB49" s="19">
        <v>106.81375309684387</v>
      </c>
      <c r="HC49" s="19">
        <v>199.1250032054111</v>
      </c>
      <c r="HD49" s="19">
        <v>225.29417179502207</v>
      </c>
      <c r="HE49" s="19">
        <v>218.41350836416592</v>
      </c>
      <c r="HF49" s="19">
        <v>230.97123053589098</v>
      </c>
      <c r="HG49" s="19">
        <v>246.62678904739576</v>
      </c>
      <c r="HH49" s="19">
        <v>214.31408672088537</v>
      </c>
      <c r="HI49" s="19">
        <v>115.46237422409577</v>
      </c>
      <c r="HJ49" s="19">
        <v>95.319737108249214</v>
      </c>
      <c r="HK49" s="19">
        <v>26.549619269633919</v>
      </c>
      <c r="HL49" s="19">
        <v>200.43491057236503</v>
      </c>
      <c r="HM49" s="19">
        <f t="shared" ref="HM49:HM51" si="8">+C49</f>
        <v>12.603434683684039</v>
      </c>
      <c r="HN49" s="158"/>
      <c r="HO49" s="158"/>
      <c r="HP49" s="158"/>
      <c r="HQ49" s="158"/>
      <c r="HR49" s="158"/>
      <c r="HS49" s="158"/>
    </row>
    <row r="50" spans="1:227" ht="13">
      <c r="A50" s="33"/>
      <c r="B50" s="18" t="s">
        <v>19</v>
      </c>
      <c r="C50" s="19">
        <v>24.989468512671252</v>
      </c>
      <c r="D50" s="19">
        <v>31.988182916749398</v>
      </c>
      <c r="E50" s="19">
        <v>-6.9987144040781466</v>
      </c>
      <c r="F50" s="20">
        <v>-0.21879062097064397</v>
      </c>
      <c r="G50" s="22"/>
      <c r="H50" s="19">
        <v>38.187001561328465</v>
      </c>
      <c r="I50" s="19">
        <v>-6.1988186445790667</v>
      </c>
      <c r="J50" s="20">
        <v>-0.16232797525680934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37"/>
      <c r="GX50" s="19">
        <v>0</v>
      </c>
      <c r="GY50" s="19">
        <v>25.566251416572335</v>
      </c>
      <c r="GZ50" s="19">
        <v>112.63372017433535</v>
      </c>
      <c r="HA50" s="19">
        <v>173.33178541021664</v>
      </c>
      <c r="HB50" s="19">
        <v>71.302776951646734</v>
      </c>
      <c r="HC50" s="19">
        <v>157.14298871291319</v>
      </c>
      <c r="HD50" s="19">
        <v>197.81888104004244</v>
      </c>
      <c r="HE50" s="19">
        <v>166.29887983651201</v>
      </c>
      <c r="HF50" s="19">
        <v>281.19114374118561</v>
      </c>
      <c r="HG50" s="19">
        <v>259.96067172033429</v>
      </c>
      <c r="HH50" s="19">
        <v>239.13766204875623</v>
      </c>
      <c r="HI50" s="19">
        <v>128.44489519647999</v>
      </c>
      <c r="HJ50" s="19">
        <v>118.11621418513963</v>
      </c>
      <c r="HK50" s="19">
        <v>167.95725012207276</v>
      </c>
      <c r="HL50" s="19">
        <v>464.5406350770557</v>
      </c>
      <c r="HM50" s="19">
        <f t="shared" si="8"/>
        <v>24.989468512671252</v>
      </c>
      <c r="HN50" s="158"/>
      <c r="HO50" s="158"/>
      <c r="HP50" s="158"/>
      <c r="HQ50" s="158"/>
      <c r="HR50" s="158"/>
      <c r="HS50" s="158"/>
    </row>
    <row r="51" spans="1:227" ht="13">
      <c r="A51" s="33"/>
      <c r="B51" s="18" t="s">
        <v>20</v>
      </c>
      <c r="C51" s="19">
        <v>12.216564141564543</v>
      </c>
      <c r="D51" s="19">
        <v>18.8078901082431</v>
      </c>
      <c r="E51" s="19">
        <v>-6.5913259666785571</v>
      </c>
      <c r="F51" s="20">
        <v>-0.35045536361304652</v>
      </c>
      <c r="G51" s="22"/>
      <c r="H51" s="19">
        <v>39.583270198423669</v>
      </c>
      <c r="I51" s="19">
        <v>-20.775380090180569</v>
      </c>
      <c r="J51" s="20">
        <v>-0.52485254467449005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37"/>
      <c r="GX51" s="19">
        <v>0</v>
      </c>
      <c r="GY51" s="19">
        <v>123.47209287245812</v>
      </c>
      <c r="GZ51" s="19">
        <v>144.25958280453949</v>
      </c>
      <c r="HA51" s="19">
        <v>90.832037003290296</v>
      </c>
      <c r="HB51" s="19">
        <v>49.83233630747705</v>
      </c>
      <c r="HC51" s="19">
        <v>78.809435660019531</v>
      </c>
      <c r="HD51" s="19">
        <v>92.350500983117811</v>
      </c>
      <c r="HE51" s="19">
        <v>126.325662754037</v>
      </c>
      <c r="HF51" s="19">
        <v>290.73055660168444</v>
      </c>
      <c r="HG51" s="19">
        <v>514.29944443803447</v>
      </c>
      <c r="HH51" s="19">
        <v>520.7253146393374</v>
      </c>
      <c r="HI51" s="19">
        <v>211.62002634324261</v>
      </c>
      <c r="HJ51" s="19">
        <v>201.14718155580192</v>
      </c>
      <c r="HK51" s="19">
        <v>326.93736437063757</v>
      </c>
      <c r="HL51" s="19">
        <v>354.74350914935752</v>
      </c>
      <c r="HM51" s="19">
        <f t="shared" si="8"/>
        <v>12.216564141564543</v>
      </c>
      <c r="HN51" s="158"/>
      <c r="HO51" s="158"/>
      <c r="HP51" s="158"/>
      <c r="HQ51" s="158"/>
      <c r="HR51" s="158"/>
      <c r="HS51" s="158"/>
    </row>
    <row r="52" spans="1:227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37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158"/>
      <c r="HO52" s="158"/>
      <c r="HP52" s="158"/>
      <c r="HQ52" s="158"/>
      <c r="HR52" s="158"/>
      <c r="HS52" s="158"/>
    </row>
    <row r="53" spans="1:227" ht="13">
      <c r="A53" s="9"/>
      <c r="B53" s="34" t="s">
        <v>29</v>
      </c>
      <c r="C53" s="25">
        <v>969.81637380000006</v>
      </c>
      <c r="D53" s="25">
        <v>940.36963409999998</v>
      </c>
      <c r="E53" s="25">
        <v>29.44673970000008</v>
      </c>
      <c r="F53" s="26">
        <v>3.1314005293442602E-2</v>
      </c>
      <c r="G53" s="27"/>
      <c r="H53" s="25">
        <v>888.55448309999997</v>
      </c>
      <c r="I53" s="25">
        <v>51.815151000000014</v>
      </c>
      <c r="J53" s="26">
        <v>5.8313982975165088E-2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37"/>
      <c r="GX53" s="25">
        <v>6520.8314140319999</v>
      </c>
      <c r="GY53" s="25">
        <v>7187.3447178600009</v>
      </c>
      <c r="GZ53" s="25">
        <v>7464.0384794519996</v>
      </c>
      <c r="HA53" s="25">
        <v>7443.9917538340014</v>
      </c>
      <c r="HB53" s="25">
        <v>7988.9403433000007</v>
      </c>
      <c r="HC53" s="25">
        <v>8442.8357020000003</v>
      </c>
      <c r="HD53" s="25">
        <v>9006.4057659000009</v>
      </c>
      <c r="HE53" s="25">
        <v>9278.4542139999994</v>
      </c>
      <c r="HF53" s="25">
        <v>9644.2191131999989</v>
      </c>
      <c r="HG53" s="25">
        <v>10239.8587515</v>
      </c>
      <c r="HH53" s="25">
        <v>11059.390734004064</v>
      </c>
      <c r="HI53" s="25">
        <v>10484.15862271</v>
      </c>
      <c r="HJ53" s="25">
        <v>11186.093523349999</v>
      </c>
      <c r="HK53" s="25">
        <v>11463.760774620001</v>
      </c>
      <c r="HL53" s="25">
        <v>12152.380763399999</v>
      </c>
      <c r="HM53" s="25">
        <f>+C53</f>
        <v>969.81637380000006</v>
      </c>
      <c r="HN53" s="158"/>
      <c r="HO53" s="158"/>
      <c r="HP53" s="158"/>
      <c r="HQ53" s="158"/>
      <c r="HR53" s="158"/>
      <c r="HS53" s="158"/>
    </row>
    <row r="54" spans="1:227" ht="13">
      <c r="A54" s="9"/>
      <c r="B54" s="18" t="s">
        <v>18</v>
      </c>
      <c r="C54" s="19">
        <v>346.85467200000005</v>
      </c>
      <c r="D54" s="19">
        <v>325.29984000000002</v>
      </c>
      <c r="E54" s="19">
        <v>21.554832000000033</v>
      </c>
      <c r="F54" s="20">
        <v>6.626142822572563E-2</v>
      </c>
      <c r="G54" s="22"/>
      <c r="H54" s="19">
        <v>311.76052499999997</v>
      </c>
      <c r="I54" s="19">
        <v>13.539315000000045</v>
      </c>
      <c r="J54" s="20">
        <v>4.3428573902998292E-2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37"/>
      <c r="GX54" s="19">
        <v>2207.9786030320001</v>
      </c>
      <c r="GY54" s="19">
        <v>2294.0000968600002</v>
      </c>
      <c r="GZ54" s="19">
        <v>2293.1176294520001</v>
      </c>
      <c r="HA54" s="19">
        <v>2181.4891698340002</v>
      </c>
      <c r="HB54" s="19">
        <v>2402.4180310000002</v>
      </c>
      <c r="HC54" s="19">
        <v>2586.6914760000004</v>
      </c>
      <c r="HD54" s="19">
        <v>2750.3419290000002</v>
      </c>
      <c r="HE54" s="19">
        <v>2900.6510060000001</v>
      </c>
      <c r="HF54" s="19">
        <v>3036.1533399999998</v>
      </c>
      <c r="HG54" s="19">
        <v>3255.5976020000003</v>
      </c>
      <c r="HH54" s="19">
        <v>3524.5989410000002</v>
      </c>
      <c r="HI54" s="19">
        <v>3589.1794920000002</v>
      </c>
      <c r="HJ54" s="19">
        <v>3894.7803309999999</v>
      </c>
      <c r="HK54" s="19">
        <v>4016.2274070000003</v>
      </c>
      <c r="HL54" s="19">
        <v>4211.7550470000006</v>
      </c>
      <c r="HM54" s="19">
        <f t="shared" ref="HM54:HM56" si="9">+C54</f>
        <v>346.85467200000005</v>
      </c>
      <c r="HN54" s="158"/>
      <c r="HO54" s="158"/>
      <c r="HP54" s="158"/>
      <c r="HQ54" s="158"/>
      <c r="HR54" s="158"/>
      <c r="HS54" s="158"/>
    </row>
    <row r="55" spans="1:227" ht="13">
      <c r="A55" s="9"/>
      <c r="B55" s="18" t="s">
        <v>19</v>
      </c>
      <c r="C55" s="19">
        <v>374.69183699999996</v>
      </c>
      <c r="D55" s="19">
        <v>375.27686700000004</v>
      </c>
      <c r="E55" s="19">
        <v>-0.58503000000007432</v>
      </c>
      <c r="F55" s="20">
        <v>-1.5589290239946345E-3</v>
      </c>
      <c r="G55" s="22"/>
      <c r="H55" s="19">
        <v>340.66317400000003</v>
      </c>
      <c r="I55" s="19">
        <v>34.613693000000012</v>
      </c>
      <c r="J55" s="20">
        <v>0.10160679416437307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37"/>
      <c r="GX55" s="19">
        <v>2575.5784929999995</v>
      </c>
      <c r="GY55" s="19">
        <v>2744.3833850000001</v>
      </c>
      <c r="GZ55" s="19">
        <v>2900.7897099999996</v>
      </c>
      <c r="HA55" s="19">
        <v>2977.7967950000007</v>
      </c>
      <c r="HB55" s="19">
        <v>3117.3791200000001</v>
      </c>
      <c r="HC55" s="19">
        <v>3217.902787</v>
      </c>
      <c r="HD55" s="19">
        <v>3373.8663179999999</v>
      </c>
      <c r="HE55" s="19">
        <v>3550.5212270000002</v>
      </c>
      <c r="HF55" s="19">
        <v>3678.688866</v>
      </c>
      <c r="HG55" s="19">
        <v>3847.182456</v>
      </c>
      <c r="HH55" s="19">
        <v>4289.7039089999989</v>
      </c>
      <c r="HI55" s="19">
        <v>4156.0043420000002</v>
      </c>
      <c r="HJ55" s="19">
        <v>4297.616814</v>
      </c>
      <c r="HK55" s="19">
        <v>4364.725101</v>
      </c>
      <c r="HL55" s="19">
        <v>4902.3739579999992</v>
      </c>
      <c r="HM55" s="19">
        <f t="shared" si="9"/>
        <v>374.69183699999996</v>
      </c>
      <c r="HN55" s="158"/>
      <c r="HO55" s="158"/>
      <c r="HP55" s="158"/>
      <c r="HQ55" s="158"/>
      <c r="HR55" s="158"/>
      <c r="HS55" s="158"/>
    </row>
    <row r="56" spans="1:227" ht="13">
      <c r="A56" s="9"/>
      <c r="B56" s="18" t="s">
        <v>20</v>
      </c>
      <c r="C56" s="19">
        <v>248.26986480000002</v>
      </c>
      <c r="D56" s="19">
        <v>239.79292709999996</v>
      </c>
      <c r="E56" s="19">
        <v>8.4769377000000645</v>
      </c>
      <c r="F56" s="20">
        <v>3.5351074789895527E-2</v>
      </c>
      <c r="G56" s="22"/>
      <c r="H56" s="19">
        <v>236.13078409999997</v>
      </c>
      <c r="I56" s="19">
        <v>3.6621429999999862</v>
      </c>
      <c r="J56" s="20">
        <v>1.5508960485427815E-2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37"/>
      <c r="GX56" s="19">
        <v>1737.274318</v>
      </c>
      <c r="GY56" s="19">
        <v>2148.9612360000001</v>
      </c>
      <c r="GZ56" s="19">
        <v>2270.13114</v>
      </c>
      <c r="HA56" s="19">
        <v>2284.7057890000001</v>
      </c>
      <c r="HB56" s="19">
        <v>2469.1431923</v>
      </c>
      <c r="HC56" s="19">
        <v>2638.2414389999999</v>
      </c>
      <c r="HD56" s="19">
        <v>2882.1975189</v>
      </c>
      <c r="HE56" s="19">
        <v>2827.2819809999996</v>
      </c>
      <c r="HF56" s="19">
        <v>2929.3769072</v>
      </c>
      <c r="HG56" s="19">
        <v>3137.0786935000001</v>
      </c>
      <c r="HH56" s="19">
        <v>3245.0878840040641</v>
      </c>
      <c r="HI56" s="19">
        <v>2738.9747887099998</v>
      </c>
      <c r="HJ56" s="19">
        <v>2993.6963783499996</v>
      </c>
      <c r="HK56" s="19">
        <v>3082.8082666200007</v>
      </c>
      <c r="HL56" s="19">
        <v>3038.2517584000002</v>
      </c>
      <c r="HM56" s="19">
        <f t="shared" si="9"/>
        <v>248.26986480000002</v>
      </c>
      <c r="HN56" s="158"/>
      <c r="HO56" s="158"/>
      <c r="HP56" s="158"/>
      <c r="HQ56" s="158"/>
      <c r="HR56" s="158"/>
      <c r="HS56" s="158"/>
    </row>
    <row r="57" spans="1:227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37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158"/>
      <c r="HO57" s="158"/>
      <c r="HP57" s="158"/>
      <c r="HQ57" s="158"/>
      <c r="HR57" s="158"/>
      <c r="HS57" s="158"/>
    </row>
    <row r="58" spans="1:227" ht="13">
      <c r="A58" s="9"/>
      <c r="B58" s="34" t="s">
        <v>87</v>
      </c>
      <c r="C58" s="31">
        <v>16.359097612450824</v>
      </c>
      <c r="D58" s="31">
        <v>16.853113020962287</v>
      </c>
      <c r="E58" s="31">
        <v>-0.49401540851146208</v>
      </c>
      <c r="F58" s="26">
        <v>-2.9313006320968383E-2</v>
      </c>
      <c r="G58" s="27"/>
      <c r="H58" s="31">
        <v>17.567388803545533</v>
      </c>
      <c r="I58" s="31">
        <v>-0.71427578258324687</v>
      </c>
      <c r="J58" s="26">
        <v>-4.0659189055979018E-2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7"/>
      <c r="GX58" s="31">
        <v>18.340304591921374</v>
      </c>
      <c r="GY58" s="31">
        <v>18.675417319436445</v>
      </c>
      <c r="GZ58" s="31">
        <v>20.485831345997365</v>
      </c>
      <c r="HA58" s="31">
        <v>20.729394045992937</v>
      </c>
      <c r="HB58" s="31">
        <v>19.332977528817981</v>
      </c>
      <c r="HC58" s="31">
        <v>18.50895607722827</v>
      </c>
      <c r="HD58" s="31">
        <v>17.54395866279134</v>
      </c>
      <c r="HE58" s="31">
        <v>16.902914673615406</v>
      </c>
      <c r="HF58" s="31">
        <v>16.577116914306874</v>
      </c>
      <c r="HG58" s="31">
        <v>16.070246499035509</v>
      </c>
      <c r="HH58" s="31">
        <v>15.451582341060172</v>
      </c>
      <c r="HI58" s="31">
        <v>14.235516372011306</v>
      </c>
      <c r="HJ58" s="31">
        <v>14.073132761692248</v>
      </c>
      <c r="HK58" s="31">
        <v>17.684177912624719</v>
      </c>
      <c r="HL58" s="31">
        <v>17.659360168010313</v>
      </c>
      <c r="HM58" s="31">
        <f>+C58</f>
        <v>16.359097612450824</v>
      </c>
      <c r="HN58" s="158"/>
      <c r="HO58" s="158"/>
      <c r="HP58" s="158"/>
      <c r="HQ58" s="158"/>
      <c r="HR58" s="158"/>
      <c r="HS58" s="158"/>
    </row>
    <row r="59" spans="1:227" ht="13">
      <c r="A59" s="9"/>
      <c r="B59" s="18" t="s">
        <v>18</v>
      </c>
      <c r="C59" s="22">
        <v>16.394783174207344</v>
      </c>
      <c r="D59" s="22">
        <v>16.98841631212623</v>
      </c>
      <c r="E59" s="22">
        <v>-0.59363313791888572</v>
      </c>
      <c r="F59" s="20">
        <v>-3.4943406554921425E-2</v>
      </c>
      <c r="G59" s="22"/>
      <c r="H59" s="22">
        <v>17.582303038205055</v>
      </c>
      <c r="I59" s="22">
        <v>-0.59388672607882498</v>
      </c>
      <c r="J59" s="20">
        <v>-3.3777527596262714E-2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37"/>
      <c r="GX59" s="22">
        <v>16.953090248398837</v>
      </c>
      <c r="GY59" s="22">
        <v>17.828337232224424</v>
      </c>
      <c r="GZ59" s="22">
        <v>19.83451145638168</v>
      </c>
      <c r="HA59" s="22">
        <v>20.108316852937016</v>
      </c>
      <c r="HB59" s="22">
        <v>18.579924621403404</v>
      </c>
      <c r="HC59" s="22">
        <v>17.855301122833236</v>
      </c>
      <c r="HD59" s="22">
        <v>17.000962754238124</v>
      </c>
      <c r="HE59" s="22">
        <v>16.364459611277606</v>
      </c>
      <c r="HF59" s="22">
        <v>16.080626779832162</v>
      </c>
      <c r="HG59" s="22">
        <v>15.628410185915198</v>
      </c>
      <c r="HH59" s="22">
        <v>15.104024069416045</v>
      </c>
      <c r="HI59" s="22">
        <v>13.517006857617739</v>
      </c>
      <c r="HJ59" s="22">
        <v>13.460155344791538</v>
      </c>
      <c r="HK59" s="22">
        <v>17.557282388035382</v>
      </c>
      <c r="HL59" s="22">
        <v>17.883886941687571</v>
      </c>
      <c r="HM59" s="22">
        <f t="shared" ref="HM59:HM61" si="10">+C59</f>
        <v>16.394783174207344</v>
      </c>
      <c r="HN59" s="158"/>
      <c r="HO59" s="158"/>
      <c r="HP59" s="158"/>
      <c r="HQ59" s="158"/>
      <c r="HR59" s="158"/>
      <c r="HS59" s="158"/>
    </row>
    <row r="60" spans="1:227" ht="13">
      <c r="A60" s="9"/>
      <c r="B60" s="18" t="s">
        <v>19</v>
      </c>
      <c r="C60" s="22">
        <v>16.41709090222826</v>
      </c>
      <c r="D60" s="22">
        <v>16.499380401666798</v>
      </c>
      <c r="E60" s="22">
        <v>-8.2289499438537916E-2</v>
      </c>
      <c r="F60" s="20">
        <v>-4.9874296752516157E-3</v>
      </c>
      <c r="G60" s="22"/>
      <c r="H60" s="22">
        <v>17.429908239000351</v>
      </c>
      <c r="I60" s="22">
        <v>-0.93052783733355326</v>
      </c>
      <c r="J60" s="20">
        <v>-5.3386846595752435E-2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37"/>
      <c r="GX60" s="22">
        <v>20.14857447366699</v>
      </c>
      <c r="GY60" s="22">
        <v>20.355040159319778</v>
      </c>
      <c r="GZ60" s="22">
        <v>21.806007076998569</v>
      </c>
      <c r="HA60" s="22">
        <v>21.826100076073619</v>
      </c>
      <c r="HB60" s="22">
        <v>20.323557400470964</v>
      </c>
      <c r="HC60" s="22">
        <v>19.461453420872648</v>
      </c>
      <c r="HD60" s="22">
        <v>18.292732253772531</v>
      </c>
      <c r="HE60" s="22">
        <v>17.484519134110361</v>
      </c>
      <c r="HF60" s="22">
        <v>17.58924355985528</v>
      </c>
      <c r="HG60" s="22">
        <v>17.058245663696511</v>
      </c>
      <c r="HH60" s="22">
        <v>16.145901827452295</v>
      </c>
      <c r="HI60" s="22">
        <v>15.028163639880768</v>
      </c>
      <c r="HJ60" s="22">
        <v>14.589619317553346</v>
      </c>
      <c r="HK60" s="22">
        <v>17.792913046260903</v>
      </c>
      <c r="HL60" s="22">
        <v>17.308861504345955</v>
      </c>
      <c r="HM60" s="22">
        <f t="shared" si="10"/>
        <v>16.41709090222826</v>
      </c>
      <c r="HN60" s="158"/>
      <c r="HO60" s="158"/>
      <c r="HP60" s="158"/>
      <c r="HQ60" s="158"/>
      <c r="HR60" s="158"/>
      <c r="HS60" s="158"/>
    </row>
    <row r="61" spans="1:227" ht="13">
      <c r="A61" s="9"/>
      <c r="B61" s="18" t="s">
        <v>20</v>
      </c>
      <c r="C61" s="22">
        <v>16.221717604103652</v>
      </c>
      <c r="D61" s="22">
        <v>17.223155337184593</v>
      </c>
      <c r="E61" s="22">
        <v>-1.001437733080941</v>
      </c>
      <c r="F61" s="20">
        <v>-5.8144847066370499E-2</v>
      </c>
      <c r="G61" s="22"/>
      <c r="H61" s="22">
        <v>17.746039359484836</v>
      </c>
      <c r="I61" s="22">
        <v>-0.52288402230024289</v>
      </c>
      <c r="J61" s="20">
        <v>-2.9464829402667463E-2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37"/>
      <c r="GX61" s="22">
        <v>17.422544275011642</v>
      </c>
      <c r="GY61" s="22">
        <v>17.434665663211707</v>
      </c>
      <c r="GZ61" s="22">
        <v>19.456816319759916</v>
      </c>
      <c r="HA61" s="22">
        <v>19.893008660903416</v>
      </c>
      <c r="HB61" s="22">
        <v>18.815038703114535</v>
      </c>
      <c r="HC61" s="22">
        <v>17.988063585119804</v>
      </c>
      <c r="HD61" s="22">
        <v>17.185607933156348</v>
      </c>
      <c r="HE61" s="22">
        <v>16.724959744524345</v>
      </c>
      <c r="HF61" s="22">
        <v>15.820683409129677</v>
      </c>
      <c r="HG61" s="22">
        <v>15.317134434537197</v>
      </c>
      <c r="HH61" s="22">
        <v>14.911251366561279</v>
      </c>
      <c r="HI61" s="22">
        <v>13.974328910184171</v>
      </c>
      <c r="HJ61" s="22">
        <v>14.129167529022565</v>
      </c>
      <c r="HK61" s="22">
        <v>17.695544923968988</v>
      </c>
      <c r="HL61" s="22">
        <v>17.913658958985746</v>
      </c>
      <c r="HM61" s="22">
        <f t="shared" si="10"/>
        <v>16.221717604103652</v>
      </c>
      <c r="HN61" s="158"/>
      <c r="HO61" s="158"/>
      <c r="HP61" s="158"/>
      <c r="HQ61" s="158"/>
      <c r="HR61" s="158"/>
      <c r="HS61" s="158"/>
    </row>
    <row r="62" spans="1:227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37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158"/>
      <c r="HO62" s="158"/>
      <c r="HP62" s="158"/>
      <c r="HQ62" s="158"/>
      <c r="HR62" s="158"/>
      <c r="HS62" s="158"/>
    </row>
    <row r="63" spans="1:227" ht="13">
      <c r="A63" s="9"/>
      <c r="B63" s="34" t="s">
        <v>30</v>
      </c>
      <c r="C63" s="31">
        <v>10.088230161060499</v>
      </c>
      <c r="D63" s="31">
        <v>9.9265509817988686</v>
      </c>
      <c r="E63" s="31">
        <v>0.16167917926163078</v>
      </c>
      <c r="F63" s="26">
        <v>1.6287548369829822E-2</v>
      </c>
      <c r="G63" s="27"/>
      <c r="H63" s="31">
        <v>9.9621851122698164</v>
      </c>
      <c r="I63" s="31">
        <v>-3.5634130470947767E-2</v>
      </c>
      <c r="J63" s="26">
        <v>-3.5769392025309164E-3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7"/>
      <c r="GX63" s="31">
        <v>6.6030504112883301</v>
      </c>
      <c r="GY63" s="31">
        <v>6.8824961229840715</v>
      </c>
      <c r="GZ63" s="31">
        <v>7.8100382178040197</v>
      </c>
      <c r="HA63" s="31">
        <v>8.1514790768512633</v>
      </c>
      <c r="HB63" s="31">
        <v>8.0871055255452493</v>
      </c>
      <c r="HC63" s="31">
        <v>8.063090247187052</v>
      </c>
      <c r="HD63" s="31">
        <v>7.9046705274030504</v>
      </c>
      <c r="HE63" s="31">
        <v>7.7868790197946254</v>
      </c>
      <c r="HF63" s="31">
        <v>7.8825057984997251</v>
      </c>
      <c r="HG63" s="31">
        <v>7.9602428948746606</v>
      </c>
      <c r="HH63" s="31">
        <v>7.927088136151637</v>
      </c>
      <c r="HI63" s="31">
        <v>8.0518421193107859</v>
      </c>
      <c r="HJ63" s="31">
        <v>8.046617510949865</v>
      </c>
      <c r="HK63" s="31">
        <v>9.7321718517829225</v>
      </c>
      <c r="HL63" s="31">
        <v>9.9202531310638449</v>
      </c>
      <c r="HM63" s="31">
        <f>+C63</f>
        <v>10.088230161060499</v>
      </c>
      <c r="HN63" s="158"/>
      <c r="HO63" s="158"/>
      <c r="HP63" s="158"/>
      <c r="HQ63" s="158"/>
      <c r="HR63" s="158"/>
      <c r="HS63" s="158"/>
    </row>
    <row r="64" spans="1:227" ht="13">
      <c r="A64" s="9"/>
      <c r="B64" s="18" t="s">
        <v>18</v>
      </c>
      <c r="C64" s="22">
        <v>10.11023651917114</v>
      </c>
      <c r="D64" s="22">
        <v>10.006245161507596</v>
      </c>
      <c r="E64" s="22">
        <v>0.10399135766354384</v>
      </c>
      <c r="F64" s="20">
        <v>1.0392645391458301E-2</v>
      </c>
      <c r="G64" s="22"/>
      <c r="H64" s="22">
        <v>9.9706427361174761</v>
      </c>
      <c r="I64" s="22">
        <v>3.5602425390120374E-2</v>
      </c>
      <c r="J64" s="20">
        <v>3.5707252112398722E-3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37"/>
      <c r="GX64" s="22">
        <v>6.1039493176667676</v>
      </c>
      <c r="GY64" s="22">
        <v>6.5706783385719749</v>
      </c>
      <c r="GZ64" s="22">
        <v>7.5620695833619003</v>
      </c>
      <c r="HA64" s="22">
        <v>7.9056477649960106</v>
      </c>
      <c r="HB64" s="22">
        <v>7.7727493927815958</v>
      </c>
      <c r="HC64" s="22">
        <v>7.7782344933463303</v>
      </c>
      <c r="HD64" s="22">
        <v>7.6601456294646137</v>
      </c>
      <c r="HE64" s="22">
        <v>7.5393937577617125</v>
      </c>
      <c r="HF64" s="22">
        <v>7.6463038077486845</v>
      </c>
      <c r="HG64" s="22">
        <v>7.7419355498370388</v>
      </c>
      <c r="HH64" s="22">
        <v>7.7512795906724534</v>
      </c>
      <c r="HI64" s="22">
        <v>7.6490140335650043</v>
      </c>
      <c r="HJ64" s="22">
        <v>7.6961406200371876</v>
      </c>
      <c r="HK64" s="22">
        <v>9.6562125387189113</v>
      </c>
      <c r="HL64" s="22">
        <v>10.047706468250571</v>
      </c>
      <c r="HM64" s="22">
        <f t="shared" ref="HM64:HM127" si="11">+C64</f>
        <v>10.11023651917114</v>
      </c>
      <c r="HN64" s="158"/>
      <c r="HO64" s="158"/>
      <c r="HP64" s="158"/>
      <c r="HQ64" s="158"/>
      <c r="HR64" s="158"/>
      <c r="HS64" s="158"/>
    </row>
    <row r="65" spans="1:227" ht="13">
      <c r="A65" s="9"/>
      <c r="B65" s="18" t="s">
        <v>19</v>
      </c>
      <c r="C65" s="22">
        <v>10.12399311504071</v>
      </c>
      <c r="D65" s="22">
        <v>9.7182010541033499</v>
      </c>
      <c r="E65" s="22">
        <v>0.40579206093735998</v>
      </c>
      <c r="F65" s="20">
        <v>4.1755882459955998E-2</v>
      </c>
      <c r="G65" s="22"/>
      <c r="H65" s="22">
        <v>9.8842220838052768</v>
      </c>
      <c r="I65" s="22">
        <v>-0.16602102970192689</v>
      </c>
      <c r="J65" s="20">
        <v>-1.6796570159420304E-2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37"/>
      <c r="GX65" s="22">
        <v>7.2537914921935185</v>
      </c>
      <c r="GY65" s="22">
        <v>7.5006605433518887</v>
      </c>
      <c r="GZ65" s="22">
        <v>8.3134001755956337</v>
      </c>
      <c r="HA65" s="22">
        <v>8.5833443780169123</v>
      </c>
      <c r="HB65" s="22">
        <v>8.5019874182996347</v>
      </c>
      <c r="HC65" s="22">
        <v>8.4783647659896566</v>
      </c>
      <c r="HD65" s="22">
        <v>8.2421004401396107</v>
      </c>
      <c r="HE65" s="22">
        <v>8.0555746359856926</v>
      </c>
      <c r="HF65" s="22">
        <v>8.3640058735970264</v>
      </c>
      <c r="HG65" s="22">
        <v>8.4504049265710126</v>
      </c>
      <c r="HH65" s="22">
        <v>8.2863483111929455</v>
      </c>
      <c r="HI65" s="22">
        <v>8.5019301406855963</v>
      </c>
      <c r="HJ65" s="22">
        <v>8.3430060940072437</v>
      </c>
      <c r="HK65" s="22">
        <v>9.7907814568732565</v>
      </c>
      <c r="HL65" s="22">
        <v>9.7235017638815542</v>
      </c>
      <c r="HM65" s="22">
        <f t="shared" si="11"/>
        <v>10.12399311504071</v>
      </c>
      <c r="HN65" s="158"/>
      <c r="HO65" s="158"/>
      <c r="HP65" s="158"/>
      <c r="HQ65" s="158"/>
      <c r="HR65" s="158"/>
      <c r="HS65" s="158"/>
    </row>
    <row r="66" spans="1:227" ht="13">
      <c r="A66" s="9"/>
      <c r="B66" s="18" t="s">
        <v>20</v>
      </c>
      <c r="C66" s="22">
        <v>10.003511481793016</v>
      </c>
      <c r="D66" s="22">
        <v>10.144507386223072</v>
      </c>
      <c r="E66" s="22">
        <v>-0.14099590443005638</v>
      </c>
      <c r="F66" s="20">
        <v>-1.3898743335880297E-2</v>
      </c>
      <c r="G66" s="22"/>
      <c r="H66" s="22">
        <v>10.063494984134097</v>
      </c>
      <c r="I66" s="22">
        <v>8.1012402088974866E-2</v>
      </c>
      <c r="J66" s="20">
        <v>8.050125946969456E-3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37"/>
      <c r="GX66" s="22">
        <v>6.2726304015770626</v>
      </c>
      <c r="GY66" s="22">
        <v>6.4259173255750088</v>
      </c>
      <c r="GZ66" s="22">
        <v>7.4173182005908256</v>
      </c>
      <c r="HA66" s="22">
        <v>7.82332795609247</v>
      </c>
      <c r="HB66" s="22">
        <v>7.8691638079851183</v>
      </c>
      <c r="HC66" s="22">
        <v>7.8358634770310696</v>
      </c>
      <c r="HD66" s="22">
        <v>7.7430173670183819</v>
      </c>
      <c r="HE66" s="22">
        <v>7.7033567124375173</v>
      </c>
      <c r="HF66" s="22">
        <v>7.5226533331122019</v>
      </c>
      <c r="HG66" s="22">
        <v>7.5856836266067997</v>
      </c>
      <c r="HH66" s="22">
        <v>7.6431312151233373</v>
      </c>
      <c r="HI66" s="22">
        <v>7.8967675020830814</v>
      </c>
      <c r="HJ66" s="22">
        <v>8.0771035494912873</v>
      </c>
      <c r="HK66" s="22">
        <v>9.7481491867928263</v>
      </c>
      <c r="HL66" s="22">
        <v>10.061040194327957</v>
      </c>
      <c r="HM66" s="22">
        <f t="shared" si="11"/>
        <v>10.003511481793016</v>
      </c>
      <c r="HN66" s="158"/>
      <c r="HO66" s="158"/>
      <c r="HP66" s="158"/>
      <c r="HQ66" s="158"/>
      <c r="HR66" s="158"/>
      <c r="HS66" s="158"/>
    </row>
    <row r="67" spans="1:227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37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158"/>
      <c r="HO67" s="158"/>
      <c r="HP67" s="158"/>
      <c r="HQ67" s="158"/>
      <c r="HR67" s="158"/>
      <c r="HS67" s="158"/>
    </row>
    <row r="68" spans="1:227" ht="13">
      <c r="A68" s="9"/>
      <c r="B68" s="34" t="s">
        <v>31</v>
      </c>
      <c r="C68" s="25">
        <v>158.65320725147296</v>
      </c>
      <c r="D68" s="25">
        <v>158.48155724968251</v>
      </c>
      <c r="E68" s="25">
        <v>0.17165000179045364</v>
      </c>
      <c r="F68" s="26">
        <v>1.0830913373726173E-3</v>
      </c>
      <c r="G68" s="27"/>
      <c r="H68" s="25">
        <v>156.09582077751128</v>
      </c>
      <c r="I68" s="25">
        <v>2.3857364721712315</v>
      </c>
      <c r="J68" s="26">
        <v>1.5283794660791742E-2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37"/>
      <c r="GX68" s="25">
        <v>1195.9403432591623</v>
      </c>
      <c r="GY68" s="25">
        <v>1342.2666202468272</v>
      </c>
      <c r="GZ68" s="25">
        <v>1529.0703345008828</v>
      </c>
      <c r="HA68" s="25">
        <v>1543.0943834034708</v>
      </c>
      <c r="HB68" s="25">
        <v>1544.5000413608634</v>
      </c>
      <c r="HC68" s="25">
        <v>1562.6807517557272</v>
      </c>
      <c r="HD68" s="25">
        <v>1580.0801045727519</v>
      </c>
      <c r="HE68" s="25">
        <v>1568.329198822893</v>
      </c>
      <c r="HF68" s="25">
        <v>1598.7334778670934</v>
      </c>
      <c r="HG68" s="25">
        <v>1645.5705425191099</v>
      </c>
      <c r="HH68" s="25">
        <v>1708.8508656842168</v>
      </c>
      <c r="HI68" s="25">
        <v>1492.4741172035169</v>
      </c>
      <c r="HJ68" s="25">
        <v>1574.2337923881034</v>
      </c>
      <c r="HK68" s="25">
        <v>2027.2718508614864</v>
      </c>
      <c r="HL68" s="25">
        <v>2146.032687996807</v>
      </c>
      <c r="HM68" s="25">
        <f t="shared" si="11"/>
        <v>158.65320725147296</v>
      </c>
      <c r="HN68" s="158"/>
      <c r="HO68" s="158"/>
      <c r="HP68" s="158"/>
      <c r="HQ68" s="158"/>
      <c r="HR68" s="158"/>
      <c r="HS68" s="158"/>
    </row>
    <row r="69" spans="1:227" ht="13">
      <c r="A69" s="9"/>
      <c r="B69" s="18" t="s">
        <v>18</v>
      </c>
      <c r="C69" s="19">
        <v>56.866071404008082</v>
      </c>
      <c r="D69" s="19">
        <v>55.263291081880524</v>
      </c>
      <c r="E69" s="19">
        <v>1.6027803221275576</v>
      </c>
      <c r="F69" s="20">
        <v>2.9002621645403053E-2</v>
      </c>
      <c r="G69" s="22"/>
      <c r="H69" s="19">
        <v>54.814680258999026</v>
      </c>
      <c r="I69" s="19">
        <v>0.44861082288149845</v>
      </c>
      <c r="J69" s="20">
        <v>8.184136453260606E-3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37"/>
      <c r="GX69" s="19">
        <v>374.32060523735089</v>
      </c>
      <c r="GY69" s="19">
        <v>408.98207337575576</v>
      </c>
      <c r="GZ69" s="19">
        <v>454.82867892196498</v>
      </c>
      <c r="HA69" s="19">
        <v>438.66075438272611</v>
      </c>
      <c r="HB69" s="19">
        <v>446.3674592508039</v>
      </c>
      <c r="HC69" s="19">
        <v>461.86155215845969</v>
      </c>
      <c r="HD69" s="19">
        <v>467.58460696348442</v>
      </c>
      <c r="HE69" s="19">
        <v>474.67586234098763</v>
      </c>
      <c r="HF69" s="19">
        <v>488.23248706880855</v>
      </c>
      <c r="HG69" s="19">
        <v>508.79814724337899</v>
      </c>
      <c r="HH69" s="19">
        <v>532.35627239902306</v>
      </c>
      <c r="HI69" s="19">
        <v>485.1496380658495</v>
      </c>
      <c r="HJ69" s="19">
        <v>524.24348289098612</v>
      </c>
      <c r="HK69" s="19">
        <v>705.14038719266114</v>
      </c>
      <c r="HL69" s="19">
        <v>753.22551086630028</v>
      </c>
      <c r="HM69" s="19">
        <f t="shared" si="11"/>
        <v>56.866071404008082</v>
      </c>
      <c r="HN69" s="158"/>
      <c r="HO69" s="158"/>
      <c r="HP69" s="158"/>
      <c r="HQ69" s="158"/>
      <c r="HR69" s="158"/>
      <c r="HS69" s="158"/>
    </row>
    <row r="70" spans="1:227" ht="13">
      <c r="A70" s="9"/>
      <c r="B70" s="18" t="s">
        <v>19</v>
      </c>
      <c r="C70" s="19">
        <v>61.513499483518935</v>
      </c>
      <c r="D70" s="19">
        <v>61.918357845787185</v>
      </c>
      <c r="E70" s="19">
        <v>-0.40485836226825</v>
      </c>
      <c r="F70" s="20">
        <v>-6.5385836503704343E-3</v>
      </c>
      <c r="G70" s="22"/>
      <c r="H70" s="19">
        <v>59.377278632266112</v>
      </c>
      <c r="I70" s="19">
        <v>2.5410792135210727</v>
      </c>
      <c r="J70" s="20">
        <v>4.279548123548102E-2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37"/>
      <c r="GX70" s="19">
        <v>518.94235078985491</v>
      </c>
      <c r="GY70" s="19">
        <v>558.62034014244955</v>
      </c>
      <c r="GZ70" s="19">
        <v>632.54640945144615</v>
      </c>
      <c r="HA70" s="19">
        <v>649.93690853881287</v>
      </c>
      <c r="HB70" s="19">
        <v>633.56233484349661</v>
      </c>
      <c r="HC70" s="19">
        <v>626.25065202096778</v>
      </c>
      <c r="HD70" s="19">
        <v>617.1723321519537</v>
      </c>
      <c r="HE70" s="19">
        <v>620.79156329546493</v>
      </c>
      <c r="HF70" s="19">
        <v>647.05354445001819</v>
      </c>
      <c r="HG70" s="19">
        <v>656.26183447511289</v>
      </c>
      <c r="HH70" s="19">
        <v>692.6113818355235</v>
      </c>
      <c r="HI70" s="19">
        <v>624.57113339630996</v>
      </c>
      <c r="HJ70" s="19">
        <v>627.00593288976461</v>
      </c>
      <c r="HK70" s="19">
        <v>776.6117419292533</v>
      </c>
      <c r="HL70" s="19">
        <v>848.5451188153429</v>
      </c>
      <c r="HM70" s="19">
        <f t="shared" si="11"/>
        <v>61.513499483518935</v>
      </c>
      <c r="HN70" s="158"/>
      <c r="HO70" s="158"/>
      <c r="HP70" s="158"/>
      <c r="HQ70" s="158"/>
      <c r="HR70" s="158"/>
      <c r="HS70" s="158"/>
    </row>
    <row r="71" spans="1:227" ht="13">
      <c r="A71" s="9"/>
      <c r="B71" s="18" t="s">
        <v>20</v>
      </c>
      <c r="C71" s="19">
        <v>40.27363636394594</v>
      </c>
      <c r="D71" s="19">
        <v>41.299908322014801</v>
      </c>
      <c r="E71" s="19">
        <v>-1.0262719580688611</v>
      </c>
      <c r="F71" s="20">
        <v>-2.484925511376522E-2</v>
      </c>
      <c r="G71" s="22"/>
      <c r="H71" s="19">
        <v>41.903861886246155</v>
      </c>
      <c r="I71" s="19">
        <v>-0.60395356423135382</v>
      </c>
      <c r="J71" s="20">
        <v>-1.441283779215552E-2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37"/>
      <c r="GX71" s="19">
        <v>302.67738723195657</v>
      </c>
      <c r="GY71" s="19">
        <v>374.66420672862193</v>
      </c>
      <c r="GZ71" s="19">
        <v>441.69524612747176</v>
      </c>
      <c r="HA71" s="19">
        <v>454.49672048193173</v>
      </c>
      <c r="HB71" s="19">
        <v>464.57024726656277</v>
      </c>
      <c r="HC71" s="19">
        <v>474.56854757629969</v>
      </c>
      <c r="HD71" s="19">
        <v>495.32316545731379</v>
      </c>
      <c r="HE71" s="19">
        <v>472.86177318644042</v>
      </c>
      <c r="HF71" s="19">
        <v>463.44744634826645</v>
      </c>
      <c r="HG71" s="19">
        <v>480.51056080061812</v>
      </c>
      <c r="HH71" s="19">
        <v>483.88321144967051</v>
      </c>
      <c r="HI71" s="19">
        <v>382.75334574135735</v>
      </c>
      <c r="HJ71" s="19">
        <v>422.98437660735266</v>
      </c>
      <c r="HK71" s="19">
        <v>545.51972173957188</v>
      </c>
      <c r="HL71" s="19">
        <v>544.26205831516359</v>
      </c>
      <c r="HM71" s="19">
        <f t="shared" si="11"/>
        <v>40.27363636394594</v>
      </c>
      <c r="HN71" s="158"/>
      <c r="HO71" s="158"/>
      <c r="HP71" s="158"/>
      <c r="HQ71" s="158"/>
      <c r="HR71" s="158"/>
      <c r="HS71" s="158"/>
    </row>
    <row r="72" spans="1:227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37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158"/>
      <c r="HO72" s="158"/>
      <c r="HP72" s="158"/>
      <c r="HQ72" s="158"/>
      <c r="HR72" s="158"/>
      <c r="HS72" s="158"/>
    </row>
    <row r="73" spans="1:227" ht="13">
      <c r="A73" s="9"/>
      <c r="B73" s="34" t="s">
        <v>32</v>
      </c>
      <c r="C73" s="25">
        <v>9783.7307928594837</v>
      </c>
      <c r="D73" s="25">
        <v>9334.6271146291983</v>
      </c>
      <c r="E73" s="25">
        <v>449.10367823028537</v>
      </c>
      <c r="F73" s="26">
        <v>4.8111582039142356E-2</v>
      </c>
      <c r="G73" s="27"/>
      <c r="H73" s="25">
        <v>8851.9442429794217</v>
      </c>
      <c r="I73" s="25">
        <v>482.68287164977664</v>
      </c>
      <c r="J73" s="26">
        <v>5.452845820087468E-2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37"/>
      <c r="GX73" s="25">
        <v>43057.378550365858</v>
      </c>
      <c r="GY73" s="25">
        <v>49466.872155221499</v>
      </c>
      <c r="GZ73" s="25">
        <v>58294.425783679922</v>
      </c>
      <c r="HA73" s="25">
        <v>60679.543029631204</v>
      </c>
      <c r="HB73" s="25">
        <v>64607.403593552794</v>
      </c>
      <c r="HC73" s="25">
        <v>68075.346207398848</v>
      </c>
      <c r="HD73" s="25">
        <v>71192.670215542632</v>
      </c>
      <c r="HE73" s="25">
        <v>72250.200455121623</v>
      </c>
      <c r="HF73" s="25">
        <v>76020.613081800868</v>
      </c>
      <c r="HG73" s="25">
        <v>81511.762871147992</v>
      </c>
      <c r="HH73" s="25">
        <v>87668.765080588957</v>
      </c>
      <c r="HI73" s="25">
        <v>84416.789983871728</v>
      </c>
      <c r="HJ73" s="25">
        <v>90010.216024110967</v>
      </c>
      <c r="HK73" s="25">
        <v>111567.28992632996</v>
      </c>
      <c r="HL73" s="25">
        <v>120554.69331799887</v>
      </c>
      <c r="HM73" s="25">
        <f t="shared" si="11"/>
        <v>9783.7307928594837</v>
      </c>
      <c r="HN73" s="158"/>
      <c r="HO73" s="158"/>
      <c r="HP73" s="158"/>
      <c r="HQ73" s="158"/>
      <c r="HR73" s="158"/>
      <c r="HS73" s="158"/>
    </row>
    <row r="74" spans="1:227" ht="13">
      <c r="A74" s="9"/>
      <c r="B74" s="18" t="s">
        <v>18</v>
      </c>
      <c r="C74" s="19">
        <v>3506.782771699528</v>
      </c>
      <c r="D74" s="19">
        <v>3255.0299500391957</v>
      </c>
      <c r="E74" s="19">
        <v>251.7528216603323</v>
      </c>
      <c r="F74" s="20">
        <v>7.7342705143865362E-2</v>
      </c>
      <c r="G74" s="22"/>
      <c r="H74" s="19">
        <v>3108.4528139994204</v>
      </c>
      <c r="I74" s="19">
        <v>146.57713603977527</v>
      </c>
      <c r="J74" s="20">
        <v>4.7154370617961905E-2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37"/>
      <c r="GX74" s="19">
        <v>13477.3894874</v>
      </c>
      <c r="GY74" s="19">
        <v>15073.136745120015</v>
      </c>
      <c r="GZ74" s="19">
        <v>17340.715076749915</v>
      </c>
      <c r="HA74" s="19">
        <v>17246.084979861167</v>
      </c>
      <c r="HB74" s="19">
        <v>18673.393291662807</v>
      </c>
      <c r="HC74" s="19">
        <v>20119.892862268134</v>
      </c>
      <c r="HD74" s="19">
        <v>21068.019706962627</v>
      </c>
      <c r="HE74" s="19">
        <v>21869.150088081631</v>
      </c>
      <c r="HF74" s="19">
        <v>23215.350844550885</v>
      </c>
      <c r="HG74" s="19">
        <v>25204.626810888018</v>
      </c>
      <c r="HH74" s="19">
        <v>27320.151836679044</v>
      </c>
      <c r="HI74" s="19">
        <v>27453.684303291713</v>
      </c>
      <c r="HJ74" s="19">
        <v>29974.777111530981</v>
      </c>
      <c r="HK74" s="19">
        <v>38781.545445819946</v>
      </c>
      <c r="HL74" s="19">
        <v>42318.478428428891</v>
      </c>
      <c r="HM74" s="19">
        <f t="shared" si="11"/>
        <v>3506.782771699528</v>
      </c>
      <c r="HN74" s="158"/>
      <c r="HO74" s="158"/>
      <c r="HP74" s="158"/>
      <c r="HQ74" s="158"/>
      <c r="HR74" s="158"/>
      <c r="HS74" s="158"/>
    </row>
    <row r="75" spans="1:227" ht="13">
      <c r="A75" s="9"/>
      <c r="B75" s="18" t="s">
        <v>19</v>
      </c>
      <c r="C75" s="19">
        <v>3793.3775780499554</v>
      </c>
      <c r="D75" s="19">
        <v>3647.0160444600033</v>
      </c>
      <c r="E75" s="19">
        <v>146.36153358995216</v>
      </c>
      <c r="F75" s="20">
        <v>4.0131858978871927E-2</v>
      </c>
      <c r="G75" s="22"/>
      <c r="H75" s="19">
        <v>3367.1904675899996</v>
      </c>
      <c r="I75" s="19">
        <v>279.82557687000372</v>
      </c>
      <c r="J75" s="20">
        <v>8.3103578358097271E-2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37"/>
      <c r="GX75" s="19">
        <v>18682.709360000001</v>
      </c>
      <c r="GY75" s="19">
        <v>20584.688171699996</v>
      </c>
      <c r="GZ75" s="19">
        <v>24115.425684480004</v>
      </c>
      <c r="HA75" s="19">
        <v>25559.455379240037</v>
      </c>
      <c r="HB75" s="19">
        <v>26503.918056309987</v>
      </c>
      <c r="HC75" s="19">
        <v>27282.553609680719</v>
      </c>
      <c r="HD75" s="19">
        <v>27807.745064560004</v>
      </c>
      <c r="HE75" s="19">
        <v>28601.488740749999</v>
      </c>
      <c r="HF75" s="19">
        <v>30768.575282359987</v>
      </c>
      <c r="HG75" s="19">
        <v>32510.249579599968</v>
      </c>
      <c r="HH75" s="19">
        <v>35545.980741859916</v>
      </c>
      <c r="HI75" s="19">
        <v>35334.058580070014</v>
      </c>
      <c r="HJ75" s="19">
        <v>35855.043268909998</v>
      </c>
      <c r="HK75" s="19">
        <v>42734.069583220051</v>
      </c>
      <c r="HL75" s="19">
        <v>47668.241827819991</v>
      </c>
      <c r="HM75" s="19">
        <f t="shared" si="11"/>
        <v>3793.3775780499554</v>
      </c>
      <c r="HN75" s="158"/>
      <c r="HO75" s="158"/>
      <c r="HP75" s="158"/>
      <c r="HQ75" s="158"/>
      <c r="HR75" s="158"/>
      <c r="HS75" s="158"/>
    </row>
    <row r="76" spans="1:227" ht="13">
      <c r="A76" s="9"/>
      <c r="B76" s="18" t="s">
        <v>20</v>
      </c>
      <c r="C76" s="19">
        <v>2483.5704431099998</v>
      </c>
      <c r="D76" s="19">
        <v>2432.5811201300003</v>
      </c>
      <c r="E76" s="19">
        <v>50.989322979999542</v>
      </c>
      <c r="F76" s="20">
        <v>2.0960995938862918E-2</v>
      </c>
      <c r="G76" s="22"/>
      <c r="H76" s="19">
        <v>2376.3009613900012</v>
      </c>
      <c r="I76" s="19">
        <v>56.280158739999024</v>
      </c>
      <c r="J76" s="20">
        <v>2.3683935517611509E-2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37"/>
      <c r="GX76" s="19">
        <v>10897.279702965858</v>
      </c>
      <c r="GY76" s="19">
        <v>13809.047238401487</v>
      </c>
      <c r="GZ76" s="19">
        <v>16838.28502245</v>
      </c>
      <c r="HA76" s="19">
        <v>17874.002670530004</v>
      </c>
      <c r="HB76" s="19">
        <v>19430.092245579999</v>
      </c>
      <c r="HC76" s="19">
        <v>20672.899735449992</v>
      </c>
      <c r="HD76" s="19">
        <v>22316.905444019991</v>
      </c>
      <c r="HE76" s="19">
        <v>21779.561626289989</v>
      </c>
      <c r="HF76" s="19">
        <v>22036.686954889992</v>
      </c>
      <c r="HG76" s="19">
        <v>23796.886480660003</v>
      </c>
      <c r="HH76" s="19">
        <v>24802.632502050001</v>
      </c>
      <c r="HI76" s="19">
        <v>21629.047100510001</v>
      </c>
      <c r="HJ76" s="19">
        <v>24180.395643669995</v>
      </c>
      <c r="HK76" s="19">
        <v>30051.674897289962</v>
      </c>
      <c r="HL76" s="19">
        <v>30567.973061749995</v>
      </c>
      <c r="HM76" s="19">
        <f t="shared" si="11"/>
        <v>2483.5704431099998</v>
      </c>
      <c r="HN76" s="158"/>
      <c r="HO76" s="158"/>
      <c r="HP76" s="158"/>
      <c r="HQ76" s="158"/>
      <c r="HR76" s="158"/>
      <c r="HS76" s="158"/>
    </row>
    <row r="77" spans="1:227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37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158"/>
      <c r="HO77" s="158"/>
      <c r="HP77" s="158"/>
      <c r="HQ77" s="158"/>
      <c r="HR77" s="158"/>
      <c r="HS77" s="158"/>
    </row>
    <row r="78" spans="1:227" ht="13">
      <c r="A78" s="9"/>
      <c r="B78" s="34" t="s">
        <v>33</v>
      </c>
      <c r="C78" s="25">
        <v>974.23369050045801</v>
      </c>
      <c r="D78" s="25">
        <v>927.86262320105141</v>
      </c>
      <c r="E78" s="25">
        <v>46.371067299406604</v>
      </c>
      <c r="F78" s="26">
        <v>4.9976220767930228E-2</v>
      </c>
      <c r="G78" s="27"/>
      <c r="H78" s="25">
        <v>831.58930242390807</v>
      </c>
      <c r="I78" s="25">
        <v>96.27332077714334</v>
      </c>
      <c r="J78" s="26">
        <v>0.11577027325451018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37"/>
      <c r="GX78" s="25">
        <v>6155.3771597710293</v>
      </c>
      <c r="GY78" s="25">
        <v>6494.4272658093423</v>
      </c>
      <c r="GZ78" s="25">
        <v>6574.1833367169411</v>
      </c>
      <c r="HA78" s="25">
        <v>7041.0159474308266</v>
      </c>
      <c r="HB78" s="25">
        <v>7663.1340519061396</v>
      </c>
      <c r="HC78" s="25">
        <v>8131.4358118788332</v>
      </c>
      <c r="HD78" s="25">
        <v>8736.4337677044205</v>
      </c>
      <c r="HE78" s="25">
        <v>9000.3263717112222</v>
      </c>
      <c r="HF78" s="25">
        <v>9355.3321516507513</v>
      </c>
      <c r="HG78" s="25">
        <v>9853.9979584123794</v>
      </c>
      <c r="HH78" s="25">
        <v>10665.574469064686</v>
      </c>
      <c r="HI78" s="25">
        <v>10018.511787522486</v>
      </c>
      <c r="HJ78" s="25">
        <v>10704.25067582574</v>
      </c>
      <c r="HK78" s="25">
        <v>10713.85966174438</v>
      </c>
      <c r="HL78" s="25">
        <v>11579.799065921514</v>
      </c>
      <c r="HM78" s="25">
        <f t="shared" si="11"/>
        <v>974.23369050045801</v>
      </c>
      <c r="HN78" s="158"/>
      <c r="HO78" s="158"/>
      <c r="HP78" s="158"/>
      <c r="HQ78" s="158"/>
      <c r="HR78" s="158"/>
      <c r="HS78" s="158"/>
    </row>
    <row r="79" spans="1:227" ht="13">
      <c r="A79" s="9"/>
      <c r="B79" s="18" t="s">
        <v>18</v>
      </c>
      <c r="C79" s="19">
        <v>346.46979399999998</v>
      </c>
      <c r="D79" s="19">
        <v>325.40507070280847</v>
      </c>
      <c r="E79" s="19">
        <v>21.064723297191506</v>
      </c>
      <c r="F79" s="20">
        <v>6.4733850802312351E-2</v>
      </c>
      <c r="G79" s="22"/>
      <c r="H79" s="19">
        <v>301.16413706038594</v>
      </c>
      <c r="I79" s="19">
        <v>24.240933642422533</v>
      </c>
      <c r="J79" s="20">
        <v>8.0490771175593265E-2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37"/>
      <c r="GX79" s="19">
        <v>2000.9800000000005</v>
      </c>
      <c r="GY79" s="19">
        <v>1964.96</v>
      </c>
      <c r="GZ79" s="19">
        <v>1929.62</v>
      </c>
      <c r="HA79" s="19">
        <v>2018.69</v>
      </c>
      <c r="HB79" s="19">
        <v>2306.2782574394842</v>
      </c>
      <c r="HC79" s="19">
        <v>2487.5294282154368</v>
      </c>
      <c r="HD79" s="19">
        <v>2701.6187806623257</v>
      </c>
      <c r="HE79" s="19">
        <v>2886.5309402287917</v>
      </c>
      <c r="HF79" s="19">
        <v>2984.4452767177991</v>
      </c>
      <c r="HG79" s="19">
        <v>3173.1149517605263</v>
      </c>
      <c r="HH79" s="19">
        <v>3431.2693325959399</v>
      </c>
      <c r="HI79" s="19">
        <v>3490.3789559142197</v>
      </c>
      <c r="HJ79" s="19">
        <v>3786.1305530020527</v>
      </c>
      <c r="HK79" s="19">
        <v>3819.7792902325109</v>
      </c>
      <c r="HL79" s="19">
        <v>4012.1017828025292</v>
      </c>
      <c r="HM79" s="19">
        <f t="shared" si="11"/>
        <v>346.46979399999998</v>
      </c>
      <c r="HN79" s="158"/>
      <c r="HO79" s="158"/>
      <c r="HP79" s="158"/>
      <c r="HQ79" s="158"/>
      <c r="HR79" s="158"/>
      <c r="HS79" s="158"/>
    </row>
    <row r="80" spans="1:227" ht="13">
      <c r="A80" s="9"/>
      <c r="B80" s="18" t="s">
        <v>19</v>
      </c>
      <c r="C80" s="19">
        <v>383.08463399999999</v>
      </c>
      <c r="D80" s="19">
        <v>370.21313500000002</v>
      </c>
      <c r="E80" s="19">
        <v>12.871498999999972</v>
      </c>
      <c r="F80" s="20">
        <v>3.4767807468527478E-2</v>
      </c>
      <c r="G80" s="22"/>
      <c r="H80" s="19">
        <v>332.28474</v>
      </c>
      <c r="I80" s="19">
        <v>37.928395000000023</v>
      </c>
      <c r="J80" s="20">
        <v>0.11414425772306012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37"/>
      <c r="GX80" s="19">
        <v>2443.663</v>
      </c>
      <c r="GY80" s="19">
        <v>2567.0860000000002</v>
      </c>
      <c r="GZ80" s="19">
        <v>2636.7179999999998</v>
      </c>
      <c r="HA80" s="19">
        <v>2878.02</v>
      </c>
      <c r="HB80" s="19">
        <v>2979.7055660000001</v>
      </c>
      <c r="HC80" s="19">
        <v>3159.6641019999997</v>
      </c>
      <c r="HD80" s="19">
        <v>3241.4290780000001</v>
      </c>
      <c r="HE80" s="19">
        <v>3386.3999859999999</v>
      </c>
      <c r="HF80" s="19">
        <v>3544.0609490000002</v>
      </c>
      <c r="HG80" s="19">
        <v>3699.2912919999994</v>
      </c>
      <c r="HH80" s="19">
        <v>4067.8249289999999</v>
      </c>
      <c r="HI80" s="19">
        <v>3972.8265000000006</v>
      </c>
      <c r="HJ80" s="19">
        <v>4211.1122500000001</v>
      </c>
      <c r="HK80" s="19">
        <v>4251.0323159999998</v>
      </c>
      <c r="HL80" s="19">
        <v>4776.3203269999995</v>
      </c>
      <c r="HM80" s="19">
        <f t="shared" si="11"/>
        <v>383.08463399999999</v>
      </c>
      <c r="HN80" s="158"/>
      <c r="HO80" s="158"/>
      <c r="HP80" s="158"/>
      <c r="HQ80" s="158"/>
      <c r="HR80" s="158"/>
      <c r="HS80" s="158"/>
    </row>
    <row r="81" spans="1:227" ht="13">
      <c r="A81" s="9"/>
      <c r="B81" s="18" t="s">
        <v>20</v>
      </c>
      <c r="C81" s="19">
        <v>244.67926250045812</v>
      </c>
      <c r="D81" s="19">
        <v>232.24441749824294</v>
      </c>
      <c r="E81" s="19">
        <v>12.434845002215184</v>
      </c>
      <c r="F81" s="20">
        <v>5.3542062005900573E-2</v>
      </c>
      <c r="G81" s="22"/>
      <c r="H81" s="19">
        <v>198.1404253635221</v>
      </c>
      <c r="I81" s="19">
        <v>34.103992134720841</v>
      </c>
      <c r="J81" s="20">
        <v>0.17212031352083404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37"/>
      <c r="GX81" s="19">
        <v>1710.7341597710295</v>
      </c>
      <c r="GY81" s="19">
        <v>1962.381265809342</v>
      </c>
      <c r="GZ81" s="19">
        <v>2007.8453367169416</v>
      </c>
      <c r="HA81" s="19">
        <v>2144.3059474308266</v>
      </c>
      <c r="HB81" s="19">
        <v>2377.1502284666544</v>
      </c>
      <c r="HC81" s="19">
        <v>2484.2422816633975</v>
      </c>
      <c r="HD81" s="19">
        <v>2793.3859090420938</v>
      </c>
      <c r="HE81" s="19">
        <v>2727.3954454824307</v>
      </c>
      <c r="HF81" s="19">
        <v>2826.8259259329511</v>
      </c>
      <c r="HG81" s="19">
        <v>2981.5917146518532</v>
      </c>
      <c r="HH81" s="19">
        <v>3166.4802074687477</v>
      </c>
      <c r="HI81" s="19">
        <v>2555.3063316082671</v>
      </c>
      <c r="HJ81" s="19">
        <v>2707.0078728236876</v>
      </c>
      <c r="HK81" s="19">
        <v>2643.0480555118688</v>
      </c>
      <c r="HL81" s="19">
        <v>2791.3769561189852</v>
      </c>
      <c r="HM81" s="19">
        <f t="shared" si="11"/>
        <v>244.67926250045812</v>
      </c>
      <c r="HN81" s="158"/>
      <c r="HO81" s="158"/>
      <c r="HP81" s="158"/>
      <c r="HQ81" s="158"/>
      <c r="HR81" s="158"/>
      <c r="HS81" s="158"/>
    </row>
    <row r="82" spans="1:227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37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158"/>
      <c r="HO82" s="158"/>
      <c r="HP82" s="158"/>
      <c r="HQ82" s="158"/>
      <c r="HR82" s="158"/>
      <c r="HS82" s="158"/>
    </row>
    <row r="83" spans="1:227" ht="13">
      <c r="A83" s="9"/>
      <c r="B83" s="34" t="s">
        <v>34</v>
      </c>
      <c r="C83" s="25">
        <v>157.65825838060155</v>
      </c>
      <c r="D83" s="25">
        <v>157.32320884968891</v>
      </c>
      <c r="E83" s="25">
        <v>0.33504953091264156</v>
      </c>
      <c r="F83" s="26">
        <v>2.1296891498873345E-3</v>
      </c>
      <c r="G83" s="27"/>
      <c r="H83" s="25">
        <v>145.00791541095364</v>
      </c>
      <c r="I83" s="25">
        <v>12.315293438735267</v>
      </c>
      <c r="J83" s="26">
        <v>8.4928422037056542E-2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37"/>
      <c r="GX83" s="25">
        <v>1095.8884688221433</v>
      </c>
      <c r="GY83" s="25">
        <v>1216.1970546141833</v>
      </c>
      <c r="GZ83" s="25">
        <v>1365.0636999610501</v>
      </c>
      <c r="HA83" s="25">
        <v>1466.0875168173238</v>
      </c>
      <c r="HB83" s="25">
        <v>1473.9908453477676</v>
      </c>
      <c r="HC83" s="25">
        <v>1494.884319092153</v>
      </c>
      <c r="HD83" s="25">
        <v>1523.7371134225809</v>
      </c>
      <c r="HE83" s="25">
        <v>1512.3970183109104</v>
      </c>
      <c r="HF83" s="25">
        <v>1536.8172901942589</v>
      </c>
      <c r="HG83" s="25">
        <v>1574.3126168621695</v>
      </c>
      <c r="HH83" s="25">
        <v>1648.6731588352714</v>
      </c>
      <c r="HI83" s="25">
        <v>1409.2156953654701</v>
      </c>
      <c r="HJ83" s="25">
        <v>1497.7413569557946</v>
      </c>
      <c r="HK83" s="25">
        <v>1889.4318970140603</v>
      </c>
      <c r="HL83" s="25">
        <v>2040.0184211075007</v>
      </c>
      <c r="HM83" s="25">
        <f t="shared" si="11"/>
        <v>157.65825838060155</v>
      </c>
      <c r="HN83" s="158"/>
      <c r="HO83" s="158"/>
      <c r="HP83" s="158"/>
      <c r="HQ83" s="158"/>
      <c r="HR83" s="158"/>
      <c r="HS83" s="158"/>
    </row>
    <row r="84" spans="1:227" ht="13">
      <c r="A84" s="9"/>
      <c r="B84" s="18" t="s">
        <v>18</v>
      </c>
      <c r="C84" s="19">
        <v>55.837760715547994</v>
      </c>
      <c r="D84" s="19">
        <v>55.281168111761779</v>
      </c>
      <c r="E84" s="19">
        <v>0.55659260378621411</v>
      </c>
      <c r="F84" s="20">
        <v>1.0068394406228039E-2</v>
      </c>
      <c r="G84" s="22"/>
      <c r="H84" s="19">
        <v>52.951591220352277</v>
      </c>
      <c r="I84" s="19">
        <v>2.3295768914095021</v>
      </c>
      <c r="J84" s="20">
        <v>4.3994464334701888E-2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37"/>
      <c r="GX84" s="19">
        <v>334.9428833306971</v>
      </c>
      <c r="GY84" s="19">
        <v>364.98795570034252</v>
      </c>
      <c r="GZ84" s="19">
        <v>395.23410362094472</v>
      </c>
      <c r="HA84" s="19">
        <v>418.731872704875</v>
      </c>
      <c r="HB84" s="19">
        <v>429.60476280680211</v>
      </c>
      <c r="HC84" s="19">
        <v>444.67145623172127</v>
      </c>
      <c r="HD84" s="19">
        <v>459.00154887984331</v>
      </c>
      <c r="HE84" s="19">
        <v>469.95013817005218</v>
      </c>
      <c r="HF84" s="19">
        <v>478.86842735700981</v>
      </c>
      <c r="HG84" s="19">
        <v>494.65142089930782</v>
      </c>
      <c r="HH84" s="19">
        <v>518.29111196077531</v>
      </c>
      <c r="HI84" s="19">
        <v>468.36374326704464</v>
      </c>
      <c r="HJ84" s="19">
        <v>504.93798029753344</v>
      </c>
      <c r="HK84" s="19">
        <v>670.35049890880748</v>
      </c>
      <c r="HL84" s="19">
        <v>718.24239961559567</v>
      </c>
      <c r="HM84" s="19">
        <f t="shared" si="11"/>
        <v>55.837760715547994</v>
      </c>
      <c r="HN84" s="158"/>
      <c r="HO84" s="158"/>
      <c r="HP84" s="158"/>
      <c r="HQ84" s="158"/>
      <c r="HR84" s="158"/>
      <c r="HS84" s="158"/>
    </row>
    <row r="85" spans="1:227" ht="13">
      <c r="A85" s="9"/>
      <c r="B85" s="18" t="s">
        <v>19</v>
      </c>
      <c r="C85" s="19">
        <v>62.129318666425448</v>
      </c>
      <c r="D85" s="19">
        <v>62.042223950265253</v>
      </c>
      <c r="E85" s="19">
        <v>8.7094716160194707E-2</v>
      </c>
      <c r="F85" s="20">
        <v>1.4037974562293612E-3</v>
      </c>
      <c r="G85" s="22"/>
      <c r="H85" s="19">
        <v>56.894246318540041</v>
      </c>
      <c r="I85" s="19">
        <v>5.1479776317252117</v>
      </c>
      <c r="J85" s="20">
        <v>9.0483273174982684E-2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37"/>
      <c r="GX85" s="19">
        <v>474.07473405180315</v>
      </c>
      <c r="GY85" s="19">
        <v>509.06323756847081</v>
      </c>
      <c r="GZ85" s="19">
        <v>577.2827848802192</v>
      </c>
      <c r="HA85" s="19">
        <v>620.84368373034238</v>
      </c>
      <c r="HB85" s="19">
        <v>604.43133690888635</v>
      </c>
      <c r="HC85" s="19">
        <v>604.49305097314254</v>
      </c>
      <c r="HD85" s="19">
        <v>592.9968155520852</v>
      </c>
      <c r="HE85" s="19">
        <v>595.38658080274695</v>
      </c>
      <c r="HF85" s="19">
        <v>621.0931446297717</v>
      </c>
      <c r="HG85" s="19">
        <v>628.76083517636209</v>
      </c>
      <c r="HH85" s="19">
        <v>657.28054578389401</v>
      </c>
      <c r="HI85" s="19">
        <v>586.52731449598559</v>
      </c>
      <c r="HJ85" s="19">
        <v>610.52073225609695</v>
      </c>
      <c r="HK85" s="19">
        <v>748.29291147997026</v>
      </c>
      <c r="HL85" s="19">
        <v>821.97916890883027</v>
      </c>
      <c r="HM85" s="19">
        <f t="shared" si="11"/>
        <v>62.129318666425448</v>
      </c>
      <c r="HN85" s="158"/>
      <c r="HO85" s="158"/>
      <c r="HP85" s="158"/>
      <c r="HQ85" s="158"/>
      <c r="HR85" s="158"/>
      <c r="HS85" s="158"/>
    </row>
    <row r="86" spans="1:227" ht="13">
      <c r="A86" s="9"/>
      <c r="B86" s="18" t="s">
        <v>20</v>
      </c>
      <c r="C86" s="19">
        <v>39.691178998628125</v>
      </c>
      <c r="D86" s="19">
        <v>39.999816787661885</v>
      </c>
      <c r="E86" s="19">
        <v>-0.30863778903376016</v>
      </c>
      <c r="F86" s="20">
        <v>-7.7159800674127289E-3</v>
      </c>
      <c r="G86" s="22"/>
      <c r="H86" s="19">
        <v>35.162077872061339</v>
      </c>
      <c r="I86" s="19">
        <v>4.8377389156005464</v>
      </c>
      <c r="J86" s="20">
        <v>0.13758398844354017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37"/>
      <c r="GX86" s="19">
        <v>286.87085143964316</v>
      </c>
      <c r="GY86" s="19">
        <v>342.14586134537012</v>
      </c>
      <c r="GZ86" s="19">
        <v>392.54681145988604</v>
      </c>
      <c r="HA86" s="19">
        <v>426.51196038210645</v>
      </c>
      <c r="HB86" s="19">
        <v>439.95474563207898</v>
      </c>
      <c r="HC86" s="19">
        <v>445.7198118872891</v>
      </c>
      <c r="HD86" s="19">
        <v>471.73874899065231</v>
      </c>
      <c r="HE86" s="19">
        <v>447.06029933811118</v>
      </c>
      <c r="HF86" s="19">
        <v>436.85571820747737</v>
      </c>
      <c r="HG86" s="19">
        <v>450.90036078649956</v>
      </c>
      <c r="HH86" s="19">
        <v>473.10150109060214</v>
      </c>
      <c r="HI86" s="19">
        <v>354.32463760243996</v>
      </c>
      <c r="HJ86" s="19">
        <v>382.28264440216412</v>
      </c>
      <c r="HK86" s="19">
        <v>470.78848662528264</v>
      </c>
      <c r="HL86" s="19">
        <v>499.79685258307461</v>
      </c>
      <c r="HM86" s="19">
        <f t="shared" si="11"/>
        <v>39.691178998628125</v>
      </c>
      <c r="HN86" s="158"/>
      <c r="HO86" s="158"/>
      <c r="HP86" s="158"/>
      <c r="HQ86" s="158"/>
      <c r="HR86" s="158"/>
      <c r="HS86" s="158"/>
    </row>
    <row r="87" spans="1:227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37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158"/>
      <c r="HO87" s="158"/>
      <c r="HP87" s="158"/>
      <c r="HQ87" s="158"/>
      <c r="HR87" s="158"/>
      <c r="HS87" s="158"/>
    </row>
    <row r="88" spans="1:227" ht="13">
      <c r="A88" s="9"/>
      <c r="B88" s="34" t="s">
        <v>35</v>
      </c>
      <c r="C88" s="25">
        <v>9722.3748828599091</v>
      </c>
      <c r="D88" s="25">
        <v>9266.3999305302168</v>
      </c>
      <c r="E88" s="25">
        <v>455.97495232969231</v>
      </c>
      <c r="F88" s="26">
        <v>4.9207346515164035E-2</v>
      </c>
      <c r="G88" s="27"/>
      <c r="H88" s="25">
        <v>8223.1668702905245</v>
      </c>
      <c r="I88" s="25">
        <v>1043.2330602396923</v>
      </c>
      <c r="J88" s="26">
        <v>0.12686512102883241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37"/>
      <c r="GX88" s="25">
        <v>39455.470150076653</v>
      </c>
      <c r="GY88" s="25">
        <v>44817.683198382292</v>
      </c>
      <c r="GZ88" s="25">
        <v>52051.291558866578</v>
      </c>
      <c r="HA88" s="25">
        <v>57669.908787354914</v>
      </c>
      <c r="HB88" s="25">
        <v>61648.14056198184</v>
      </c>
      <c r="HC88" s="25">
        <v>65115.392070996917</v>
      </c>
      <c r="HD88" s="25">
        <v>68655.326268303936</v>
      </c>
      <c r="HE88" s="25">
        <v>69684.51339149967</v>
      </c>
      <c r="HF88" s="25">
        <v>73088.351973067605</v>
      </c>
      <c r="HG88" s="25">
        <v>77995.983860706416</v>
      </c>
      <c r="HH88" s="25">
        <v>84605.412962176008</v>
      </c>
      <c r="HI88" s="25">
        <v>79833.144306555565</v>
      </c>
      <c r="HJ88" s="25">
        <v>85630.071929437618</v>
      </c>
      <c r="HK88" s="25">
        <v>103936.52971157823</v>
      </c>
      <c r="HL88" s="25">
        <v>114643.55879481899</v>
      </c>
      <c r="HM88" s="25">
        <f t="shared" si="11"/>
        <v>9722.3748828599091</v>
      </c>
      <c r="HN88" s="158"/>
      <c r="HO88" s="158"/>
      <c r="HP88" s="158"/>
      <c r="HQ88" s="158"/>
      <c r="HR88" s="158"/>
      <c r="HS88" s="158"/>
    </row>
    <row r="89" spans="1:227" ht="13">
      <c r="A89" s="9"/>
      <c r="B89" s="18" t="s">
        <v>18</v>
      </c>
      <c r="C89" s="19">
        <v>3443.3695251499844</v>
      </c>
      <c r="D89" s="19">
        <v>3256.0829142500133</v>
      </c>
      <c r="E89" s="19">
        <v>187.28661089997104</v>
      </c>
      <c r="F89" s="20">
        <v>5.7518993168240468E-2</v>
      </c>
      <c r="G89" s="22"/>
      <c r="H89" s="19">
        <v>3002.8000155602249</v>
      </c>
      <c r="I89" s="19">
        <v>253.28289868978845</v>
      </c>
      <c r="J89" s="20">
        <v>8.4348906812741611E-2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37"/>
      <c r="GX89" s="19">
        <v>12059.298185819998</v>
      </c>
      <c r="GY89" s="19">
        <v>13448.668668157487</v>
      </c>
      <c r="GZ89" s="19">
        <v>15069.441646599998</v>
      </c>
      <c r="HA89" s="19">
        <v>16471.174026165034</v>
      </c>
      <c r="HB89" s="19">
        <v>17971.844881231988</v>
      </c>
      <c r="HC89" s="19">
        <v>19372.085087491665</v>
      </c>
      <c r="HD89" s="19">
        <v>20684.713782883744</v>
      </c>
      <c r="HE89" s="19">
        <v>21655.536429629155</v>
      </c>
      <c r="HF89" s="19">
        <v>22774.447088626988</v>
      </c>
      <c r="HG89" s="19">
        <v>24508.302816465213</v>
      </c>
      <c r="HH89" s="19">
        <v>26610.50900929411</v>
      </c>
      <c r="HI89" s="19">
        <v>26562.900738163964</v>
      </c>
      <c r="HJ89" s="19">
        <v>28866.930489074864</v>
      </c>
      <c r="HK89" s="19">
        <v>36862.966548576893</v>
      </c>
      <c r="HL89" s="19">
        <v>40371.2255488476</v>
      </c>
      <c r="HM89" s="19">
        <f t="shared" si="11"/>
        <v>3443.3695251499844</v>
      </c>
      <c r="HN89" s="158"/>
      <c r="HO89" s="158"/>
      <c r="HP89" s="158"/>
      <c r="HQ89" s="158"/>
      <c r="HR89" s="158"/>
      <c r="HS89" s="158"/>
    </row>
    <row r="90" spans="1:227" ht="13">
      <c r="A90" s="9"/>
      <c r="B90" s="18" t="s">
        <v>19</v>
      </c>
      <c r="C90" s="19">
        <v>3831.3535459299246</v>
      </c>
      <c r="D90" s="19">
        <v>3654.3118075602033</v>
      </c>
      <c r="E90" s="19">
        <v>177.04173836972132</v>
      </c>
      <c r="F90" s="20">
        <v>4.844735416486614E-2</v>
      </c>
      <c r="G90" s="22"/>
      <c r="H90" s="19">
        <v>3226.3816779302961</v>
      </c>
      <c r="I90" s="19">
        <v>427.93012962990724</v>
      </c>
      <c r="J90" s="20">
        <v>0.13263468874656573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37"/>
      <c r="GX90" s="19">
        <v>17068.412880000003</v>
      </c>
      <c r="GY90" s="19">
        <v>18761.427143443427</v>
      </c>
      <c r="GZ90" s="19">
        <v>22013.89323153994</v>
      </c>
      <c r="HA90" s="19">
        <v>24420.985091349976</v>
      </c>
      <c r="HB90" s="19">
        <v>25280.67135313007</v>
      </c>
      <c r="HC90" s="19">
        <v>26329.170566285549</v>
      </c>
      <c r="HD90" s="19">
        <v>26718.558441010664</v>
      </c>
      <c r="HE90" s="19">
        <v>27438.139740600967</v>
      </c>
      <c r="HF90" s="19">
        <v>29538.398706320673</v>
      </c>
      <c r="HG90" s="19">
        <v>31151.894055961231</v>
      </c>
      <c r="HH90" s="19">
        <v>33736.6752029419</v>
      </c>
      <c r="HI90" s="19">
        <v>33206.932360121602</v>
      </c>
      <c r="HJ90" s="19">
        <v>34906.185239752784</v>
      </c>
      <c r="HK90" s="19">
        <v>41168.635841161326</v>
      </c>
      <c r="HL90" s="19">
        <v>46189.513044451371</v>
      </c>
      <c r="HM90" s="19">
        <f t="shared" si="11"/>
        <v>3831.3535459299246</v>
      </c>
      <c r="HN90" s="158"/>
      <c r="HO90" s="158"/>
      <c r="HP90" s="158"/>
      <c r="HQ90" s="158"/>
      <c r="HR90" s="158"/>
      <c r="HS90" s="158"/>
    </row>
    <row r="91" spans="1:227" ht="13">
      <c r="A91" s="9"/>
      <c r="B91" s="18" t="s">
        <v>20</v>
      </c>
      <c r="C91" s="19">
        <v>2447.6518117800001</v>
      </c>
      <c r="D91" s="19">
        <v>2356.0052087200002</v>
      </c>
      <c r="E91" s="19">
        <v>91.646603059999961</v>
      </c>
      <c r="F91" s="20">
        <v>3.8899151292535072E-2</v>
      </c>
      <c r="G91" s="22"/>
      <c r="H91" s="19">
        <v>1993.9851768000033</v>
      </c>
      <c r="I91" s="19">
        <v>362.02003191999688</v>
      </c>
      <c r="J91" s="20">
        <v>0.18155602966967668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37"/>
      <c r="GX91" s="19">
        <v>10327.759084256646</v>
      </c>
      <c r="GY91" s="19">
        <v>12607.587386781375</v>
      </c>
      <c r="GZ91" s="19">
        <v>14967.956680726642</v>
      </c>
      <c r="HA91" s="19">
        <v>16777.749669839901</v>
      </c>
      <c r="HB91" s="19">
        <v>18395.624327619778</v>
      </c>
      <c r="HC91" s="19">
        <v>19414.136417219699</v>
      </c>
      <c r="HD91" s="19">
        <v>21252.054044409531</v>
      </c>
      <c r="HE91" s="19">
        <v>20590.837221269554</v>
      </c>
      <c r="HF91" s="19">
        <v>20775.506178119947</v>
      </c>
      <c r="HG91" s="19">
        <v>22335.786988279971</v>
      </c>
      <c r="HH91" s="19">
        <v>24258.228749940001</v>
      </c>
      <c r="HI91" s="19">
        <v>20063.311208269999</v>
      </c>
      <c r="HJ91" s="19">
        <v>21856.956200609977</v>
      </c>
      <c r="HK91" s="19">
        <v>25904.927321840009</v>
      </c>
      <c r="HL91" s="19">
        <v>28082.820201520015</v>
      </c>
      <c r="HM91" s="19">
        <f t="shared" si="11"/>
        <v>2447.6518117800001</v>
      </c>
      <c r="HN91" s="158"/>
      <c r="HO91" s="158"/>
      <c r="HP91" s="158"/>
      <c r="HQ91" s="158"/>
      <c r="HR91" s="158"/>
      <c r="HS91" s="158"/>
    </row>
    <row r="92" spans="1:227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37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158"/>
      <c r="HO92" s="158"/>
      <c r="HP92" s="158"/>
      <c r="HQ92" s="158"/>
      <c r="HR92" s="158"/>
      <c r="HS92" s="158"/>
    </row>
    <row r="93" spans="1:227" ht="13">
      <c r="A93" s="9"/>
      <c r="B93" s="34" t="s">
        <v>36</v>
      </c>
      <c r="C93" s="25">
        <v>68.059672429005261</v>
      </c>
      <c r="D93" s="25">
        <v>71.290767121296426</v>
      </c>
      <c r="E93" s="25">
        <v>-3.2310946922911654</v>
      </c>
      <c r="F93" s="26">
        <v>-4.5322765103560689E-2</v>
      </c>
      <c r="G93" s="27"/>
      <c r="H93" s="25">
        <v>74.779370230842773</v>
      </c>
      <c r="I93" s="25">
        <v>-3.4886031095463466</v>
      </c>
      <c r="J93" s="26">
        <v>-4.6651945567033823E-2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37"/>
      <c r="GX93" s="25">
        <v>150.11038759556502</v>
      </c>
      <c r="GY93" s="25">
        <v>272.95101569599512</v>
      </c>
      <c r="GZ93" s="25">
        <v>434.85485733833224</v>
      </c>
      <c r="HA93" s="25">
        <v>451.2691981822644</v>
      </c>
      <c r="HB93" s="25">
        <v>464.37242684581611</v>
      </c>
      <c r="HC93" s="25">
        <v>348.31665874468962</v>
      </c>
      <c r="HD93" s="25">
        <v>71.679754092928505</v>
      </c>
      <c r="HE93" s="25">
        <v>-57.389839176380562</v>
      </c>
      <c r="HF93" s="25">
        <v>188.69779288819711</v>
      </c>
      <c r="HG93" s="25">
        <v>414.58314113119002</v>
      </c>
      <c r="HH93" s="25">
        <v>472.68554514121388</v>
      </c>
      <c r="HI93" s="25">
        <v>341.59950525422499</v>
      </c>
      <c r="HJ93" s="25">
        <v>542.42593298199824</v>
      </c>
      <c r="HK93" s="25">
        <v>736.60968700220633</v>
      </c>
      <c r="HL93" s="25">
        <v>840.65655309054318</v>
      </c>
      <c r="HM93" s="25">
        <f t="shared" si="11"/>
        <v>68.059672429005261</v>
      </c>
      <c r="HN93" s="158"/>
      <c r="HO93" s="158"/>
      <c r="HP93" s="158"/>
      <c r="HQ93" s="158"/>
      <c r="HR93" s="158"/>
      <c r="HS93" s="158"/>
    </row>
    <row r="94" spans="1:227" ht="13">
      <c r="A94" s="9"/>
      <c r="B94" s="18" t="s">
        <v>18</v>
      </c>
      <c r="C94" s="19">
        <v>29.15139474990027</v>
      </c>
      <c r="D94" s="19">
        <v>30.56519914150828</v>
      </c>
      <c r="E94" s="19">
        <v>-1.4138043916080107</v>
      </c>
      <c r="F94" s="20">
        <v>-4.6255363332085415E-2</v>
      </c>
      <c r="G94" s="22"/>
      <c r="H94" s="19">
        <v>31.618872596785913</v>
      </c>
      <c r="I94" s="19">
        <v>-1.0536734552776323</v>
      </c>
      <c r="J94" s="20">
        <v>-3.3324194341601512E-2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37"/>
      <c r="GX94" s="19">
        <v>75.051325387593621</v>
      </c>
      <c r="GY94" s="19">
        <v>112.61285828141033</v>
      </c>
      <c r="GZ94" s="19">
        <v>166.98266416691018</v>
      </c>
      <c r="HA94" s="19">
        <v>151.50641150395944</v>
      </c>
      <c r="HB94" s="19">
        <v>177.03946117294595</v>
      </c>
      <c r="HC94" s="19">
        <v>140.07878816432012</v>
      </c>
      <c r="HD94" s="19">
        <v>34.580534816633367</v>
      </c>
      <c r="HE94" s="19">
        <v>-3.0095412929537098</v>
      </c>
      <c r="HF94" s="19">
        <v>84.994982590028158</v>
      </c>
      <c r="HG94" s="19">
        <v>174.6883701867323</v>
      </c>
      <c r="HH94" s="19">
        <v>204.86929012423252</v>
      </c>
      <c r="HI94" s="19">
        <v>182.52349953037879</v>
      </c>
      <c r="HJ94" s="19">
        <v>257.84984937517368</v>
      </c>
      <c r="HK94" s="19">
        <v>324.14062237172453</v>
      </c>
      <c r="HL94" s="19">
        <v>370.47801982564829</v>
      </c>
      <c r="HM94" s="19">
        <f t="shared" si="11"/>
        <v>29.15139474990027</v>
      </c>
      <c r="HN94" s="158"/>
      <c r="HO94" s="158"/>
      <c r="HP94" s="158"/>
      <c r="HQ94" s="158"/>
      <c r="HR94" s="158"/>
      <c r="HS94" s="158"/>
    </row>
    <row r="95" spans="1:227" ht="13">
      <c r="A95" s="9"/>
      <c r="B95" s="18" t="s">
        <v>19</v>
      </c>
      <c r="C95" s="19">
        <v>23.044384063530604</v>
      </c>
      <c r="D95" s="19">
        <v>24.875148439752106</v>
      </c>
      <c r="E95" s="19">
        <v>-1.8307643762215022</v>
      </c>
      <c r="F95" s="20">
        <v>-7.3598128696825041E-2</v>
      </c>
      <c r="G95" s="22"/>
      <c r="H95" s="19">
        <v>24.912760085474993</v>
      </c>
      <c r="I95" s="19">
        <v>-3.7611645722886777E-2</v>
      </c>
      <c r="J95" s="20">
        <v>-1.5097341921907592E-3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37"/>
      <c r="GX95" s="19">
        <v>33.703338140565009</v>
      </c>
      <c r="GY95" s="19">
        <v>82.985230065532804</v>
      </c>
      <c r="GZ95" s="19">
        <v>147.63932678542744</v>
      </c>
      <c r="HA95" s="19">
        <v>160.39871545673617</v>
      </c>
      <c r="HB95" s="19">
        <v>154.49038368839655</v>
      </c>
      <c r="HC95" s="19">
        <v>112.20755362343857</v>
      </c>
      <c r="HD95" s="19">
        <v>1.6269246915632531</v>
      </c>
      <c r="HE95" s="19">
        <v>-41.526801515407215</v>
      </c>
      <c r="HF95" s="19">
        <v>46.86664579154813</v>
      </c>
      <c r="HG95" s="19">
        <v>130.92717835633576</v>
      </c>
      <c r="HH95" s="19">
        <v>148.0511189826486</v>
      </c>
      <c r="HI95" s="19">
        <v>79.793212642692069</v>
      </c>
      <c r="HJ95" s="19">
        <v>145.30277224404847</v>
      </c>
      <c r="HK95" s="19">
        <v>225.59133271261086</v>
      </c>
      <c r="HL95" s="19">
        <v>275.84036443568641</v>
      </c>
      <c r="HM95" s="19">
        <f t="shared" si="11"/>
        <v>23.044384063530604</v>
      </c>
      <c r="HN95" s="158"/>
      <c r="HO95" s="158"/>
      <c r="HP95" s="158"/>
      <c r="HQ95" s="158"/>
      <c r="HR95" s="158"/>
      <c r="HS95" s="158"/>
    </row>
    <row r="96" spans="1:227" ht="13">
      <c r="A96" s="9"/>
      <c r="B96" s="18" t="s">
        <v>20</v>
      </c>
      <c r="C96" s="19">
        <v>15.863893615574387</v>
      </c>
      <c r="D96" s="19">
        <v>15.850419540036045</v>
      </c>
      <c r="E96" s="19">
        <v>1.3474075538342234E-2</v>
      </c>
      <c r="F96" s="20">
        <v>8.5007690202196337E-4</v>
      </c>
      <c r="G96" s="22"/>
      <c r="H96" s="19">
        <v>18.247737548581867</v>
      </c>
      <c r="I96" s="19">
        <v>-2.3973180085458221</v>
      </c>
      <c r="J96" s="20">
        <v>-0.13137617757616921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37"/>
      <c r="GX96" s="19">
        <v>41.355724067406392</v>
      </c>
      <c r="GY96" s="19">
        <v>77.352927349051953</v>
      </c>
      <c r="GZ96" s="19">
        <v>120.23286638599461</v>
      </c>
      <c r="HA96" s="19">
        <v>139.36407122156876</v>
      </c>
      <c r="HB96" s="19">
        <v>132.84258198447358</v>
      </c>
      <c r="HC96" s="19">
        <v>96.030316956930918</v>
      </c>
      <c r="HD96" s="19">
        <v>35.472294584731891</v>
      </c>
      <c r="HE96" s="19">
        <v>-12.853496368019638</v>
      </c>
      <c r="HF96" s="19">
        <v>56.836164506620847</v>
      </c>
      <c r="HG96" s="19">
        <v>108.96759258812196</v>
      </c>
      <c r="HH96" s="19">
        <v>119.7651360343327</v>
      </c>
      <c r="HI96" s="19">
        <v>79.282793081154111</v>
      </c>
      <c r="HJ96" s="19">
        <v>139.2733113627761</v>
      </c>
      <c r="HK96" s="19">
        <v>186.87773191787093</v>
      </c>
      <c r="HL96" s="19">
        <v>194.33816882920843</v>
      </c>
      <c r="HM96" s="19">
        <f t="shared" si="11"/>
        <v>15.863893615574387</v>
      </c>
      <c r="HN96" s="158"/>
      <c r="HO96" s="158"/>
      <c r="HP96" s="158"/>
      <c r="HQ96" s="158"/>
      <c r="HR96" s="158"/>
      <c r="HS96" s="158"/>
    </row>
    <row r="97" spans="1:227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37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158"/>
      <c r="HO97" s="158"/>
      <c r="HP97" s="158"/>
      <c r="HQ97" s="158"/>
      <c r="HR97" s="158"/>
      <c r="HS97" s="158"/>
    </row>
    <row r="98" spans="1:227" ht="13">
      <c r="A98" s="9"/>
      <c r="B98" s="34" t="s">
        <v>37</v>
      </c>
      <c r="C98" s="25">
        <v>2.4021222436814438</v>
      </c>
      <c r="D98" s="25">
        <v>2.4255569938404644</v>
      </c>
      <c r="E98" s="25">
        <v>-2.3434750159020634E-2</v>
      </c>
      <c r="F98" s="26">
        <v>-9.6615953442988865E-3</v>
      </c>
      <c r="G98" s="27"/>
      <c r="H98" s="25">
        <v>2.5379514220115138</v>
      </c>
      <c r="I98" s="25">
        <v>-0.11239442817104939</v>
      </c>
      <c r="J98" s="26">
        <v>-4.4285492305431329E-2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37"/>
      <c r="GX98" s="25">
        <v>16.431974956920151</v>
      </c>
      <c r="GY98" s="25">
        <v>21.864161602712493</v>
      </c>
      <c r="GZ98" s="25">
        <v>18.149778896363436</v>
      </c>
      <c r="HA98" s="25">
        <v>21.211172037506138</v>
      </c>
      <c r="HB98" s="25">
        <v>23.200775399522815</v>
      </c>
      <c r="HC98" s="25">
        <v>20.608152353439657</v>
      </c>
      <c r="HD98" s="25">
        <v>20.86538368691679</v>
      </c>
      <c r="HE98" s="25">
        <v>20.922876757330073</v>
      </c>
      <c r="HF98" s="25">
        <v>21.216584098245718</v>
      </c>
      <c r="HG98" s="25">
        <v>21.124627102828015</v>
      </c>
      <c r="HH98" s="25">
        <v>21.869927433275205</v>
      </c>
      <c r="HI98" s="25">
        <v>14.868119902645379</v>
      </c>
      <c r="HJ98" s="25">
        <v>24.0165355298872</v>
      </c>
      <c r="HK98" s="25">
        <v>27.205142294234395</v>
      </c>
      <c r="HL98" s="25">
        <v>29.194981148439059</v>
      </c>
      <c r="HM98" s="25">
        <f t="shared" si="11"/>
        <v>2.4021222436814438</v>
      </c>
      <c r="HN98" s="158"/>
      <c r="HO98" s="158"/>
      <c r="HP98" s="158"/>
      <c r="HQ98" s="158"/>
      <c r="HR98" s="158"/>
      <c r="HS98" s="158"/>
    </row>
    <row r="99" spans="1:227" ht="13">
      <c r="A99" s="9"/>
      <c r="B99" s="18" t="s">
        <v>18</v>
      </c>
      <c r="C99" s="19">
        <v>1.035959589831926</v>
      </c>
      <c r="D99" s="19">
        <v>1.0328152175537166</v>
      </c>
      <c r="E99" s="19">
        <v>3.1443722782094063E-3</v>
      </c>
      <c r="F99" s="20">
        <v>3.0444674175667515E-3</v>
      </c>
      <c r="G99" s="22"/>
      <c r="H99" s="19">
        <v>1.0335805584357474</v>
      </c>
      <c r="I99" s="19">
        <v>-7.6534088203072947E-4</v>
      </c>
      <c r="J99" s="20">
        <v>-7.4047530769059738E-4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37"/>
      <c r="GX99" s="19">
        <v>4.5737835705427203</v>
      </c>
      <c r="GY99" s="19">
        <v>4.4657617358230377</v>
      </c>
      <c r="GZ99" s="19">
        <v>4.7707210511328126</v>
      </c>
      <c r="HA99" s="19">
        <v>8.0084277849839438</v>
      </c>
      <c r="HB99" s="19">
        <v>9.6321614982320991</v>
      </c>
      <c r="HC99" s="19">
        <v>7.6944559476034442</v>
      </c>
      <c r="HD99" s="19">
        <v>7.5632723172375336</v>
      </c>
      <c r="HE99" s="19">
        <v>7.3932710478192432</v>
      </c>
      <c r="HF99" s="19">
        <v>8.0895520088964066</v>
      </c>
      <c r="HG99" s="19">
        <v>7.7844409198170395</v>
      </c>
      <c r="HH99" s="19">
        <v>8.2840356981500101</v>
      </c>
      <c r="HI99" s="19">
        <v>5.9774717557063521</v>
      </c>
      <c r="HJ99" s="19">
        <v>8.9565191612379689</v>
      </c>
      <c r="HK99" s="19">
        <v>11.35100923864398</v>
      </c>
      <c r="HL99" s="19">
        <v>11.942852437615446</v>
      </c>
      <c r="HM99" s="19">
        <f t="shared" si="11"/>
        <v>1.035959589831926</v>
      </c>
      <c r="HN99" s="158"/>
      <c r="HO99" s="158"/>
      <c r="HP99" s="158"/>
      <c r="HQ99" s="158"/>
      <c r="HR99" s="158"/>
      <c r="HS99" s="158"/>
    </row>
    <row r="100" spans="1:227" ht="13">
      <c r="A100" s="9"/>
      <c r="B100" s="18" t="s">
        <v>19</v>
      </c>
      <c r="C100" s="19">
        <v>0.66047479932670661</v>
      </c>
      <c r="D100" s="19">
        <v>0.62671800378265619</v>
      </c>
      <c r="E100" s="19">
        <v>3.3756795544050422E-2</v>
      </c>
      <c r="F100" s="20">
        <v>5.3862814440156358E-2</v>
      </c>
      <c r="G100" s="22"/>
      <c r="H100" s="19">
        <v>0.56312820746132808</v>
      </c>
      <c r="I100" s="19">
        <v>6.3589796321328107E-2</v>
      </c>
      <c r="J100" s="20">
        <v>0.11292241354415732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37"/>
      <c r="GX100" s="19">
        <v>6.4459054802839848</v>
      </c>
      <c r="GY100" s="19">
        <v>12.118908788074931</v>
      </c>
      <c r="GZ100" s="19">
        <v>7.4736743427029122</v>
      </c>
      <c r="HA100" s="19">
        <v>6.3156135788047791</v>
      </c>
      <c r="HB100" s="19">
        <v>6.6752464843962098</v>
      </c>
      <c r="HC100" s="19">
        <v>7.0041067210670258</v>
      </c>
      <c r="HD100" s="19">
        <v>7.0336723797449983</v>
      </c>
      <c r="HE100" s="19">
        <v>6.7848968632441711</v>
      </c>
      <c r="HF100" s="19">
        <v>6.5748734825635209</v>
      </c>
      <c r="HG100" s="19">
        <v>6.5502585062792065</v>
      </c>
      <c r="HH100" s="19">
        <v>6.2801154512189488</v>
      </c>
      <c r="HI100" s="19">
        <v>4.7781688594735776</v>
      </c>
      <c r="HJ100" s="19">
        <v>6.9924996382430642</v>
      </c>
      <c r="HK100" s="19">
        <v>7.3333828546051629</v>
      </c>
      <c r="HL100" s="19">
        <v>7.7814522210276404</v>
      </c>
      <c r="HM100" s="19">
        <f t="shared" si="11"/>
        <v>0.66047479932670661</v>
      </c>
      <c r="HN100" s="158"/>
      <c r="HO100" s="158"/>
      <c r="HP100" s="158"/>
      <c r="HQ100" s="158"/>
      <c r="HR100" s="158"/>
      <c r="HS100" s="158"/>
    </row>
    <row r="101" spans="1:227" ht="13">
      <c r="A101" s="9"/>
      <c r="B101" s="18" t="s">
        <v>20</v>
      </c>
      <c r="C101" s="19">
        <v>0.70568785452281102</v>
      </c>
      <c r="D101" s="19">
        <v>0.7660237725040917</v>
      </c>
      <c r="E101" s="19">
        <v>-6.0335917981280685E-2</v>
      </c>
      <c r="F101" s="20">
        <v>-7.8765072504271921E-2</v>
      </c>
      <c r="G101" s="22"/>
      <c r="H101" s="19">
        <v>0.94124265611443814</v>
      </c>
      <c r="I101" s="19">
        <v>-0.17521888361034643</v>
      </c>
      <c r="J101" s="20">
        <v>-0.1861569728827111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37"/>
      <c r="GX101" s="19">
        <v>5.4122859060934436</v>
      </c>
      <c r="GY101" s="19">
        <v>5.2794910788145231</v>
      </c>
      <c r="GZ101" s="19">
        <v>5.9053835025277106</v>
      </c>
      <c r="HA101" s="19">
        <v>6.8871306737174152</v>
      </c>
      <c r="HB101" s="19">
        <v>6.8933674168945061</v>
      </c>
      <c r="HC101" s="19">
        <v>5.9095896847691884</v>
      </c>
      <c r="HD101" s="19">
        <v>6.2684389899342579</v>
      </c>
      <c r="HE101" s="19">
        <v>6.7447088462666578</v>
      </c>
      <c r="HF101" s="19">
        <v>6.5521586067857935</v>
      </c>
      <c r="HG101" s="19">
        <v>6.7899276767317698</v>
      </c>
      <c r="HH101" s="19">
        <v>7.305776283906245</v>
      </c>
      <c r="HI101" s="19">
        <v>4.1124792874654492</v>
      </c>
      <c r="HJ101" s="19">
        <v>8.0675167304061652</v>
      </c>
      <c r="HK101" s="19">
        <v>8.5207502009852512</v>
      </c>
      <c r="HL101" s="19">
        <v>9.4706764897959737</v>
      </c>
      <c r="HM101" s="19">
        <f t="shared" si="11"/>
        <v>0.70568785452281102</v>
      </c>
      <c r="HN101" s="158"/>
      <c r="HO101" s="158"/>
      <c r="HP101" s="158"/>
      <c r="HQ101" s="158"/>
      <c r="HR101" s="158"/>
      <c r="HS101" s="158"/>
    </row>
    <row r="102" spans="1:227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37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158"/>
      <c r="HO102" s="158"/>
      <c r="HP102" s="158"/>
      <c r="HQ102" s="158"/>
      <c r="HR102" s="158"/>
      <c r="HS102" s="158"/>
    </row>
    <row r="103" spans="1:227" ht="13">
      <c r="A103" s="9"/>
      <c r="B103" s="34" t="s">
        <v>38</v>
      </c>
      <c r="C103" s="25">
        <v>0.53326742770551017</v>
      </c>
      <c r="D103" s="25">
        <v>1.0856579133366837</v>
      </c>
      <c r="E103" s="25">
        <v>-0.55239048563117354</v>
      </c>
      <c r="F103" s="26">
        <v>-0.50880712869622535</v>
      </c>
      <c r="G103" s="27"/>
      <c r="H103" s="25">
        <v>2.8969825625480534</v>
      </c>
      <c r="I103" s="25">
        <v>-1.8113246492113697</v>
      </c>
      <c r="J103" s="26">
        <v>-0.62524527162435228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37"/>
      <c r="GX103" s="25">
        <v>3.7681872122407114</v>
      </c>
      <c r="GY103" s="25">
        <v>6.4950965819607749</v>
      </c>
      <c r="GZ103" s="25">
        <v>7.3620294646951026</v>
      </c>
      <c r="HA103" s="25">
        <v>5.2810109624276382</v>
      </c>
      <c r="HB103" s="25">
        <v>6.3096840686094007</v>
      </c>
      <c r="HC103" s="25">
        <v>3.4192922549594269</v>
      </c>
      <c r="HD103" s="25">
        <v>6.1203405903946901</v>
      </c>
      <c r="HE103" s="25">
        <v>9.031621131731276</v>
      </c>
      <c r="HF103" s="25">
        <v>5.5436319335127529</v>
      </c>
      <c r="HG103" s="25">
        <v>5.3780997445718963</v>
      </c>
      <c r="HH103" s="25">
        <v>7.9618728299705825</v>
      </c>
      <c r="HI103" s="25">
        <v>7.9046333023197093</v>
      </c>
      <c r="HJ103" s="25">
        <v>11.12912893931292</v>
      </c>
      <c r="HK103" s="25">
        <v>32.266962679878652</v>
      </c>
      <c r="HL103" s="25">
        <v>24.081466116654333</v>
      </c>
      <c r="HM103" s="25">
        <f t="shared" si="11"/>
        <v>0.53326742770551017</v>
      </c>
      <c r="HN103" s="158"/>
      <c r="HO103" s="158"/>
      <c r="HP103" s="158"/>
      <c r="HQ103" s="158"/>
      <c r="HR103" s="158"/>
      <c r="HS103" s="158"/>
    </row>
    <row r="104" spans="1:227" ht="13">
      <c r="A104" s="9"/>
      <c r="B104" s="18" t="s">
        <v>18</v>
      </c>
      <c r="C104" s="19">
        <v>0.20705228435122577</v>
      </c>
      <c r="D104" s="19">
        <v>0.89725883387372585</v>
      </c>
      <c r="E104" s="19">
        <v>-0.69020654952250005</v>
      </c>
      <c r="F104" s="20">
        <v>-0.76923906844436274</v>
      </c>
      <c r="G104" s="22"/>
      <c r="H104" s="19">
        <v>2.8417468985194438</v>
      </c>
      <c r="I104" s="19">
        <v>-1.9444880646457179</v>
      </c>
      <c r="J104" s="20">
        <v>-0.68425800540463344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37"/>
      <c r="GX104" s="19">
        <v>0.6682390407479929</v>
      </c>
      <c r="GY104" s="19">
        <v>0.69458184054885108</v>
      </c>
      <c r="GZ104" s="19">
        <v>1.5863559494895492</v>
      </c>
      <c r="HA104" s="19">
        <v>0.45645025944649159</v>
      </c>
      <c r="HB104" s="19">
        <v>0.76482948819358776</v>
      </c>
      <c r="HC104" s="19">
        <v>0.82388917972902043</v>
      </c>
      <c r="HD104" s="19">
        <v>0.80511583148274368</v>
      </c>
      <c r="HE104" s="19">
        <v>1.7572763036824133</v>
      </c>
      <c r="HF104" s="19">
        <v>3.2837400573278108</v>
      </c>
      <c r="HG104" s="19">
        <v>2.5293831727128775</v>
      </c>
      <c r="HH104" s="19">
        <v>3.2597172448767511</v>
      </c>
      <c r="HI104" s="19">
        <v>4.9934569934707671</v>
      </c>
      <c r="HJ104" s="19">
        <v>8.6387280269157909</v>
      </c>
      <c r="HK104" s="19">
        <v>30.825744491202773</v>
      </c>
      <c r="HL104" s="19">
        <v>20.611850915930127</v>
      </c>
      <c r="HM104" s="19">
        <f t="shared" si="11"/>
        <v>0.20705228435122577</v>
      </c>
      <c r="HN104" s="158"/>
      <c r="HO104" s="158"/>
      <c r="HP104" s="158"/>
      <c r="HQ104" s="158"/>
      <c r="HR104" s="158"/>
      <c r="HS104" s="158"/>
    </row>
    <row r="105" spans="1:227" ht="13">
      <c r="A105" s="9"/>
      <c r="B105" s="18" t="s">
        <v>19</v>
      </c>
      <c r="C105" s="19">
        <v>0.19037911962051257</v>
      </c>
      <c r="D105" s="19">
        <v>1.5887435399420037E-2</v>
      </c>
      <c r="E105" s="19">
        <v>0.17449168422109254</v>
      </c>
      <c r="F105" s="20">
        <v>10.982998818516819</v>
      </c>
      <c r="G105" s="22"/>
      <c r="H105" s="19">
        <v>2.8209951083084696E-2</v>
      </c>
      <c r="I105" s="19">
        <v>-1.2322515683664659E-2</v>
      </c>
      <c r="J105" s="20">
        <v>-0.43681450022270718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37"/>
      <c r="GX105" s="19">
        <v>2.2723311235567669</v>
      </c>
      <c r="GY105" s="19">
        <v>4.9218663632621125</v>
      </c>
      <c r="GZ105" s="19">
        <v>4.3569799749378078</v>
      </c>
      <c r="HA105" s="19">
        <v>4.13026575926588</v>
      </c>
      <c r="HB105" s="19">
        <v>4.1653709812859159</v>
      </c>
      <c r="HC105" s="19">
        <v>2.277988961927413</v>
      </c>
      <c r="HD105" s="19">
        <v>5.2608982816217296</v>
      </c>
      <c r="HE105" s="19">
        <v>7.1865221362124618</v>
      </c>
      <c r="HF105" s="19">
        <v>2.1458506912058706</v>
      </c>
      <c r="HG105" s="19">
        <v>2.540604838907893</v>
      </c>
      <c r="HH105" s="19">
        <v>2.3229689550857295</v>
      </c>
      <c r="HI105" s="19">
        <v>1.5169531842527602</v>
      </c>
      <c r="HJ105" s="19">
        <v>2.0582417495716956</v>
      </c>
      <c r="HK105" s="19">
        <v>0.55021640532515048</v>
      </c>
      <c r="HL105" s="19">
        <v>1.6141209943418855</v>
      </c>
      <c r="HM105" s="19">
        <f t="shared" si="11"/>
        <v>0.19037911962051257</v>
      </c>
      <c r="HN105" s="158"/>
      <c r="HO105" s="158"/>
      <c r="HP105" s="158"/>
      <c r="HQ105" s="158"/>
      <c r="HR105" s="158"/>
      <c r="HS105" s="158"/>
    </row>
    <row r="106" spans="1:227" ht="13">
      <c r="A106" s="9"/>
      <c r="B106" s="18" t="s">
        <v>20</v>
      </c>
      <c r="C106" s="19">
        <v>0.13583602373377182</v>
      </c>
      <c r="D106" s="19">
        <v>0.17251164406353778</v>
      </c>
      <c r="E106" s="19">
        <v>-3.6675620329765957E-2</v>
      </c>
      <c r="F106" s="20">
        <v>-0.21259794101932017</v>
      </c>
      <c r="G106" s="22"/>
      <c r="H106" s="19">
        <v>2.7025712945524829E-2</v>
      </c>
      <c r="I106" s="19">
        <v>0.14548593111801295</v>
      </c>
      <c r="J106" s="20">
        <v>5.3832411900202572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37"/>
      <c r="GX106" s="19">
        <v>0.82761704793595192</v>
      </c>
      <c r="GY106" s="19">
        <v>0.87864837814981156</v>
      </c>
      <c r="GZ106" s="19">
        <v>1.4186935402677452</v>
      </c>
      <c r="HA106" s="19">
        <v>0.69429494371526745</v>
      </c>
      <c r="HB106" s="19">
        <v>1.379483599129897</v>
      </c>
      <c r="HC106" s="19">
        <v>0.31741411330299363</v>
      </c>
      <c r="HD106" s="19">
        <v>5.4326477290216349E-2</v>
      </c>
      <c r="HE106" s="19">
        <v>8.7822691836400554E-2</v>
      </c>
      <c r="HF106" s="19">
        <v>0.11404118497907161</v>
      </c>
      <c r="HG106" s="19">
        <v>0.30811173295112615</v>
      </c>
      <c r="HH106" s="19">
        <v>2.3791866300081015</v>
      </c>
      <c r="HI106" s="19">
        <v>1.3942231245961823</v>
      </c>
      <c r="HJ106" s="19">
        <v>0.43215916282543315</v>
      </c>
      <c r="HK106" s="19">
        <v>0.89100178335072666</v>
      </c>
      <c r="HL106" s="19">
        <v>1.8554942063823228</v>
      </c>
      <c r="HM106" s="19">
        <f t="shared" si="11"/>
        <v>0.13583602373377182</v>
      </c>
      <c r="HN106" s="158"/>
      <c r="HO106" s="158"/>
      <c r="HP106" s="158"/>
      <c r="HQ106" s="158"/>
      <c r="HR106" s="158"/>
      <c r="HS106" s="158"/>
    </row>
    <row r="107" spans="1:227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37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158"/>
      <c r="HO107" s="158"/>
      <c r="HP107" s="158"/>
      <c r="HQ107" s="158"/>
      <c r="HR107" s="158"/>
      <c r="HS107" s="158"/>
    </row>
    <row r="108" spans="1:227" ht="13">
      <c r="A108" s="9"/>
      <c r="B108" s="34" t="s">
        <v>39</v>
      </c>
      <c r="C108" s="25">
        <v>33.41049053192387</v>
      </c>
      <c r="D108" s="25">
        <v>35.241120443003041</v>
      </c>
      <c r="E108" s="25">
        <v>-1.8306299110791713</v>
      </c>
      <c r="F108" s="26">
        <v>-5.1945848714995503E-2</v>
      </c>
      <c r="G108" s="27"/>
      <c r="H108" s="25">
        <v>31.3647394281777</v>
      </c>
      <c r="I108" s="25">
        <v>3.8763810148253413</v>
      </c>
      <c r="J108" s="26">
        <v>0.12359041029822322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37"/>
      <c r="GX108" s="25">
        <v>234.38672126605752</v>
      </c>
      <c r="GY108" s="25">
        <v>234.98856062078377</v>
      </c>
      <c r="GZ108" s="25">
        <v>270.17377600079959</v>
      </c>
      <c r="HA108" s="25">
        <v>313.69980798769325</v>
      </c>
      <c r="HB108" s="25">
        <v>303.83011571458792</v>
      </c>
      <c r="HC108" s="25">
        <v>389.43798890048021</v>
      </c>
      <c r="HD108" s="25">
        <v>341.01858722197818</v>
      </c>
      <c r="HE108" s="25">
        <v>358.77086837970774</v>
      </c>
      <c r="HF108" s="25">
        <v>352.40916666005705</v>
      </c>
      <c r="HG108" s="25">
        <v>361.93635686884517</v>
      </c>
      <c r="HH108" s="25">
        <v>391.45720815904639</v>
      </c>
      <c r="HI108" s="25">
        <v>337.3017230730124</v>
      </c>
      <c r="HJ108" s="25">
        <v>349.62564236198119</v>
      </c>
      <c r="HK108" s="25">
        <v>406.81040094921912</v>
      </c>
      <c r="HL108" s="25">
        <v>429.39426728770405</v>
      </c>
      <c r="HM108" s="25">
        <f t="shared" si="11"/>
        <v>33.41049053192387</v>
      </c>
      <c r="HN108" s="158"/>
      <c r="HO108" s="158"/>
      <c r="HP108" s="158"/>
      <c r="HQ108" s="158"/>
      <c r="HR108" s="158"/>
      <c r="HS108" s="158"/>
    </row>
    <row r="109" spans="1:227" ht="13">
      <c r="A109" s="9"/>
      <c r="B109" s="18" t="s">
        <v>18</v>
      </c>
      <c r="C109" s="19">
        <v>11.546879110890066</v>
      </c>
      <c r="D109" s="19">
        <v>10.546079877573938</v>
      </c>
      <c r="E109" s="19">
        <v>1.000799233316128</v>
      </c>
      <c r="F109" s="20">
        <v>9.4897748256611514E-2</v>
      </c>
      <c r="G109" s="22"/>
      <c r="H109" s="19">
        <v>11.607233839587646</v>
      </c>
      <c r="I109" s="19">
        <v>-1.0611539620137087</v>
      </c>
      <c r="J109" s="20">
        <v>-9.142177858040007E-2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/>
      <c r="GX109" s="19">
        <v>75.251081918772385</v>
      </c>
      <c r="GY109" s="19">
        <v>71.484523256575031</v>
      </c>
      <c r="GZ109" s="19">
        <v>75.104543453497087</v>
      </c>
      <c r="HA109" s="19">
        <v>81.937835568695277</v>
      </c>
      <c r="HB109" s="19">
        <v>89.805403023265029</v>
      </c>
      <c r="HC109" s="19">
        <v>111.42677164697436</v>
      </c>
      <c r="HD109" s="19">
        <v>122.60959874680231</v>
      </c>
      <c r="HE109" s="19">
        <v>130.0796672448038</v>
      </c>
      <c r="HF109" s="19">
        <v>130.98647213054815</v>
      </c>
      <c r="HG109" s="19">
        <v>138.7320945147458</v>
      </c>
      <c r="HH109" s="19">
        <v>146.84757230684991</v>
      </c>
      <c r="HI109" s="19">
        <v>124.89855851356008</v>
      </c>
      <c r="HJ109" s="19">
        <v>118.1151982912714</v>
      </c>
      <c r="HK109" s="19">
        <v>137.36187460270693</v>
      </c>
      <c r="HL109" s="19">
        <v>149.35517843667159</v>
      </c>
      <c r="HM109" s="19">
        <f t="shared" si="11"/>
        <v>11.546879110890066</v>
      </c>
      <c r="HN109" s="158"/>
      <c r="HO109" s="158"/>
      <c r="HP109" s="158"/>
      <c r="HQ109" s="158"/>
      <c r="HR109" s="158"/>
      <c r="HS109" s="158"/>
    </row>
    <row r="110" spans="1:227" ht="13">
      <c r="A110" s="9"/>
      <c r="B110" s="18" t="s">
        <v>19</v>
      </c>
      <c r="C110" s="19">
        <v>11.257987899691891</v>
      </c>
      <c r="D110" s="19">
        <v>15.179266747424467</v>
      </c>
      <c r="E110" s="19">
        <v>-3.9212788477325766</v>
      </c>
      <c r="F110" s="20">
        <v>-0.2583312430686362</v>
      </c>
      <c r="G110" s="22"/>
      <c r="H110" s="19">
        <v>12.563788056972159</v>
      </c>
      <c r="I110" s="19">
        <v>2.6154786904523082</v>
      </c>
      <c r="J110" s="20">
        <v>0.20817596401595395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/>
      <c r="GX110" s="19">
        <v>97.810979057011508</v>
      </c>
      <c r="GY110" s="19">
        <v>89.659380231301654</v>
      </c>
      <c r="GZ110" s="19">
        <v>110.68146200578576</v>
      </c>
      <c r="HA110" s="19">
        <v>132.31091899916839</v>
      </c>
      <c r="HB110" s="19">
        <v>122.62627317066175</v>
      </c>
      <c r="HC110" s="19">
        <v>133.13588638332124</v>
      </c>
      <c r="HD110" s="19">
        <v>134.74761555197327</v>
      </c>
      <c r="HE110" s="19">
        <v>145.58511706216549</v>
      </c>
      <c r="HF110" s="19">
        <v>140.40390109476982</v>
      </c>
      <c r="HG110" s="19">
        <v>137.75509052994335</v>
      </c>
      <c r="HH110" s="19">
        <v>155.868050771817</v>
      </c>
      <c r="HI110" s="19">
        <v>132.76511409096025</v>
      </c>
      <c r="HJ110" s="19">
        <v>145.02487549206052</v>
      </c>
      <c r="HK110" s="19">
        <v>165.84077824754522</v>
      </c>
      <c r="HL110" s="19">
        <v>176.29952945387282</v>
      </c>
      <c r="HM110" s="19">
        <f t="shared" si="11"/>
        <v>11.257987899691891</v>
      </c>
      <c r="HN110" s="158"/>
      <c r="HO110" s="158"/>
      <c r="HP110" s="158"/>
      <c r="HQ110" s="158"/>
      <c r="HR110" s="158"/>
      <c r="HS110" s="158"/>
    </row>
    <row r="111" spans="1:227" ht="13">
      <c r="A111" s="9"/>
      <c r="B111" s="18" t="s">
        <v>20</v>
      </c>
      <c r="C111" s="19">
        <v>10.60562352134191</v>
      </c>
      <c r="D111" s="19">
        <v>9.5157738180046323</v>
      </c>
      <c r="E111" s="19">
        <v>1.0898497033372774</v>
      </c>
      <c r="F111" s="20">
        <v>0.11453085415662061</v>
      </c>
      <c r="G111" s="22"/>
      <c r="H111" s="19">
        <v>7.1937175316178905</v>
      </c>
      <c r="I111" s="19">
        <v>2.3220562863867418</v>
      </c>
      <c r="J111" s="20">
        <v>0.32278947236680056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/>
      <c r="GX111" s="19">
        <v>61.324660290273627</v>
      </c>
      <c r="GY111" s="19">
        <v>73.844657132907088</v>
      </c>
      <c r="GZ111" s="19">
        <v>84.387770541516744</v>
      </c>
      <c r="HA111" s="19">
        <v>99.451053419829577</v>
      </c>
      <c r="HB111" s="19">
        <v>91.398439520661128</v>
      </c>
      <c r="HC111" s="19">
        <v>144.8753308701846</v>
      </c>
      <c r="HD111" s="19">
        <v>83.661372923202592</v>
      </c>
      <c r="HE111" s="19">
        <v>83.10608407273844</v>
      </c>
      <c r="HF111" s="19">
        <v>81.018793434739109</v>
      </c>
      <c r="HG111" s="19">
        <v>85.449171824156039</v>
      </c>
      <c r="HH111" s="19">
        <v>88.74158508037948</v>
      </c>
      <c r="HI111" s="19">
        <v>79.638050468492054</v>
      </c>
      <c r="HJ111" s="19">
        <v>86.485568578649293</v>
      </c>
      <c r="HK111" s="19">
        <v>103.60774809896697</v>
      </c>
      <c r="HL111" s="19">
        <v>103.73955939715968</v>
      </c>
      <c r="HM111" s="19">
        <f t="shared" si="11"/>
        <v>10.60562352134191</v>
      </c>
      <c r="HN111" s="158"/>
      <c r="HO111" s="158"/>
      <c r="HP111" s="158"/>
      <c r="HQ111" s="158"/>
      <c r="HR111" s="158"/>
      <c r="HS111" s="158"/>
    </row>
    <row r="112" spans="1:227" ht="13">
      <c r="A112" s="9"/>
      <c r="B112" s="130" t="s">
        <v>40</v>
      </c>
      <c r="C112" s="25">
        <v>9.3183134409752952</v>
      </c>
      <c r="D112" s="25">
        <v>8.5641832138661194</v>
      </c>
      <c r="E112" s="25">
        <v>0.75413022710917588</v>
      </c>
      <c r="F112" s="26">
        <v>8.8056293084456297E-2</v>
      </c>
      <c r="G112" s="27"/>
      <c r="H112" s="25">
        <v>8.2479573564057524</v>
      </c>
      <c r="I112" s="25">
        <v>0.31622585746036691</v>
      </c>
      <c r="J112" s="26">
        <v>3.8339899661917018E-2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37"/>
      <c r="GX112" s="25">
        <v>72.502762284552432</v>
      </c>
      <c r="GY112" s="25">
        <v>77.322315724968718</v>
      </c>
      <c r="GZ112" s="25">
        <v>75.009470116237722</v>
      </c>
      <c r="HA112" s="25">
        <v>86.094976862208014</v>
      </c>
      <c r="HB112" s="25">
        <v>86.236781819355159</v>
      </c>
      <c r="HC112" s="25">
        <v>90.962686034832387</v>
      </c>
      <c r="HD112" s="25">
        <v>93.185847975219772</v>
      </c>
      <c r="HE112" s="25">
        <v>98.653226522067342</v>
      </c>
      <c r="HF112" s="25">
        <v>110.68448628461736</v>
      </c>
      <c r="HG112" s="25">
        <v>106.66203420923705</v>
      </c>
      <c r="HH112" s="25">
        <v>115.2103107442628</v>
      </c>
      <c r="HI112" s="25">
        <v>114.19015684853801</v>
      </c>
      <c r="HJ112" s="25">
        <v>112.55418954012677</v>
      </c>
      <c r="HK112" s="25">
        <v>112.91790648539457</v>
      </c>
      <c r="HL112" s="25">
        <v>129.10298582861799</v>
      </c>
      <c r="HM112" s="25">
        <f t="shared" si="11"/>
        <v>9.3183134409752952</v>
      </c>
      <c r="HN112" s="158"/>
      <c r="HO112" s="158"/>
      <c r="HP112" s="158"/>
      <c r="HQ112" s="158"/>
      <c r="HR112" s="158"/>
      <c r="HS112" s="158"/>
    </row>
    <row r="113" spans="1:227" ht="13">
      <c r="A113" s="9"/>
      <c r="B113" s="131" t="s">
        <v>18</v>
      </c>
      <c r="C113" s="19">
        <v>2.548250397454733</v>
      </c>
      <c r="D113" s="19">
        <v>1.7996482197064876</v>
      </c>
      <c r="E113" s="19">
        <v>0.74860217774824545</v>
      </c>
      <c r="F113" s="20">
        <v>0.41597139349285617</v>
      </c>
      <c r="G113" s="22"/>
      <c r="H113" s="19">
        <v>1.6928708974331845</v>
      </c>
      <c r="I113" s="19">
        <v>0.10677732227330305</v>
      </c>
      <c r="J113" s="20">
        <v>6.3074698983368524E-2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37"/>
      <c r="GX113" s="19">
        <v>22.989227752868253</v>
      </c>
      <c r="GY113" s="19">
        <v>23.387221082067466</v>
      </c>
      <c r="GZ113" s="19">
        <v>21.973573810441152</v>
      </c>
      <c r="HA113" s="19">
        <v>25.118311676652407</v>
      </c>
      <c r="HB113" s="19">
        <v>26.814161758852364</v>
      </c>
      <c r="HC113" s="19">
        <v>28.366303642494316</v>
      </c>
      <c r="HD113" s="19">
        <v>28.492273715256815</v>
      </c>
      <c r="HE113" s="19">
        <v>29.849218149972753</v>
      </c>
      <c r="HF113" s="19">
        <v>37.727466899573457</v>
      </c>
      <c r="HG113" s="19">
        <v>29.893500084144531</v>
      </c>
      <c r="HH113" s="19">
        <v>30.311052395758576</v>
      </c>
      <c r="HI113" s="19">
        <v>31.181944663072191</v>
      </c>
      <c r="HJ113" s="19">
        <v>30.683076566758562</v>
      </c>
      <c r="HK113" s="19">
        <v>27.459370971596229</v>
      </c>
      <c r="HL113" s="19">
        <v>31.615791371261171</v>
      </c>
      <c r="HM113" s="19">
        <f t="shared" si="11"/>
        <v>2.548250397454733</v>
      </c>
      <c r="HN113" s="158"/>
      <c r="HO113" s="158"/>
      <c r="HP113" s="158"/>
      <c r="HQ113" s="158"/>
      <c r="HR113" s="158"/>
      <c r="HS113" s="158"/>
    </row>
    <row r="114" spans="1:227" ht="13">
      <c r="A114" s="9"/>
      <c r="B114" s="131" t="s">
        <v>19</v>
      </c>
      <c r="C114" s="19">
        <v>3.5803698732231291</v>
      </c>
      <c r="D114" s="19">
        <v>3.6581004410835916</v>
      </c>
      <c r="E114" s="19">
        <v>-7.7730567860462507E-2</v>
      </c>
      <c r="F114" s="20">
        <v>-2.1248888354043496E-2</v>
      </c>
      <c r="G114" s="22"/>
      <c r="H114" s="19">
        <v>4.0675530231852779</v>
      </c>
      <c r="I114" s="19">
        <v>-0.40945258210168634</v>
      </c>
      <c r="J114" s="20">
        <v>-0.10066312098890511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37"/>
      <c r="GX114" s="19">
        <v>27.191918957280727</v>
      </c>
      <c r="GY114" s="19">
        <v>30.393738973303172</v>
      </c>
      <c r="GZ114" s="19">
        <v>24.533970132513261</v>
      </c>
      <c r="HA114" s="19">
        <v>27.795500345636896</v>
      </c>
      <c r="HB114" s="19">
        <v>29.68580829371211</v>
      </c>
      <c r="HC114" s="19">
        <v>31.758083191526687</v>
      </c>
      <c r="HD114" s="19">
        <v>33.333422414330101</v>
      </c>
      <c r="HE114" s="19">
        <v>38.135285173564249</v>
      </c>
      <c r="HF114" s="19">
        <v>44.0730848883749</v>
      </c>
      <c r="HG114" s="19">
        <v>47.891565232367007</v>
      </c>
      <c r="HH114" s="19">
        <v>53.31405543991275</v>
      </c>
      <c r="HI114" s="19">
        <v>51.811157485617343</v>
      </c>
      <c r="HJ114" s="19">
        <v>49.98392788806504</v>
      </c>
      <c r="HK114" s="19">
        <v>54.16916806543059</v>
      </c>
      <c r="HL114" s="19">
        <v>60.609792077583791</v>
      </c>
      <c r="HM114" s="19">
        <f t="shared" si="11"/>
        <v>3.5803698732231291</v>
      </c>
      <c r="HN114" s="158"/>
      <c r="HO114" s="158"/>
      <c r="HP114" s="158"/>
      <c r="HQ114" s="158"/>
      <c r="HR114" s="158"/>
      <c r="HS114" s="158"/>
    </row>
    <row r="115" spans="1:227" ht="13">
      <c r="A115" s="9"/>
      <c r="B115" s="131" t="s">
        <v>20</v>
      </c>
      <c r="C115" s="19">
        <v>3.189693170297434</v>
      </c>
      <c r="D115" s="19">
        <v>3.1064345530760402</v>
      </c>
      <c r="E115" s="19">
        <v>8.3258617221393827E-2</v>
      </c>
      <c r="F115" s="20">
        <v>2.6801986585859288E-2</v>
      </c>
      <c r="G115" s="22"/>
      <c r="H115" s="19">
        <v>2.4875334357872907</v>
      </c>
      <c r="I115" s="19">
        <v>0.61890111728874952</v>
      </c>
      <c r="J115" s="20">
        <v>0.248801124995882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37"/>
      <c r="GX115" s="19">
        <v>22.321615574403459</v>
      </c>
      <c r="GY115" s="19">
        <v>23.541355669598072</v>
      </c>
      <c r="GZ115" s="19">
        <v>28.501926173283312</v>
      </c>
      <c r="HA115" s="19">
        <v>33.181164839918708</v>
      </c>
      <c r="HB115" s="19">
        <v>29.73681176679068</v>
      </c>
      <c r="HC115" s="19">
        <v>30.838299200811385</v>
      </c>
      <c r="HD115" s="19">
        <v>31.36015184563286</v>
      </c>
      <c r="HE115" s="19">
        <v>30.668723198530344</v>
      </c>
      <c r="HF115" s="19">
        <v>28.883934496669003</v>
      </c>
      <c r="HG115" s="19">
        <v>28.876968892725515</v>
      </c>
      <c r="HH115" s="19">
        <v>31.585202908591473</v>
      </c>
      <c r="HI115" s="19">
        <v>31.197054699848486</v>
      </c>
      <c r="HJ115" s="19">
        <v>31.887185085303177</v>
      </c>
      <c r="HK115" s="19">
        <v>31.289367448367742</v>
      </c>
      <c r="HL115" s="19">
        <v>36.877402379773024</v>
      </c>
      <c r="HM115" s="19">
        <f t="shared" si="11"/>
        <v>3.189693170297434</v>
      </c>
      <c r="HN115" s="158"/>
      <c r="HO115" s="158"/>
      <c r="HP115" s="158"/>
      <c r="HQ115" s="158"/>
      <c r="HR115" s="158"/>
      <c r="HS115" s="158"/>
    </row>
    <row r="116" spans="1:227" ht="13">
      <c r="A116" s="9"/>
      <c r="B116" s="130" t="s">
        <v>41</v>
      </c>
      <c r="C116" s="25">
        <v>10.423125107044759</v>
      </c>
      <c r="D116" s="25">
        <v>14.830021639465064</v>
      </c>
      <c r="E116" s="25">
        <v>-4.4068965324203049</v>
      </c>
      <c r="F116" s="26">
        <v>-0.29716049238207765</v>
      </c>
      <c r="G116" s="27"/>
      <c r="H116" s="25">
        <v>13.929688860372645</v>
      </c>
      <c r="I116" s="25">
        <v>0.9003327790924196</v>
      </c>
      <c r="J116" s="26">
        <v>6.4634091121281087E-2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37"/>
      <c r="GX116" s="25">
        <v>108.03604572858345</v>
      </c>
      <c r="GY116" s="25">
        <v>98.738245824024176</v>
      </c>
      <c r="GZ116" s="25">
        <v>127.42911999938897</v>
      </c>
      <c r="HA116" s="25">
        <v>148.20854854249785</v>
      </c>
      <c r="HB116" s="25">
        <v>135.4778384612284</v>
      </c>
      <c r="HC116" s="25">
        <v>145.16244883141999</v>
      </c>
      <c r="HD116" s="25">
        <v>139.06490891202358</v>
      </c>
      <c r="HE116" s="25">
        <v>140.19545662514724</v>
      </c>
      <c r="HF116" s="25">
        <v>137.50180836612503</v>
      </c>
      <c r="HG116" s="25">
        <v>149.42651591187172</v>
      </c>
      <c r="HH116" s="25">
        <v>168.80336831932527</v>
      </c>
      <c r="HI116" s="25">
        <v>130.32746316867463</v>
      </c>
      <c r="HJ116" s="25">
        <v>149.5823042102183</v>
      </c>
      <c r="HK116" s="25">
        <v>189.70071483080824</v>
      </c>
      <c r="HL116" s="25">
        <v>176.79067007495544</v>
      </c>
      <c r="HM116" s="25">
        <f t="shared" si="11"/>
        <v>10.423125107044759</v>
      </c>
      <c r="HN116" s="158"/>
      <c r="HO116" s="158"/>
      <c r="HP116" s="158"/>
      <c r="HQ116" s="158"/>
      <c r="HR116" s="158"/>
      <c r="HS116" s="158"/>
    </row>
    <row r="117" spans="1:227" ht="13">
      <c r="A117" s="9"/>
      <c r="B117" s="131" t="s">
        <v>18</v>
      </c>
      <c r="C117" s="19">
        <v>3.805597074567308</v>
      </c>
      <c r="D117" s="19">
        <v>4.3250719667973057</v>
      </c>
      <c r="E117" s="19">
        <v>-0.51947489222999765</v>
      </c>
      <c r="F117" s="20">
        <v>-0.12010780311123152</v>
      </c>
      <c r="G117" s="22"/>
      <c r="H117" s="19">
        <v>5.5809791838520573</v>
      </c>
      <c r="I117" s="19">
        <v>-1.2559072170547516</v>
      </c>
      <c r="J117" s="20">
        <v>-0.22503348887030067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37"/>
      <c r="GX117" s="19">
        <v>34.608205750387327</v>
      </c>
      <c r="GY117" s="19">
        <v>26.197452850101584</v>
      </c>
      <c r="GZ117" s="19">
        <v>30.12878136299031</v>
      </c>
      <c r="HA117" s="19">
        <v>33.349273196188044</v>
      </c>
      <c r="HB117" s="19">
        <v>37.19661161999003</v>
      </c>
      <c r="HC117" s="19">
        <v>43.262916043552728</v>
      </c>
      <c r="HD117" s="19">
        <v>46.068407742795813</v>
      </c>
      <c r="HE117" s="19">
        <v>43.306872059543267</v>
      </c>
      <c r="HF117" s="19">
        <v>49.821259361795768</v>
      </c>
      <c r="HG117" s="19">
        <v>60.665577644650114</v>
      </c>
      <c r="HH117" s="19">
        <v>68.323870025047412</v>
      </c>
      <c r="HI117" s="19">
        <v>52.768144126857003</v>
      </c>
      <c r="HJ117" s="19">
        <v>51.052750092138353</v>
      </c>
      <c r="HK117" s="19">
        <v>63.316246635451691</v>
      </c>
      <c r="HL117" s="19">
        <v>64.838709292390803</v>
      </c>
      <c r="HM117" s="19">
        <f t="shared" si="11"/>
        <v>3.805597074567308</v>
      </c>
      <c r="HN117" s="158"/>
      <c r="HO117" s="158"/>
      <c r="HP117" s="158"/>
      <c r="HQ117" s="158"/>
      <c r="HR117" s="158"/>
      <c r="HS117" s="158"/>
    </row>
    <row r="118" spans="1:227" ht="13">
      <c r="A118" s="9"/>
      <c r="B118" s="131" t="s">
        <v>19</v>
      </c>
      <c r="C118" s="19">
        <v>2.8641265741704691</v>
      </c>
      <c r="D118" s="19">
        <v>7.2864548651622068</v>
      </c>
      <c r="E118" s="19">
        <v>-4.4223282909917376</v>
      </c>
      <c r="F118" s="20">
        <v>-0.60692454325568523</v>
      </c>
      <c r="G118" s="22"/>
      <c r="H118" s="19">
        <v>6.1486521709305855</v>
      </c>
      <c r="I118" s="19">
        <v>1.1378026942316213</v>
      </c>
      <c r="J118" s="20">
        <v>0.18504912338526661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37"/>
      <c r="GX118" s="19">
        <v>46.926754794121116</v>
      </c>
      <c r="GY118" s="19">
        <v>36.573818361228298</v>
      </c>
      <c r="GZ118" s="19">
        <v>59.94928307258909</v>
      </c>
      <c r="HA118" s="19">
        <v>71.262527175578199</v>
      </c>
      <c r="HB118" s="19">
        <v>57.732305620209956</v>
      </c>
      <c r="HC118" s="19">
        <v>65.994099565892753</v>
      </c>
      <c r="HD118" s="19">
        <v>62.626521984991129</v>
      </c>
      <c r="HE118" s="19">
        <v>69.930437969589036</v>
      </c>
      <c r="HF118" s="19">
        <v>61.738110315283627</v>
      </c>
      <c r="HG118" s="19">
        <v>62.427978435246203</v>
      </c>
      <c r="HH118" s="19">
        <v>71.62360997543621</v>
      </c>
      <c r="HI118" s="19">
        <v>52.428397082486534</v>
      </c>
      <c r="HJ118" s="19">
        <v>65.79612881714543</v>
      </c>
      <c r="HK118" s="19">
        <v>78.444190452074793</v>
      </c>
      <c r="HL118" s="19">
        <v>80.116695095986302</v>
      </c>
      <c r="HM118" s="19">
        <f t="shared" si="11"/>
        <v>2.8641265741704691</v>
      </c>
      <c r="HN118" s="158"/>
      <c r="HO118" s="158"/>
      <c r="HP118" s="158"/>
      <c r="HQ118" s="158"/>
      <c r="HR118" s="158"/>
      <c r="HS118" s="158"/>
    </row>
    <row r="119" spans="1:227" ht="13">
      <c r="A119" s="9"/>
      <c r="B119" s="131" t="s">
        <v>20</v>
      </c>
      <c r="C119" s="19">
        <v>3.7534014583069824</v>
      </c>
      <c r="D119" s="19">
        <v>3.2184948075055519</v>
      </c>
      <c r="E119" s="19">
        <v>0.53490665080143041</v>
      </c>
      <c r="F119" s="20">
        <v>0.16619776721529095</v>
      </c>
      <c r="G119" s="22"/>
      <c r="H119" s="19">
        <v>2.2000575055900007</v>
      </c>
      <c r="I119" s="19">
        <v>1.0184373019155513</v>
      </c>
      <c r="J119" s="20">
        <v>0.46291394626179633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37"/>
      <c r="GX119" s="19">
        <v>26.501085184075016</v>
      </c>
      <c r="GY119" s="19">
        <v>35.966974612694301</v>
      </c>
      <c r="GZ119" s="19">
        <v>37.351055563809581</v>
      </c>
      <c r="HA119" s="19">
        <v>43.596748170731615</v>
      </c>
      <c r="HB119" s="19">
        <v>40.548921221028429</v>
      </c>
      <c r="HC119" s="19">
        <v>35.905433221974498</v>
      </c>
      <c r="HD119" s="19">
        <v>30.36997918423663</v>
      </c>
      <c r="HE119" s="19">
        <v>26.958146596014952</v>
      </c>
      <c r="HF119" s="19">
        <v>25.942438689045652</v>
      </c>
      <c r="HG119" s="19">
        <v>26.332959831975387</v>
      </c>
      <c r="HH119" s="19">
        <v>28.855888318841668</v>
      </c>
      <c r="HI119" s="19">
        <v>25.130921959331097</v>
      </c>
      <c r="HJ119" s="19">
        <v>32.733425300934506</v>
      </c>
      <c r="HK119" s="19">
        <v>47.940277743281733</v>
      </c>
      <c r="HL119" s="19">
        <v>31.835265686578339</v>
      </c>
      <c r="HM119" s="19">
        <f t="shared" si="11"/>
        <v>3.7534014583069824</v>
      </c>
      <c r="HN119" s="158"/>
      <c r="HO119" s="158"/>
      <c r="HP119" s="158"/>
      <c r="HQ119" s="158"/>
      <c r="HR119" s="158"/>
      <c r="HS119" s="158"/>
    </row>
    <row r="120" spans="1:227" ht="13">
      <c r="A120" s="9"/>
      <c r="B120" s="130" t="s">
        <v>42</v>
      </c>
      <c r="C120" s="25">
        <v>2.5329557514991712</v>
      </c>
      <c r="D120" s="25">
        <v>2.9948044736538293</v>
      </c>
      <c r="E120" s="25">
        <v>-0.46184872215465811</v>
      </c>
      <c r="F120" s="26">
        <v>-0.15421665294601913</v>
      </c>
      <c r="G120" s="27"/>
      <c r="H120" s="25">
        <v>1.939185400046554</v>
      </c>
      <c r="I120" s="25">
        <v>1.0556190736072752</v>
      </c>
      <c r="J120" s="26">
        <v>0.54436211905366705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37"/>
      <c r="GX120" s="25">
        <v>12.254263473377275</v>
      </c>
      <c r="GY120" s="25">
        <v>9.1769839167073215</v>
      </c>
      <c r="GZ120" s="25">
        <v>10.050228130054286</v>
      </c>
      <c r="HA120" s="25">
        <v>14.806942002377983</v>
      </c>
      <c r="HB120" s="25">
        <v>15.207773727069924</v>
      </c>
      <c r="HC120" s="25">
        <v>17.549458394532394</v>
      </c>
      <c r="HD120" s="25">
        <v>16.005846460102656</v>
      </c>
      <c r="HE120" s="25">
        <v>17.049261811321774</v>
      </c>
      <c r="HF120" s="25">
        <v>16.128029054503166</v>
      </c>
      <c r="HG120" s="25">
        <v>15.367464624358917</v>
      </c>
      <c r="HH120" s="25">
        <v>18.680961565204278</v>
      </c>
      <c r="HI120" s="25">
        <v>19.003212037148415</v>
      </c>
      <c r="HJ120" s="25">
        <v>16.487310554476707</v>
      </c>
      <c r="HK120" s="25">
        <v>17.215269537037258</v>
      </c>
      <c r="HL120" s="25">
        <v>23.41331602325133</v>
      </c>
      <c r="HM120" s="25">
        <f t="shared" si="11"/>
        <v>2.5329557514991712</v>
      </c>
      <c r="HN120" s="158"/>
      <c r="HO120" s="158"/>
      <c r="HP120" s="158"/>
      <c r="HQ120" s="158"/>
      <c r="HR120" s="158"/>
      <c r="HS120" s="158"/>
    </row>
    <row r="121" spans="1:227" ht="13">
      <c r="A121" s="9"/>
      <c r="B121" s="131" t="s">
        <v>18</v>
      </c>
      <c r="C121" s="19">
        <v>1.0549473718690912</v>
      </c>
      <c r="D121" s="19">
        <v>0.91856904808795869</v>
      </c>
      <c r="E121" s="19">
        <v>0.13637832378113246</v>
      </c>
      <c r="F121" s="20">
        <v>0.14846823335165696</v>
      </c>
      <c r="G121" s="22"/>
      <c r="H121" s="19">
        <v>0.54598667939846657</v>
      </c>
      <c r="I121" s="19">
        <v>0.37258236868949213</v>
      </c>
      <c r="J121" s="20">
        <v>0.68240193899964685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37"/>
      <c r="GX121" s="19">
        <v>3.5580313203779594</v>
      </c>
      <c r="GY121" s="19">
        <v>3.2979470636547812</v>
      </c>
      <c r="GZ121" s="19">
        <v>3.3544806565999075</v>
      </c>
      <c r="HA121" s="19">
        <v>3.6203587384651854</v>
      </c>
      <c r="HB121" s="19">
        <v>3.9283211917242102</v>
      </c>
      <c r="HC121" s="19">
        <v>4.418450972099591</v>
      </c>
      <c r="HD121" s="19">
        <v>4.27912721953484</v>
      </c>
      <c r="HE121" s="19">
        <v>4.3418865987915387</v>
      </c>
      <c r="HF121" s="19">
        <v>4.6298942232933982</v>
      </c>
      <c r="HG121" s="19">
        <v>4.563867781256949</v>
      </c>
      <c r="HH121" s="19">
        <v>5.1798960941413394</v>
      </c>
      <c r="HI121" s="19">
        <v>4.7340033273943467</v>
      </c>
      <c r="HJ121" s="19">
        <v>4.4690570893267312</v>
      </c>
      <c r="HK121" s="19">
        <v>5.771502887766129</v>
      </c>
      <c r="HL121" s="19">
        <v>5.9149300282280413</v>
      </c>
      <c r="HM121" s="19">
        <f t="shared" si="11"/>
        <v>1.0549473718690912</v>
      </c>
      <c r="HN121" s="158"/>
      <c r="HO121" s="158"/>
      <c r="HP121" s="158"/>
      <c r="HQ121" s="158"/>
      <c r="HR121" s="158"/>
      <c r="HS121" s="158"/>
    </row>
    <row r="122" spans="1:227" ht="13">
      <c r="A122" s="9"/>
      <c r="B122" s="131" t="s">
        <v>19</v>
      </c>
      <c r="C122" s="19">
        <v>1.135503923466856</v>
      </c>
      <c r="D122" s="19">
        <v>1.6338833264290225</v>
      </c>
      <c r="E122" s="19">
        <v>-0.49837940296216643</v>
      </c>
      <c r="F122" s="20">
        <v>-0.3050275346474175</v>
      </c>
      <c r="G122" s="22"/>
      <c r="H122" s="19">
        <v>0.87722008132833929</v>
      </c>
      <c r="I122" s="19">
        <v>0.75666324510068317</v>
      </c>
      <c r="J122" s="20">
        <v>0.8625694523031191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37"/>
      <c r="GX122" s="19">
        <v>6.2057626129773871</v>
      </c>
      <c r="GY122" s="19">
        <v>4.1046917732696411</v>
      </c>
      <c r="GZ122" s="19">
        <v>4.6116658841257774</v>
      </c>
      <c r="HA122" s="19">
        <v>7.0281744392442427</v>
      </c>
      <c r="HB122" s="19">
        <v>8.2680564973079154</v>
      </c>
      <c r="HC122" s="19">
        <v>9.9395084053069471</v>
      </c>
      <c r="HD122" s="19">
        <v>8.6089559875473309</v>
      </c>
      <c r="HE122" s="19">
        <v>9.3951635525696169</v>
      </c>
      <c r="HF122" s="19">
        <v>8.2017610840230049</v>
      </c>
      <c r="HG122" s="19">
        <v>6.9295426763895094</v>
      </c>
      <c r="HH122" s="19">
        <v>8.8240089039385072</v>
      </c>
      <c r="HI122" s="19">
        <v>10.449821926829568</v>
      </c>
      <c r="HJ122" s="19">
        <v>8.2843066587016203</v>
      </c>
      <c r="HK122" s="19">
        <v>8.205626506907409</v>
      </c>
      <c r="HL122" s="19">
        <v>12.264860992124008</v>
      </c>
      <c r="HM122" s="19">
        <f t="shared" si="11"/>
        <v>1.135503923466856</v>
      </c>
      <c r="HN122" s="158"/>
      <c r="HO122" s="158"/>
      <c r="HP122" s="158"/>
      <c r="HQ122" s="158"/>
      <c r="HR122" s="158"/>
      <c r="HS122" s="158"/>
    </row>
    <row r="123" spans="1:227" ht="13">
      <c r="A123" s="9"/>
      <c r="B123" s="131" t="s">
        <v>20</v>
      </c>
      <c r="C123" s="19">
        <v>0.342504456163224</v>
      </c>
      <c r="D123" s="19">
        <v>0.44235209913684798</v>
      </c>
      <c r="E123" s="19">
        <v>-9.9847642973623973E-2</v>
      </c>
      <c r="F123" s="20">
        <v>-0.22571983532677817</v>
      </c>
      <c r="G123" s="22"/>
      <c r="H123" s="19">
        <v>0.51597863931974808</v>
      </c>
      <c r="I123" s="19">
        <v>-7.3626540182900102E-2</v>
      </c>
      <c r="J123" s="20">
        <v>-0.14269300039235594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37"/>
      <c r="GX123" s="19">
        <v>2.490469540021929</v>
      </c>
      <c r="GY123" s="19">
        <v>1.7743450797828992</v>
      </c>
      <c r="GZ123" s="19">
        <v>2.0840815893286009</v>
      </c>
      <c r="HA123" s="19">
        <v>4.1584088246685553</v>
      </c>
      <c r="HB123" s="19">
        <v>3.0113960380377991</v>
      </c>
      <c r="HC123" s="19">
        <v>3.1914990171258548</v>
      </c>
      <c r="HD123" s="19">
        <v>3.1177632530204855</v>
      </c>
      <c r="HE123" s="19">
        <v>3.3122116599606182</v>
      </c>
      <c r="HF123" s="19">
        <v>3.2963737471867631</v>
      </c>
      <c r="HG123" s="19">
        <v>3.8740541667124582</v>
      </c>
      <c r="HH123" s="19">
        <v>4.6770565671244313</v>
      </c>
      <c r="HI123" s="19">
        <v>3.8193867829245005</v>
      </c>
      <c r="HJ123" s="19">
        <v>3.733946806448353</v>
      </c>
      <c r="HK123" s="19">
        <v>3.2381401423637213</v>
      </c>
      <c r="HL123" s="19">
        <v>5.2335250028992801</v>
      </c>
      <c r="HM123" s="19">
        <f t="shared" si="11"/>
        <v>0.342504456163224</v>
      </c>
      <c r="HN123" s="158"/>
      <c r="HO123" s="158"/>
      <c r="HP123" s="158"/>
      <c r="HQ123" s="158"/>
      <c r="HR123" s="158"/>
      <c r="HS123" s="158"/>
    </row>
    <row r="124" spans="1:227" ht="13">
      <c r="A124" s="9"/>
      <c r="B124" s="130" t="s">
        <v>43</v>
      </c>
      <c r="C124" s="25">
        <v>1.5899628776306443</v>
      </c>
      <c r="D124" s="25">
        <v>1.2358203888258825</v>
      </c>
      <c r="E124" s="25">
        <v>0.35414248880476173</v>
      </c>
      <c r="F124" s="26">
        <v>0.28656469176821264</v>
      </c>
      <c r="G124" s="27"/>
      <c r="H124" s="25">
        <v>1.0007469808705589</v>
      </c>
      <c r="I124" s="25">
        <v>0.23507340795532361</v>
      </c>
      <c r="J124" s="26">
        <v>0.23489794368485739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37"/>
      <c r="GX124" s="25">
        <v>9.9379900227063445</v>
      </c>
      <c r="GY124" s="25">
        <v>10.33988895050261</v>
      </c>
      <c r="GZ124" s="25">
        <v>11.35918003202997</v>
      </c>
      <c r="HA124" s="25">
        <v>10.731608926352671</v>
      </c>
      <c r="HB124" s="25">
        <v>11.924114345057317</v>
      </c>
      <c r="HC124" s="25">
        <v>14.16167744860269</v>
      </c>
      <c r="HD124" s="25">
        <v>11.75524352846179</v>
      </c>
      <c r="HE124" s="25">
        <v>8.2643117127364398</v>
      </c>
      <c r="HF124" s="25">
        <v>8.797490788285053</v>
      </c>
      <c r="HG124" s="25">
        <v>10.772210691682879</v>
      </c>
      <c r="HH124" s="25">
        <v>13.526399214264583</v>
      </c>
      <c r="HI124" s="25">
        <v>10.787901266578269</v>
      </c>
      <c r="HJ124" s="25">
        <v>10.890171063384475</v>
      </c>
      <c r="HK124" s="25">
        <v>14.871384523230407</v>
      </c>
      <c r="HL124" s="25">
        <v>18.284659987526233</v>
      </c>
      <c r="HM124" s="25">
        <f t="shared" si="11"/>
        <v>1.5899628776306443</v>
      </c>
      <c r="HN124" s="158"/>
      <c r="HO124" s="158"/>
      <c r="HP124" s="158"/>
      <c r="HQ124" s="158"/>
      <c r="HR124" s="158"/>
      <c r="HS124" s="158"/>
    </row>
    <row r="125" spans="1:227" ht="13">
      <c r="A125" s="9"/>
      <c r="B125" s="131" t="s">
        <v>18</v>
      </c>
      <c r="C125" s="19">
        <v>0.9239062183584843</v>
      </c>
      <c r="D125" s="19">
        <v>0.24940027300323939</v>
      </c>
      <c r="E125" s="19">
        <v>0.67450594535524488</v>
      </c>
      <c r="F125" s="20">
        <v>2.7045116560336884</v>
      </c>
      <c r="G125" s="22"/>
      <c r="H125" s="19">
        <v>0.51499953534220688</v>
      </c>
      <c r="I125" s="19">
        <v>-0.26559926233896747</v>
      </c>
      <c r="J125" s="20">
        <v>-0.51572718830218378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37"/>
      <c r="GX125" s="19">
        <v>4.148969123813405</v>
      </c>
      <c r="GY125" s="19">
        <v>3.4918028165655408</v>
      </c>
      <c r="GZ125" s="19">
        <v>2.8105063836761315</v>
      </c>
      <c r="HA125" s="19">
        <v>2.2618547608587334</v>
      </c>
      <c r="HB125" s="19">
        <v>4.0144746302370153</v>
      </c>
      <c r="HC125" s="19">
        <v>5.0030091549462909</v>
      </c>
      <c r="HD125" s="19">
        <v>4.425224616719051</v>
      </c>
      <c r="HE125" s="19">
        <v>2.4303298675696574</v>
      </c>
      <c r="HF125" s="19">
        <v>2.9364472326188138</v>
      </c>
      <c r="HG125" s="19">
        <v>3.542407290303522</v>
      </c>
      <c r="HH125" s="19">
        <v>4.1441802082591446</v>
      </c>
      <c r="HI125" s="19">
        <v>3.8028177036544863</v>
      </c>
      <c r="HJ125" s="19">
        <v>3.5115717266742092</v>
      </c>
      <c r="HK125" s="19">
        <v>4.663032215381806</v>
      </c>
      <c r="HL125" s="19">
        <v>7.1001809700800962</v>
      </c>
      <c r="HM125" s="19">
        <f t="shared" si="11"/>
        <v>0.9239062183584843</v>
      </c>
      <c r="HN125" s="158"/>
      <c r="HO125" s="158"/>
      <c r="HP125" s="158"/>
      <c r="HQ125" s="158"/>
      <c r="HR125" s="158"/>
      <c r="HS125" s="158"/>
    </row>
    <row r="126" spans="1:227" ht="13">
      <c r="A126" s="9"/>
      <c r="B126" s="131" t="s">
        <v>19</v>
      </c>
      <c r="C126" s="19">
        <v>0.54258435461848564</v>
      </c>
      <c r="D126" s="19">
        <v>0.46675406499786082</v>
      </c>
      <c r="E126" s="19">
        <v>7.5830289620624824E-2</v>
      </c>
      <c r="F126" s="20">
        <v>0.16246305133083813</v>
      </c>
      <c r="G126" s="22"/>
      <c r="H126" s="19">
        <v>0.15354084597696288</v>
      </c>
      <c r="I126" s="19">
        <v>0.31321321902089794</v>
      </c>
      <c r="J126" s="20">
        <v>2.0399341753522195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37"/>
      <c r="GX126" s="19">
        <v>3.8695178710334432</v>
      </c>
      <c r="GY126" s="19">
        <v>4.5483053158493991</v>
      </c>
      <c r="GZ126" s="19">
        <v>5.4177707788402119</v>
      </c>
      <c r="HA126" s="19">
        <v>5.979844865953984</v>
      </c>
      <c r="HB126" s="19">
        <v>5.8295610667193003</v>
      </c>
      <c r="HC126" s="19">
        <v>5.9760568400081926</v>
      </c>
      <c r="HD126" s="19">
        <v>5.7719288630204657</v>
      </c>
      <c r="HE126" s="19">
        <v>4.6129827007847943</v>
      </c>
      <c r="HF126" s="19">
        <v>4.0815144709110625</v>
      </c>
      <c r="HG126" s="19">
        <v>3.9396511419475693</v>
      </c>
      <c r="HH126" s="19">
        <v>7.2470244811862372</v>
      </c>
      <c r="HI126" s="19">
        <v>3.9357040665696292</v>
      </c>
      <c r="HJ126" s="19">
        <v>4.6312384997252583</v>
      </c>
      <c r="HK126" s="19">
        <v>6.577486322525302</v>
      </c>
      <c r="HL126" s="19">
        <v>6.1821359392167956</v>
      </c>
      <c r="HM126" s="19">
        <f t="shared" si="11"/>
        <v>0.54258435461848564</v>
      </c>
      <c r="HN126" s="158"/>
      <c r="HO126" s="158"/>
      <c r="HP126" s="158"/>
      <c r="HQ126" s="158"/>
      <c r="HR126" s="158"/>
      <c r="HS126" s="158"/>
    </row>
    <row r="127" spans="1:227" ht="13">
      <c r="A127" s="9"/>
      <c r="B127" s="131" t="s">
        <v>20</v>
      </c>
      <c r="C127" s="19">
        <v>0.12347230465367438</v>
      </c>
      <c r="D127" s="19">
        <v>0.51966605082478223</v>
      </c>
      <c r="E127" s="19">
        <v>-0.39619374617110786</v>
      </c>
      <c r="F127" s="20">
        <v>-0.76240067162804526</v>
      </c>
      <c r="G127" s="22"/>
      <c r="H127" s="19">
        <v>0.3322065995513892</v>
      </c>
      <c r="I127" s="19">
        <v>0.18745945127339303</v>
      </c>
      <c r="J127" s="20">
        <v>0.5642857532828599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37"/>
      <c r="GX127" s="19">
        <v>1.9195030278594976</v>
      </c>
      <c r="GY127" s="19">
        <v>2.2997808180876707</v>
      </c>
      <c r="GZ127" s="19">
        <v>3.1309028695136258</v>
      </c>
      <c r="HA127" s="19">
        <v>2.4899092995399523</v>
      </c>
      <c r="HB127" s="19">
        <v>2.080078648101003</v>
      </c>
      <c r="HC127" s="19">
        <v>3.1826114536482066</v>
      </c>
      <c r="HD127" s="19">
        <v>1.5580900487222735</v>
      </c>
      <c r="HE127" s="19">
        <v>1.2209991443819876</v>
      </c>
      <c r="HF127" s="19">
        <v>1.7795290847551777</v>
      </c>
      <c r="HG127" s="19">
        <v>3.2901522594317885</v>
      </c>
      <c r="HH127" s="19">
        <v>2.1351945248192012</v>
      </c>
      <c r="HI127" s="19">
        <v>3.0493794963541521</v>
      </c>
      <c r="HJ127" s="19">
        <v>2.7473608369850075</v>
      </c>
      <c r="HK127" s="19">
        <v>3.6308659853232994</v>
      </c>
      <c r="HL127" s="19">
        <v>5.0023430782293392</v>
      </c>
      <c r="HM127" s="19">
        <f t="shared" si="11"/>
        <v>0.12347230465367438</v>
      </c>
      <c r="HN127" s="158"/>
      <c r="HO127" s="158"/>
      <c r="HP127" s="158"/>
      <c r="HQ127" s="158"/>
      <c r="HR127" s="158"/>
      <c r="HS127" s="158"/>
    </row>
    <row r="128" spans="1:227" ht="13">
      <c r="A128" s="9"/>
      <c r="B128" s="130" t="s">
        <v>44</v>
      </c>
      <c r="C128" s="25">
        <v>5.3009197857879791</v>
      </c>
      <c r="D128" s="25">
        <v>4.2697077262633192</v>
      </c>
      <c r="E128" s="25">
        <v>1.0312120595246599</v>
      </c>
      <c r="F128" s="26">
        <v>0.24151818476510481</v>
      </c>
      <c r="G128" s="27"/>
      <c r="H128" s="25">
        <v>4.271558882458331</v>
      </c>
      <c r="I128" s="25">
        <v>-1.8511561950118605E-3</v>
      </c>
      <c r="J128" s="26">
        <v>-4.3336782798754228E-4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37"/>
      <c r="GX128" s="25">
        <v>30.389657000486835</v>
      </c>
      <c r="GY128" s="25">
        <v>31.548203773206872</v>
      </c>
      <c r="GZ128" s="25">
        <v>36.251906087073486</v>
      </c>
      <c r="HA128" s="25">
        <v>41.049818411078022</v>
      </c>
      <c r="HB128" s="25">
        <v>40.711926423965977</v>
      </c>
      <c r="HC128" s="25">
        <v>107.31959173078332</v>
      </c>
      <c r="HD128" s="25">
        <v>60.763403292285645</v>
      </c>
      <c r="HE128" s="25">
        <v>71.12496193042891</v>
      </c>
      <c r="HF128" s="25">
        <v>55.639441945105517</v>
      </c>
      <c r="HG128" s="25">
        <v>57.007976514902282</v>
      </c>
      <c r="HH128" s="25">
        <v>53.729385151334924</v>
      </c>
      <c r="HI128" s="25">
        <v>44.613065072616457</v>
      </c>
      <c r="HJ128" s="25">
        <v>39.601277229101811</v>
      </c>
      <c r="HK128" s="25">
        <v>47.82187258485591</v>
      </c>
      <c r="HL128" s="25">
        <v>53.593244729537503</v>
      </c>
      <c r="HM128" s="25">
        <f t="shared" ref="HM128:HM185" si="12">+C128</f>
        <v>5.3009197857879791</v>
      </c>
      <c r="HN128" s="158"/>
      <c r="HO128" s="158"/>
      <c r="HP128" s="158"/>
      <c r="HQ128" s="158"/>
      <c r="HR128" s="158"/>
      <c r="HS128" s="158"/>
    </row>
    <row r="129" spans="1:227" ht="13">
      <c r="A129" s="9"/>
      <c r="B129" s="131" t="s">
        <v>18</v>
      </c>
      <c r="C129" s="19">
        <v>2.8809605799822924</v>
      </c>
      <c r="D129" s="19">
        <v>2.4453258982961068</v>
      </c>
      <c r="E129" s="19">
        <v>0.43563468168618558</v>
      </c>
      <c r="F129" s="20">
        <v>0.17814994802522399</v>
      </c>
      <c r="G129" s="22"/>
      <c r="H129" s="19">
        <v>2.2966347407086078</v>
      </c>
      <c r="I129" s="19">
        <v>0.14869115758749896</v>
      </c>
      <c r="J129" s="20">
        <v>6.4743058594342054E-2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37"/>
      <c r="GX129" s="19">
        <v>8.8324477806459427</v>
      </c>
      <c r="GY129" s="19">
        <v>9.2853843745127111</v>
      </c>
      <c r="GZ129" s="19">
        <v>10.808510683257889</v>
      </c>
      <c r="HA129" s="19">
        <v>11.518515455239461</v>
      </c>
      <c r="HB129" s="19">
        <v>11.663958765861754</v>
      </c>
      <c r="HC129" s="19">
        <v>24.548164259815177</v>
      </c>
      <c r="HD129" s="19">
        <v>34.280278085314059</v>
      </c>
      <c r="HE129" s="19">
        <v>46.232749544400015</v>
      </c>
      <c r="HF129" s="19">
        <v>32.406354147980835</v>
      </c>
      <c r="HG129" s="19">
        <v>35.931943241278425</v>
      </c>
      <c r="HH129" s="19">
        <v>33.756019825031217</v>
      </c>
      <c r="HI129" s="19">
        <v>28.19573617076701</v>
      </c>
      <c r="HJ129" s="19">
        <v>23.621261653840456</v>
      </c>
      <c r="HK129" s="19">
        <v>26.987675285191091</v>
      </c>
      <c r="HL129" s="19">
        <v>31.995537277663463</v>
      </c>
      <c r="HM129" s="19">
        <f t="shared" si="12"/>
        <v>2.8809605799822924</v>
      </c>
      <c r="HN129" s="158"/>
      <c r="HO129" s="158"/>
      <c r="HP129" s="158"/>
      <c r="HQ129" s="158"/>
      <c r="HR129" s="158"/>
      <c r="HS129" s="158"/>
    </row>
    <row r="130" spans="1:227" ht="13">
      <c r="A130" s="9"/>
      <c r="B130" s="131" t="s">
        <v>19</v>
      </c>
      <c r="C130" s="19">
        <v>1.1861418241745494</v>
      </c>
      <c r="D130" s="19">
        <v>0.84984162127931218</v>
      </c>
      <c r="E130" s="19">
        <v>0.33630020289523721</v>
      </c>
      <c r="F130" s="20">
        <v>0.39572103139522219</v>
      </c>
      <c r="G130" s="22"/>
      <c r="H130" s="19">
        <v>0.69990351517588223</v>
      </c>
      <c r="I130" s="19">
        <v>0.14993810610342995</v>
      </c>
      <c r="J130" s="20">
        <v>0.21422682248674127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37"/>
      <c r="GX130" s="19">
        <v>13.46522225592717</v>
      </c>
      <c r="GY130" s="19">
        <v>13.479420407294787</v>
      </c>
      <c r="GZ130" s="19">
        <v>14.701255677753368</v>
      </c>
      <c r="HA130" s="19">
        <v>16.446692515800322</v>
      </c>
      <c r="HB130" s="19">
        <v>16.297473604113147</v>
      </c>
      <c r="HC130" s="19">
        <v>15.404238886340838</v>
      </c>
      <c r="HD130" s="19">
        <v>15.897603463003989</v>
      </c>
      <c r="HE130" s="19">
        <v>14.546556244708949</v>
      </c>
      <c r="HF130" s="19">
        <v>13.872436533750143</v>
      </c>
      <c r="HG130" s="19">
        <v>11.494155090322744</v>
      </c>
      <c r="HH130" s="19">
        <v>10.457708564874284</v>
      </c>
      <c r="HI130" s="19">
        <v>7.9544414568170732</v>
      </c>
      <c r="HJ130" s="19">
        <v>6.3596442363377186</v>
      </c>
      <c r="HK130" s="19">
        <v>7.1307054472161822</v>
      </c>
      <c r="HL130" s="19">
        <v>7.9114353937174533</v>
      </c>
      <c r="HM130" s="19">
        <f t="shared" si="12"/>
        <v>1.1861418241745494</v>
      </c>
      <c r="HN130" s="158"/>
      <c r="HO130" s="158"/>
      <c r="HP130" s="158"/>
      <c r="HQ130" s="158"/>
      <c r="HR130" s="158"/>
      <c r="HS130" s="158"/>
    </row>
    <row r="131" spans="1:227" ht="13">
      <c r="A131" s="9"/>
      <c r="B131" s="131" t="s">
        <v>20</v>
      </c>
      <c r="C131" s="19">
        <v>1.2338173816311373</v>
      </c>
      <c r="D131" s="19">
        <v>0.9745402066879002</v>
      </c>
      <c r="E131" s="19">
        <v>0.2592771749432371</v>
      </c>
      <c r="F131" s="20">
        <v>0.26605077262478866</v>
      </c>
      <c r="G131" s="22"/>
      <c r="H131" s="19">
        <v>1.2750206265738409</v>
      </c>
      <c r="I131" s="19">
        <v>-0.30048041988594065</v>
      </c>
      <c r="J131" s="20">
        <v>-0.23566710500470386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37"/>
      <c r="GX131" s="19">
        <v>8.0919869639137243</v>
      </c>
      <c r="GY131" s="19">
        <v>8.7833989913993751</v>
      </c>
      <c r="GZ131" s="19">
        <v>10.742139726062227</v>
      </c>
      <c r="HA131" s="19">
        <v>13.084610440038237</v>
      </c>
      <c r="HB131" s="19">
        <v>12.750494053991073</v>
      </c>
      <c r="HC131" s="19">
        <v>67.3671885846273</v>
      </c>
      <c r="HD131" s="19">
        <v>10.5855217439676</v>
      </c>
      <c r="HE131" s="19">
        <v>10.345656141319949</v>
      </c>
      <c r="HF131" s="19">
        <v>9.3606512633745353</v>
      </c>
      <c r="HG131" s="19">
        <v>9.581878183301118</v>
      </c>
      <c r="HH131" s="19">
        <v>9.5156567614294278</v>
      </c>
      <c r="HI131" s="19">
        <v>8.4628874450323703</v>
      </c>
      <c r="HJ131" s="19">
        <v>9.6203713389236398</v>
      </c>
      <c r="HK131" s="19">
        <v>13.703491852448639</v>
      </c>
      <c r="HL131" s="19">
        <v>13.68627205815659</v>
      </c>
      <c r="HM131" s="19">
        <f t="shared" si="12"/>
        <v>1.2338173816311373</v>
      </c>
      <c r="HN131" s="158"/>
      <c r="HO131" s="158"/>
      <c r="HP131" s="158"/>
      <c r="HQ131" s="158"/>
      <c r="HR131" s="158"/>
      <c r="HS131" s="158"/>
    </row>
    <row r="132" spans="1:227" ht="13">
      <c r="A132" s="9"/>
      <c r="B132" s="130" t="s">
        <v>45</v>
      </c>
      <c r="C132" s="25">
        <v>4.2452135689860118</v>
      </c>
      <c r="D132" s="25">
        <v>3.3465830009288222</v>
      </c>
      <c r="E132" s="25">
        <v>0.89863056805718955</v>
      </c>
      <c r="F132" s="26">
        <v>0.26852182294829696</v>
      </c>
      <c r="G132" s="27"/>
      <c r="H132" s="25">
        <v>1.9756019480238556</v>
      </c>
      <c r="I132" s="25">
        <v>1.3709810529049666</v>
      </c>
      <c r="J132" s="26">
        <v>0.69395611513560418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37"/>
      <c r="GX132" s="25">
        <v>1.2660027563511556</v>
      </c>
      <c r="GY132" s="25">
        <v>7.8629224313740833</v>
      </c>
      <c r="GZ132" s="25">
        <v>10.073871636015166</v>
      </c>
      <c r="HA132" s="25">
        <v>12.807913243178715</v>
      </c>
      <c r="HB132" s="25">
        <v>14.271680937911146</v>
      </c>
      <c r="HC132" s="25">
        <v>14.282126460309428</v>
      </c>
      <c r="HD132" s="25">
        <v>20.243337053884741</v>
      </c>
      <c r="HE132" s="25">
        <v>23.48364977800604</v>
      </c>
      <c r="HF132" s="25">
        <v>23.657910221420931</v>
      </c>
      <c r="HG132" s="25">
        <v>22.700154916792364</v>
      </c>
      <c r="HH132" s="25">
        <v>21.5067831646545</v>
      </c>
      <c r="HI132" s="25">
        <v>18.379924679456593</v>
      </c>
      <c r="HJ132" s="25">
        <v>20.51038976467315</v>
      </c>
      <c r="HK132" s="25">
        <v>24.283252987892766</v>
      </c>
      <c r="HL132" s="25">
        <v>28.209390643815645</v>
      </c>
      <c r="HM132" s="25">
        <f t="shared" si="12"/>
        <v>4.2452135689860118</v>
      </c>
      <c r="HN132" s="158"/>
      <c r="HO132" s="158"/>
      <c r="HP132" s="158"/>
      <c r="HQ132" s="158"/>
      <c r="HR132" s="158"/>
      <c r="HS132" s="158"/>
    </row>
    <row r="133" spans="1:227" ht="13">
      <c r="A133" s="9"/>
      <c r="B133" s="131" t="s">
        <v>18</v>
      </c>
      <c r="C133" s="19">
        <v>0.33321746865815649</v>
      </c>
      <c r="D133" s="19">
        <v>0.8080644716828409</v>
      </c>
      <c r="E133" s="19">
        <v>-0.47484700302468441</v>
      </c>
      <c r="F133" s="20">
        <v>-0.58763504604501193</v>
      </c>
      <c r="G133" s="22"/>
      <c r="H133" s="19">
        <v>0.97576280285312234</v>
      </c>
      <c r="I133" s="19">
        <v>-0.16769833117028143</v>
      </c>
      <c r="J133" s="20">
        <v>-0.17186382866812805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37"/>
      <c r="GX133" s="19">
        <v>1.1142001906795</v>
      </c>
      <c r="GY133" s="19">
        <v>5.8247150696729566</v>
      </c>
      <c r="GZ133" s="19">
        <v>6.0286905565316928</v>
      </c>
      <c r="HA133" s="19">
        <v>6.0695217412914593</v>
      </c>
      <c r="HB133" s="19">
        <v>6.1878750565996654</v>
      </c>
      <c r="HC133" s="19">
        <v>5.8279275740662477</v>
      </c>
      <c r="HD133" s="19">
        <v>5.0642873671817528</v>
      </c>
      <c r="HE133" s="19">
        <v>3.9186110245265882</v>
      </c>
      <c r="HF133" s="19">
        <v>3.4650502652858846</v>
      </c>
      <c r="HG133" s="19">
        <v>4.1347984731122747</v>
      </c>
      <c r="HH133" s="19">
        <v>5.1325537586122207</v>
      </c>
      <c r="HI133" s="19">
        <v>4.2159125218150368</v>
      </c>
      <c r="HJ133" s="19">
        <v>4.7774811625331219</v>
      </c>
      <c r="HK133" s="19">
        <v>9.1640466073199871</v>
      </c>
      <c r="HL133" s="19">
        <v>7.8900294970480669</v>
      </c>
      <c r="HM133" s="19">
        <f t="shared" si="12"/>
        <v>0.33321746865815649</v>
      </c>
      <c r="HN133" s="158"/>
      <c r="HO133" s="158"/>
      <c r="HP133" s="158"/>
      <c r="HQ133" s="158"/>
      <c r="HR133" s="158"/>
      <c r="HS133" s="158"/>
    </row>
    <row r="134" spans="1:227" ht="13">
      <c r="A134" s="9"/>
      <c r="B134" s="131" t="s">
        <v>19</v>
      </c>
      <c r="C134" s="19">
        <v>1.9492613500383995</v>
      </c>
      <c r="D134" s="19">
        <v>1.284232428472472</v>
      </c>
      <c r="E134" s="19">
        <v>0.66502892156592752</v>
      </c>
      <c r="F134" s="20">
        <v>0.51784155797790044</v>
      </c>
      <c r="G134" s="22"/>
      <c r="H134" s="19">
        <v>0.61691842037511202</v>
      </c>
      <c r="I134" s="19">
        <v>0.66731400809735997</v>
      </c>
      <c r="J134" s="20">
        <v>1.0816892251192716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37"/>
      <c r="GX134" s="19">
        <v>0.15180256567165551</v>
      </c>
      <c r="GY134" s="19">
        <v>0.55940540035634922</v>
      </c>
      <c r="GZ134" s="19">
        <v>1.4675164599640818</v>
      </c>
      <c r="HA134" s="19">
        <v>3.7981796569547335</v>
      </c>
      <c r="HB134" s="19">
        <v>4.813068088599338</v>
      </c>
      <c r="HC134" s="19">
        <v>4.0638994942458169</v>
      </c>
      <c r="HD134" s="19">
        <v>8.5091828390802586</v>
      </c>
      <c r="HE134" s="19">
        <v>8.9646914209488671</v>
      </c>
      <c r="HF134" s="19">
        <v>8.4369938024270663</v>
      </c>
      <c r="HG134" s="19">
        <v>5.0721979536703206</v>
      </c>
      <c r="HH134" s="19">
        <v>4.4016434064689989</v>
      </c>
      <c r="HI134" s="19">
        <v>6.1855920726401186</v>
      </c>
      <c r="HJ134" s="19">
        <v>9.9696293920854391</v>
      </c>
      <c r="HK134" s="19">
        <v>11.313601453390936</v>
      </c>
      <c r="HL134" s="19">
        <v>9.2146099552444607</v>
      </c>
      <c r="HM134" s="19">
        <f t="shared" si="12"/>
        <v>1.9492613500383995</v>
      </c>
      <c r="HN134" s="158"/>
      <c r="HO134" s="158"/>
      <c r="HP134" s="158"/>
      <c r="HQ134" s="158"/>
      <c r="HR134" s="158"/>
      <c r="HS134" s="158"/>
    </row>
    <row r="135" spans="1:227" ht="13">
      <c r="A135" s="9"/>
      <c r="B135" s="131" t="s">
        <v>20</v>
      </c>
      <c r="C135" s="19">
        <v>1.9627347502894561</v>
      </c>
      <c r="D135" s="19">
        <v>1.2542861007735093</v>
      </c>
      <c r="E135" s="19">
        <v>0.70844864951594677</v>
      </c>
      <c r="F135" s="20">
        <v>0.56482221167806257</v>
      </c>
      <c r="G135" s="22"/>
      <c r="H135" s="19">
        <v>0.38292072479562111</v>
      </c>
      <c r="I135" s="19">
        <v>0.87136537597788821</v>
      </c>
      <c r="J135" s="20">
        <v>2.2755764301944428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37"/>
      <c r="GX135" s="19">
        <v>0</v>
      </c>
      <c r="GY135" s="19">
        <v>1.4788019613447778</v>
      </c>
      <c r="GZ135" s="19">
        <v>2.5776646195193922</v>
      </c>
      <c r="HA135" s="19">
        <v>2.9402118449325223</v>
      </c>
      <c r="HB135" s="19">
        <v>3.2707377927121435</v>
      </c>
      <c r="HC135" s="19">
        <v>4.3902993919973632</v>
      </c>
      <c r="HD135" s="19">
        <v>6.6698668476227292</v>
      </c>
      <c r="HE135" s="19">
        <v>10.600347332530585</v>
      </c>
      <c r="HF135" s="19">
        <v>11.755866153707981</v>
      </c>
      <c r="HG135" s="19">
        <v>13.493158490009771</v>
      </c>
      <c r="HH135" s="19">
        <v>11.97258599957328</v>
      </c>
      <c r="HI135" s="19">
        <v>7.9784200850014368</v>
      </c>
      <c r="HJ135" s="19">
        <v>5.7632792100545895</v>
      </c>
      <c r="HK135" s="19">
        <v>3.8056049271818448</v>
      </c>
      <c r="HL135" s="19">
        <v>11.104751191523118</v>
      </c>
      <c r="HM135" s="19">
        <f t="shared" si="12"/>
        <v>1.9627347502894561</v>
      </c>
      <c r="HN135" s="158"/>
      <c r="HO135" s="158"/>
      <c r="HP135" s="158"/>
      <c r="HQ135" s="158"/>
      <c r="HR135" s="158"/>
      <c r="HS135" s="158"/>
    </row>
    <row r="136" spans="1:227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 s="37"/>
      <c r="GX136" s="163"/>
      <c r="GY136" s="163"/>
      <c r="GZ136" s="163"/>
      <c r="HA136" s="163"/>
      <c r="HB136" s="163"/>
      <c r="HC136" s="163"/>
      <c r="HD136" s="163"/>
      <c r="HE136" s="163"/>
      <c r="HF136" s="163"/>
      <c r="HG136" s="163"/>
      <c r="HH136" s="163"/>
      <c r="HI136" s="162"/>
      <c r="HJ136" s="162"/>
      <c r="HK136" s="162"/>
      <c r="HL136" s="162"/>
      <c r="HM136" s="162"/>
      <c r="HN136" s="158"/>
      <c r="HO136" s="158"/>
      <c r="HP136" s="158"/>
      <c r="HQ136" s="158"/>
      <c r="HR136" s="158"/>
      <c r="HS136" s="158"/>
    </row>
    <row r="137" spans="1:227" ht="13">
      <c r="A137" s="9"/>
      <c r="B137" s="34" t="s">
        <v>247</v>
      </c>
      <c r="C137" s="25">
        <v>2.4330329549872398</v>
      </c>
      <c r="D137" s="25">
        <v>1.358258328280737</v>
      </c>
      <c r="E137" s="25">
        <v>1.0747746267065028</v>
      </c>
      <c r="F137" s="26">
        <v>0.79128881769268178</v>
      </c>
      <c r="G137" s="27"/>
      <c r="H137" s="25">
        <v>0.82743665615228834</v>
      </c>
      <c r="I137" s="25">
        <v>0.53082167212844866</v>
      </c>
      <c r="J137" s="26">
        <v>0.64152544872359607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2.4330329549872398</v>
      </c>
      <c r="GW137" s="37"/>
      <c r="GX137" s="25">
        <v>3.0310967991356259E-2</v>
      </c>
      <c r="GY137" s="25">
        <v>3.5047676183890983</v>
      </c>
      <c r="GZ137" s="25">
        <v>39.808844744158691</v>
      </c>
      <c r="HA137" s="25">
        <v>60.007100170844744</v>
      </c>
      <c r="HB137" s="25">
        <v>96.629051727225459</v>
      </c>
      <c r="HC137" s="25">
        <v>63.242235592323226</v>
      </c>
      <c r="HD137" s="25">
        <v>146.26375103544603</v>
      </c>
      <c r="HE137" s="25">
        <v>127.1031136587107</v>
      </c>
      <c r="HF137" s="25">
        <v>119.42694989064054</v>
      </c>
      <c r="HG137" s="25">
        <v>120.3907505415491</v>
      </c>
      <c r="HH137" s="25">
        <v>254.16002537343212</v>
      </c>
      <c r="HI137" s="25">
        <v>50.84617134961718</v>
      </c>
      <c r="HJ137" s="25">
        <v>9.5429062928567205</v>
      </c>
      <c r="HK137" s="25">
        <v>4.8160566152192992</v>
      </c>
      <c r="HL137" s="25">
        <v>6.0633677763340907</v>
      </c>
      <c r="HM137" s="25">
        <f t="shared" si="12"/>
        <v>2.4330329549872398</v>
      </c>
      <c r="HN137" s="158"/>
      <c r="HO137" s="158"/>
      <c r="HP137" s="158"/>
      <c r="HQ137" s="158"/>
      <c r="HR137" s="158"/>
      <c r="HS137" s="158"/>
    </row>
    <row r="138" spans="1:227" ht="13">
      <c r="A138" s="9"/>
      <c r="B138" s="18" t="s">
        <v>18</v>
      </c>
      <c r="C138" s="19">
        <v>1.4133812414406079</v>
      </c>
      <c r="D138" s="19">
        <v>8.4204589439702451E-2</v>
      </c>
      <c r="E138" s="19">
        <v>1.3291766520009054</v>
      </c>
      <c r="F138" s="20">
        <v>15.785085597415179</v>
      </c>
      <c r="G138" s="22"/>
      <c r="H138" s="19">
        <v>0.57770964584816464</v>
      </c>
      <c r="I138" s="19">
        <v>-0.49350505640846221</v>
      </c>
      <c r="J138" s="20">
        <v>-0.85424409987810146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37"/>
      <c r="GX138" s="19">
        <v>3.0310967991356259E-2</v>
      </c>
      <c r="GY138" s="19">
        <v>0</v>
      </c>
      <c r="GZ138" s="19">
        <v>10.529081224306324</v>
      </c>
      <c r="HA138" s="19">
        <v>12.319964974365327</v>
      </c>
      <c r="HB138" s="19">
        <v>21.755659217454717</v>
      </c>
      <c r="HC138" s="19">
        <v>20.952521406279079</v>
      </c>
      <c r="HD138" s="19">
        <v>52.576709861274018</v>
      </c>
      <c r="HE138" s="19">
        <v>48.404240089955351</v>
      </c>
      <c r="HF138" s="19">
        <v>48.463320462263802</v>
      </c>
      <c r="HG138" s="19">
        <v>39.713607873448318</v>
      </c>
      <c r="HH138" s="19">
        <v>71.41271787336089</v>
      </c>
      <c r="HI138" s="19">
        <v>11.397446763450052</v>
      </c>
      <c r="HJ138" s="19">
        <v>6.7343791247799656</v>
      </c>
      <c r="HK138" s="19">
        <v>3.3380126560104904</v>
      </c>
      <c r="HL138" s="19">
        <v>3.6464610951680374</v>
      </c>
      <c r="HM138" s="19">
        <f t="shared" si="12"/>
        <v>1.4133812414406079</v>
      </c>
      <c r="HN138" s="158"/>
      <c r="HO138" s="158"/>
      <c r="HP138" s="158"/>
      <c r="HQ138" s="158"/>
      <c r="HR138" s="158"/>
      <c r="HS138" s="158"/>
    </row>
    <row r="139" spans="1:227" ht="13">
      <c r="A139" s="9"/>
      <c r="B139" s="18" t="s">
        <v>19</v>
      </c>
      <c r="C139" s="19">
        <v>0.74368575351547639</v>
      </c>
      <c r="D139" s="19">
        <v>1.0410032555130355</v>
      </c>
      <c r="E139" s="19">
        <v>-0.29731750199755913</v>
      </c>
      <c r="F139" s="20">
        <v>-0.28560669759964658</v>
      </c>
      <c r="G139" s="22"/>
      <c r="H139" s="19">
        <v>0.179536583116152</v>
      </c>
      <c r="I139" s="19">
        <v>0.86146667239688357</v>
      </c>
      <c r="J139" s="20">
        <v>4.7982793113510116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37"/>
      <c r="GX139" s="19">
        <v>0</v>
      </c>
      <c r="GY139" s="19">
        <v>1.2566654180874597</v>
      </c>
      <c r="GZ139" s="19">
        <v>9.5232537314328845</v>
      </c>
      <c r="HA139" s="19">
        <v>20.830993841650713</v>
      </c>
      <c r="HB139" s="19">
        <v>25.321253706717723</v>
      </c>
      <c r="HC139" s="19">
        <v>21.13122541283046</v>
      </c>
      <c r="HD139" s="19">
        <v>54.314691131321126</v>
      </c>
      <c r="HE139" s="19">
        <v>44.468882596225207</v>
      </c>
      <c r="HF139" s="19">
        <v>36.01896755742176</v>
      </c>
      <c r="HG139" s="19">
        <v>35.832802021579617</v>
      </c>
      <c r="HH139" s="19">
        <v>53.941116548941231</v>
      </c>
      <c r="HI139" s="19">
        <v>12.826593407856272</v>
      </c>
      <c r="HJ139" s="19">
        <v>1.8325509422245181</v>
      </c>
      <c r="HK139" s="19">
        <v>0.76980762817044868</v>
      </c>
      <c r="HL139" s="19">
        <v>1.4404730752037165</v>
      </c>
      <c r="HM139" s="19">
        <f t="shared" si="12"/>
        <v>0.74368575351547639</v>
      </c>
      <c r="HN139" s="158"/>
      <c r="HO139" s="158"/>
      <c r="HP139" s="158"/>
      <c r="HQ139" s="158"/>
      <c r="HR139" s="158"/>
      <c r="HS139" s="158"/>
    </row>
    <row r="140" spans="1:227" ht="13">
      <c r="A140" s="9"/>
      <c r="B140" s="18" t="s">
        <v>20</v>
      </c>
      <c r="C140" s="19">
        <v>0.27596596003115575</v>
      </c>
      <c r="D140" s="19">
        <v>0.23305048332799894</v>
      </c>
      <c r="E140" s="19">
        <v>4.2915476703156819E-2</v>
      </c>
      <c r="F140" s="20">
        <v>0.18414669684575122</v>
      </c>
      <c r="G140" s="22"/>
      <c r="H140" s="19">
        <v>7.0190427187971624E-2</v>
      </c>
      <c r="I140" s="19">
        <v>0.1628600561400273</v>
      </c>
      <c r="J140" s="20">
        <v>2.3202602215809889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0.27596596003115575</v>
      </c>
      <c r="GW140" s="37"/>
      <c r="GX140" s="19">
        <v>0</v>
      </c>
      <c r="GY140" s="19">
        <v>2.2481022003016387</v>
      </c>
      <c r="GZ140" s="19">
        <v>19.756509788419482</v>
      </c>
      <c r="HA140" s="19">
        <v>26.856141354828701</v>
      </c>
      <c r="HB140" s="19">
        <v>49.552138803053026</v>
      </c>
      <c r="HC140" s="19">
        <v>21.158488773213691</v>
      </c>
      <c r="HD140" s="19">
        <v>39.37235004285089</v>
      </c>
      <c r="HE140" s="19">
        <v>34.229990972530146</v>
      </c>
      <c r="HF140" s="19">
        <v>34.944661870954981</v>
      </c>
      <c r="HG140" s="19">
        <v>44.844340646521154</v>
      </c>
      <c r="HH140" s="19">
        <v>128.80619095112999</v>
      </c>
      <c r="HI140" s="19">
        <v>26.622131178310859</v>
      </c>
      <c r="HJ140" s="19">
        <v>0.97597622585223842</v>
      </c>
      <c r="HK140" s="19">
        <v>0.70823633103836059</v>
      </c>
      <c r="HL140" s="19">
        <v>0.9764336059623373</v>
      </c>
      <c r="HM140" s="19">
        <f t="shared" si="12"/>
        <v>0.27596596003115575</v>
      </c>
      <c r="HN140" s="158"/>
      <c r="HO140" s="158"/>
      <c r="HP140" s="158"/>
      <c r="HQ140" s="158"/>
      <c r="HR140" s="158"/>
      <c r="HS140" s="158"/>
    </row>
    <row r="141" spans="1:227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 s="37"/>
      <c r="GX141" s="163"/>
      <c r="GY141" s="163"/>
      <c r="GZ141" s="163"/>
      <c r="HA141" s="163"/>
      <c r="HB141" s="163"/>
      <c r="HC141" s="163"/>
      <c r="HD141" s="163"/>
      <c r="HE141" s="163"/>
      <c r="HF141" s="163"/>
      <c r="HG141" s="163"/>
      <c r="HH141" s="163"/>
      <c r="HI141" s="162"/>
      <c r="HJ141" s="162"/>
      <c r="HK141" s="162"/>
      <c r="HL141" s="162"/>
      <c r="HM141" s="162"/>
      <c r="HN141" s="158"/>
      <c r="HO141" s="158"/>
      <c r="HP141" s="158"/>
      <c r="HQ141" s="158"/>
      <c r="HR141" s="158"/>
      <c r="HS141" s="158"/>
    </row>
    <row r="142" spans="1:227" ht="13">
      <c r="A142" s="9"/>
      <c r="B142" s="34" t="s">
        <v>46</v>
      </c>
      <c r="C142" s="25">
        <v>12.328057975755456</v>
      </c>
      <c r="D142" s="25">
        <v>12.096107794226334</v>
      </c>
      <c r="E142" s="25">
        <v>0.23195018152912183</v>
      </c>
      <c r="F142" s="26">
        <v>1.9175604704832025E-2</v>
      </c>
      <c r="G142" s="27"/>
      <c r="H142" s="25">
        <v>18.863623340769141</v>
      </c>
      <c r="I142" s="25">
        <v>-6.767515546542807</v>
      </c>
      <c r="J142" s="26">
        <v>-0.35876010797546332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37"/>
      <c r="GX142" s="25">
        <v>78.314105934404523</v>
      </c>
      <c r="GY142" s="25">
        <v>55.449763676382908</v>
      </c>
      <c r="GZ142" s="25">
        <v>106.57551857677657</v>
      </c>
      <c r="HA142" s="25">
        <v>153.72510642554573</v>
      </c>
      <c r="HB142" s="25">
        <v>151.9786789332104</v>
      </c>
      <c r="HC142" s="25">
        <v>182.19066714880506</v>
      </c>
      <c r="HD142" s="25">
        <v>165.97124058000233</v>
      </c>
      <c r="HE142" s="25">
        <v>170.27077486977137</v>
      </c>
      <c r="HF142" s="25">
        <v>246.84793785180818</v>
      </c>
      <c r="HG142" s="25">
        <v>230.58409116385047</v>
      </c>
      <c r="HH142" s="25">
        <v>295.51318370275123</v>
      </c>
      <c r="HI142" s="25">
        <v>176.83335459783152</v>
      </c>
      <c r="HJ142" s="25">
        <v>113.06847050501534</v>
      </c>
      <c r="HK142" s="25">
        <v>145.61486959379346</v>
      </c>
      <c r="HL142" s="25">
        <v>170.10624945176141</v>
      </c>
      <c r="HM142" s="25">
        <f t="shared" si="12"/>
        <v>12.328057975755456</v>
      </c>
      <c r="HN142" s="158"/>
      <c r="HO142" s="158"/>
      <c r="HP142" s="158"/>
      <c r="HQ142" s="158"/>
      <c r="HR142" s="158"/>
      <c r="HS142" s="158"/>
    </row>
    <row r="143" spans="1:227" ht="13">
      <c r="A143" s="9"/>
      <c r="B143" s="18" t="s">
        <v>18</v>
      </c>
      <c r="C143" s="19">
        <v>5.7199006684276616</v>
      </c>
      <c r="D143" s="19">
        <v>5.8703867850272804</v>
      </c>
      <c r="E143" s="19">
        <v>-0.15048611659961875</v>
      </c>
      <c r="F143" s="20">
        <v>-2.563478729944017E-2</v>
      </c>
      <c r="G143" s="22"/>
      <c r="H143" s="19">
        <v>7.8467321895299449</v>
      </c>
      <c r="I143" s="19">
        <v>-1.9763454045026645</v>
      </c>
      <c r="J143" s="20">
        <v>-0.25186859405495482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37"/>
      <c r="GX143" s="19">
        <v>35.471755178624335</v>
      </c>
      <c r="GY143" s="19">
        <v>18.257299855878944</v>
      </c>
      <c r="GZ143" s="19">
        <v>45.355023896314414</v>
      </c>
      <c r="HA143" s="19">
        <v>52.299840809299631</v>
      </c>
      <c r="HB143" s="19">
        <v>52.838102502127406</v>
      </c>
      <c r="HC143" s="19">
        <v>71.898848056224651</v>
      </c>
      <c r="HD143" s="19">
        <v>80.390517844038484</v>
      </c>
      <c r="HE143" s="19">
        <v>68.728146650454846</v>
      </c>
      <c r="HF143" s="19">
        <v>87.695334091170494</v>
      </c>
      <c r="HG143" s="19">
        <v>86.193419082168262</v>
      </c>
      <c r="HH143" s="19">
        <v>111.58388846245983</v>
      </c>
      <c r="HI143" s="19">
        <v>81.407846473002607</v>
      </c>
      <c r="HJ143" s="19">
        <v>49.178813835305988</v>
      </c>
      <c r="HK143" s="19">
        <v>60.642157241790962</v>
      </c>
      <c r="HL143" s="19">
        <v>58.057558699753699</v>
      </c>
      <c r="HM143" s="19">
        <f t="shared" si="12"/>
        <v>5.7199006684276616</v>
      </c>
      <c r="HN143" s="158"/>
      <c r="HO143" s="158"/>
      <c r="HP143" s="158"/>
      <c r="HQ143" s="158"/>
      <c r="HR143" s="158"/>
      <c r="HS143" s="158"/>
    </row>
    <row r="144" spans="1:227" ht="13">
      <c r="A144" s="9"/>
      <c r="B144" s="18" t="s">
        <v>19</v>
      </c>
      <c r="C144" s="19">
        <v>2.0328020219415448</v>
      </c>
      <c r="D144" s="19">
        <v>2.8562541818818885</v>
      </c>
      <c r="E144" s="19">
        <v>-0.82345215994034371</v>
      </c>
      <c r="F144" s="20">
        <v>-0.2882979271115847</v>
      </c>
      <c r="G144" s="22"/>
      <c r="H144" s="19">
        <v>3.037238840221764</v>
      </c>
      <c r="I144" s="19">
        <v>-0.18098465833987554</v>
      </c>
      <c r="J144" s="20">
        <v>-5.9588549949750061E-2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37"/>
      <c r="GX144" s="19">
        <v>23.191860751134126</v>
      </c>
      <c r="GY144" s="19">
        <v>23.353265069209815</v>
      </c>
      <c r="GZ144" s="19">
        <v>23.794534977231358</v>
      </c>
      <c r="HA144" s="19">
        <v>51.455817532503282</v>
      </c>
      <c r="HB144" s="19">
        <v>44.477553104709649</v>
      </c>
      <c r="HC144" s="19">
        <v>41.653074162215844</v>
      </c>
      <c r="HD144" s="19">
        <v>21.775643278132989</v>
      </c>
      <c r="HE144" s="19">
        <v>35.982423946028788</v>
      </c>
      <c r="HF144" s="19">
        <v>79.62152187332839</v>
      </c>
      <c r="HG144" s="19">
        <v>78.884382854096899</v>
      </c>
      <c r="HH144" s="19">
        <v>97.940159995192687</v>
      </c>
      <c r="HI144" s="19">
        <v>48.742466332384573</v>
      </c>
      <c r="HJ144" s="19">
        <v>21.838502055351956</v>
      </c>
      <c r="HK144" s="19">
        <v>31.194983019515178</v>
      </c>
      <c r="HL144" s="19">
        <v>35.386897630130548</v>
      </c>
      <c r="HM144" s="19">
        <f t="shared" si="12"/>
        <v>2.0328020219415448</v>
      </c>
      <c r="HN144" s="158"/>
      <c r="HO144" s="158"/>
      <c r="HP144" s="158"/>
      <c r="HQ144" s="158"/>
      <c r="HR144" s="158"/>
      <c r="HS144" s="158"/>
    </row>
    <row r="145" spans="1:227" ht="13">
      <c r="A145" s="9"/>
      <c r="B145" s="18" t="s">
        <v>20</v>
      </c>
      <c r="C145" s="19">
        <v>4.5753552853862489</v>
      </c>
      <c r="D145" s="19">
        <v>3.3694668273171655</v>
      </c>
      <c r="E145" s="19">
        <v>1.2058884580690834</v>
      </c>
      <c r="F145" s="20">
        <v>0.35788702482322254</v>
      </c>
      <c r="G145" s="22"/>
      <c r="H145" s="19">
        <v>7.979652311017432</v>
      </c>
      <c r="I145" s="19">
        <v>-4.6101854837002669</v>
      </c>
      <c r="J145" s="20">
        <v>-0.577742651435455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37"/>
      <c r="GX145" s="19">
        <v>19.650490004646063</v>
      </c>
      <c r="GY145" s="19">
        <v>13.839198751294147</v>
      </c>
      <c r="GZ145" s="19">
        <v>37.425959703230802</v>
      </c>
      <c r="HA145" s="19">
        <v>49.969448083742833</v>
      </c>
      <c r="HB145" s="19">
        <v>54.663023326373356</v>
      </c>
      <c r="HC145" s="19">
        <v>68.638744930364581</v>
      </c>
      <c r="HD145" s="19">
        <v>63.805079457830857</v>
      </c>
      <c r="HE145" s="19">
        <v>65.560204273287738</v>
      </c>
      <c r="HF145" s="19">
        <v>79.531081887309327</v>
      </c>
      <c r="HG145" s="19">
        <v>65.506289227585327</v>
      </c>
      <c r="HH145" s="19">
        <v>85.989135245098709</v>
      </c>
      <c r="HI145" s="19">
        <v>46.683041792444328</v>
      </c>
      <c r="HJ145" s="19">
        <v>42.051154614357408</v>
      </c>
      <c r="HK145" s="19">
        <v>53.77772933248734</v>
      </c>
      <c r="HL145" s="19">
        <v>76.661793121877167</v>
      </c>
      <c r="HM145" s="19">
        <f t="shared" si="12"/>
        <v>4.5753552853862489</v>
      </c>
      <c r="HN145" s="158"/>
      <c r="HO145" s="158"/>
      <c r="HP145" s="158"/>
      <c r="HQ145" s="158"/>
      <c r="HR145" s="158"/>
      <c r="HS145" s="158"/>
    </row>
    <row r="146" spans="1:227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 s="37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2"/>
      <c r="HJ146" s="162"/>
      <c r="HK146" s="162"/>
      <c r="HL146" s="162"/>
      <c r="HM146" s="162"/>
      <c r="HN146" s="158"/>
      <c r="HO146" s="158"/>
      <c r="HP146" s="158"/>
      <c r="HQ146" s="158"/>
      <c r="HR146" s="158"/>
      <c r="HS146" s="158"/>
    </row>
    <row r="147" spans="1:227" ht="13">
      <c r="A147" s="9"/>
      <c r="B147" s="34" t="s">
        <v>47</v>
      </c>
      <c r="C147" s="25">
        <v>522.76705106272266</v>
      </c>
      <c r="D147" s="25">
        <v>579.4046443974396</v>
      </c>
      <c r="E147" s="25">
        <v>-56.637593334716939</v>
      </c>
      <c r="F147" s="26">
        <v>-9.7751362337832201E-2</v>
      </c>
      <c r="G147" s="27"/>
      <c r="H147" s="25">
        <v>405.03613741249615</v>
      </c>
      <c r="I147" s="25">
        <v>174.36850698494345</v>
      </c>
      <c r="J147" s="26">
        <v>0.43050111058945689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37"/>
      <c r="GX147" s="25">
        <v>3704.9365245358399</v>
      </c>
      <c r="GY147" s="25">
        <v>3904.3990908495607</v>
      </c>
      <c r="GZ147" s="25">
        <v>3658.704354200233</v>
      </c>
      <c r="HA147" s="25">
        <v>4104.1447107437243</v>
      </c>
      <c r="HB147" s="25">
        <v>3961.0422825133128</v>
      </c>
      <c r="HC147" s="25">
        <v>3985.1569955483965</v>
      </c>
      <c r="HD147" s="25">
        <v>4071.2925626234728</v>
      </c>
      <c r="HE147" s="25">
        <v>4267.1780994823766</v>
      </c>
      <c r="HF147" s="25">
        <v>4104.2983406761523</v>
      </c>
      <c r="HG147" s="25">
        <v>4063.6398047493703</v>
      </c>
      <c r="HH147" s="25">
        <v>4090.7749072225247</v>
      </c>
      <c r="HI147" s="25">
        <v>5193.2108133244747</v>
      </c>
      <c r="HJ147" s="25">
        <v>5416.1881520320276</v>
      </c>
      <c r="HK147" s="25">
        <v>5492.8334320312024</v>
      </c>
      <c r="HL147" s="25">
        <v>6825.1993627361244</v>
      </c>
      <c r="HM147" s="25">
        <f t="shared" si="12"/>
        <v>522.76705106272266</v>
      </c>
      <c r="HN147" s="158"/>
      <c r="HO147" s="158"/>
      <c r="HP147" s="158"/>
      <c r="HQ147" s="158"/>
      <c r="HR147" s="158"/>
      <c r="HS147" s="158"/>
    </row>
    <row r="148" spans="1:227" ht="13">
      <c r="A148" s="9"/>
      <c r="B148" s="18" t="s">
        <v>18</v>
      </c>
      <c r="C148" s="19">
        <v>93.281362829998955</v>
      </c>
      <c r="D148" s="19">
        <v>117.82328622</v>
      </c>
      <c r="E148" s="19">
        <v>-24.541923390001045</v>
      </c>
      <c r="F148" s="20">
        <v>-0.20829433787966406</v>
      </c>
      <c r="G148" s="22"/>
      <c r="H148" s="19">
        <v>71.559011529999054</v>
      </c>
      <c r="I148" s="19">
        <v>46.264274690000946</v>
      </c>
      <c r="J148" s="20">
        <v>0.64651919724472406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37"/>
      <c r="GX148" s="19">
        <v>995.12130596799966</v>
      </c>
      <c r="GY148" s="19">
        <v>1094.15914268444</v>
      </c>
      <c r="GZ148" s="19">
        <v>1125.9716204890601</v>
      </c>
      <c r="HA148" s="19">
        <v>1361.3282689952086</v>
      </c>
      <c r="HB148" s="19">
        <v>1290.1777318929969</v>
      </c>
      <c r="HC148" s="19">
        <v>1202.5779370703008</v>
      </c>
      <c r="HD148" s="19">
        <v>1213.9125640701939</v>
      </c>
      <c r="HE148" s="19">
        <v>1169.3011931127332</v>
      </c>
      <c r="HF148" s="19">
        <v>1038.0641804788461</v>
      </c>
      <c r="HG148" s="19">
        <v>975.30553758879523</v>
      </c>
      <c r="HH148" s="19">
        <v>908.03076784999598</v>
      </c>
      <c r="HI148" s="19">
        <v>1051.3370506304632</v>
      </c>
      <c r="HJ148" s="19">
        <v>1091.6763253735403</v>
      </c>
      <c r="HK148" s="19">
        <v>1116.8240999737598</v>
      </c>
      <c r="HL148" s="19">
        <v>1419.7937421300689</v>
      </c>
      <c r="HM148" s="19">
        <f t="shared" si="12"/>
        <v>93.281362829998955</v>
      </c>
      <c r="HN148" s="158"/>
      <c r="HO148" s="158"/>
      <c r="HP148" s="158"/>
      <c r="HQ148" s="158"/>
      <c r="HR148" s="158"/>
      <c r="HS148" s="158"/>
    </row>
    <row r="149" spans="1:227" ht="13">
      <c r="A149" s="9"/>
      <c r="B149" s="18" t="s">
        <v>19</v>
      </c>
      <c r="C149" s="19">
        <v>150.88712156980171</v>
      </c>
      <c r="D149" s="19">
        <v>163.29390206694336</v>
      </c>
      <c r="E149" s="19">
        <v>-12.406780497141654</v>
      </c>
      <c r="F149" s="20">
        <v>-7.5978222947084798E-2</v>
      </c>
      <c r="G149" s="22"/>
      <c r="H149" s="19">
        <v>130.75797278519997</v>
      </c>
      <c r="I149" s="19">
        <v>32.535929281743392</v>
      </c>
      <c r="J149" s="20">
        <v>0.24882558660641776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37"/>
      <c r="GX149" s="19">
        <v>1326.3475315380001</v>
      </c>
      <c r="GY149" s="19">
        <v>1385.1036174210763</v>
      </c>
      <c r="GZ149" s="19">
        <v>1255.0227888210165</v>
      </c>
      <c r="HA149" s="19">
        <v>1286.8243888304955</v>
      </c>
      <c r="HB149" s="19">
        <v>1262.6800945348866</v>
      </c>
      <c r="HC149" s="19">
        <v>1296.6224326790709</v>
      </c>
      <c r="HD149" s="19">
        <v>1317.3238156373727</v>
      </c>
      <c r="HE149" s="19">
        <v>1424.3392525727365</v>
      </c>
      <c r="HF149" s="19">
        <v>1327.8190653882366</v>
      </c>
      <c r="HG149" s="19">
        <v>1206.0430613128267</v>
      </c>
      <c r="HH149" s="19">
        <v>1166.6827680179304</v>
      </c>
      <c r="HI149" s="19">
        <v>1392.510539244292</v>
      </c>
      <c r="HJ149" s="19">
        <v>1518.1879874213259</v>
      </c>
      <c r="HK149" s="19">
        <v>1570.2052420332652</v>
      </c>
      <c r="HL149" s="19">
        <v>1906.7507588973172</v>
      </c>
      <c r="HM149" s="19">
        <f t="shared" si="12"/>
        <v>150.88712156980171</v>
      </c>
      <c r="HN149" s="158"/>
      <c r="HO149" s="158"/>
      <c r="HP149" s="158"/>
      <c r="HQ149" s="158"/>
      <c r="HR149" s="158"/>
      <c r="HS149" s="158"/>
    </row>
    <row r="150" spans="1:227" ht="13">
      <c r="A150" s="9"/>
      <c r="B150" s="18" t="s">
        <v>20</v>
      </c>
      <c r="C150" s="19">
        <v>278.59856666292194</v>
      </c>
      <c r="D150" s="19">
        <v>298.28745611049624</v>
      </c>
      <c r="E150" s="19">
        <v>-19.688889447574297</v>
      </c>
      <c r="F150" s="20">
        <v>-6.6006427840803461E-2</v>
      </c>
      <c r="G150" s="22"/>
      <c r="H150" s="19">
        <v>202.71915309729712</v>
      </c>
      <c r="I150" s="19">
        <v>95.568303013199113</v>
      </c>
      <c r="J150" s="20">
        <v>0.47143203566626057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37"/>
      <c r="GX150" s="19">
        <v>1383.4676870298404</v>
      </c>
      <c r="GY150" s="19">
        <v>1425.136330744044</v>
      </c>
      <c r="GZ150" s="19">
        <v>1277.7099448901565</v>
      </c>
      <c r="HA150" s="19">
        <v>1455.9920529180199</v>
      </c>
      <c r="HB150" s="19">
        <v>1408.1844560854295</v>
      </c>
      <c r="HC150" s="19">
        <v>1485.9566257990246</v>
      </c>
      <c r="HD150" s="19">
        <v>1540.0561829159062</v>
      </c>
      <c r="HE150" s="19">
        <v>1673.5376537969066</v>
      </c>
      <c r="HF150" s="19">
        <v>1738.4150948090701</v>
      </c>
      <c r="HG150" s="19">
        <v>1882.2912058477484</v>
      </c>
      <c r="HH150" s="19">
        <v>2016.0613713545986</v>
      </c>
      <c r="HI150" s="19">
        <v>2749.3632234497195</v>
      </c>
      <c r="HJ150" s="19">
        <v>2806.3238392371618</v>
      </c>
      <c r="HK150" s="19">
        <v>2805.8040900241781</v>
      </c>
      <c r="HL150" s="19">
        <v>3498.6548617087383</v>
      </c>
      <c r="HM150" s="19">
        <f t="shared" si="12"/>
        <v>278.59856666292194</v>
      </c>
      <c r="HN150" s="158"/>
      <c r="HO150" s="158"/>
      <c r="HP150" s="158"/>
      <c r="HQ150" s="158"/>
      <c r="HR150" s="158"/>
      <c r="HS150" s="158"/>
    </row>
    <row r="151" spans="1:227" ht="14.5">
      <c r="A151" s="9"/>
      <c r="B151" s="21"/>
      <c r="C151"/>
      <c r="D151"/>
      <c r="E151" s="28" t="s">
        <v>398</v>
      </c>
      <c r="F151"/>
      <c r="G151"/>
      <c r="H151"/>
      <c r="I151" s="28" t="s">
        <v>398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 s="37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2"/>
      <c r="HJ151" s="162"/>
      <c r="HK151" s="162"/>
      <c r="HL151" s="162"/>
      <c r="HM151" s="162"/>
      <c r="HN151" s="158"/>
      <c r="HO151" s="158"/>
      <c r="HP151" s="158"/>
      <c r="HQ151" s="158"/>
      <c r="HR151" s="158"/>
      <c r="HS151" s="158"/>
    </row>
    <row r="152" spans="1:227" ht="13">
      <c r="A152" s="9"/>
      <c r="B152" s="34" t="s">
        <v>48</v>
      </c>
      <c r="C152" s="26">
        <v>0.35024310357111399</v>
      </c>
      <c r="D152" s="26">
        <v>0.38124388114416674</v>
      </c>
      <c r="E152" s="25">
        <v>-3.1000777573052751</v>
      </c>
      <c r="F152" s="26">
        <v>-8.1314820004494345E-2</v>
      </c>
      <c r="G152" s="27"/>
      <c r="H152" s="26">
        <v>0.31310998316610283</v>
      </c>
      <c r="I152" s="25">
        <v>6.8133897978063906</v>
      </c>
      <c r="J152" s="26">
        <v>0.21760372278490817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37"/>
      <c r="GX152" s="26">
        <v>0.36231376917543573</v>
      </c>
      <c r="GY152" s="26">
        <v>0.35200949085965294</v>
      </c>
      <c r="GZ152" s="26">
        <v>0.32893904038945321</v>
      </c>
      <c r="HA152" s="26">
        <v>0.35539454554703331</v>
      </c>
      <c r="HB152" s="26">
        <v>0.33146845535632946</v>
      </c>
      <c r="HC152" s="26">
        <v>0.32065974711543943</v>
      </c>
      <c r="HD152" s="26">
        <v>0.31131568111979374</v>
      </c>
      <c r="HE152" s="26">
        <v>0.31502243680681674</v>
      </c>
      <c r="HF152" s="26">
        <v>0.29852661237441402</v>
      </c>
      <c r="HG152" s="26">
        <v>0.28410110916352821</v>
      </c>
      <c r="HH152" s="26">
        <v>0.27001519350327891</v>
      </c>
      <c r="HI152" s="26">
        <v>0.33125524243804999</v>
      </c>
      <c r="HJ152" s="26">
        <v>0.3262315540678476</v>
      </c>
      <c r="HK152" s="26">
        <v>0.32393494619790131</v>
      </c>
      <c r="HL152" s="26">
        <v>0.35964539827374448</v>
      </c>
      <c r="HM152" s="26">
        <f t="shared" si="12"/>
        <v>0.35024310357111399</v>
      </c>
      <c r="HN152" s="158"/>
      <c r="HO152" s="158"/>
      <c r="HP152" s="158"/>
      <c r="HQ152" s="158"/>
      <c r="HR152" s="158"/>
      <c r="HS152" s="158"/>
    </row>
    <row r="153" spans="1:227" ht="13">
      <c r="A153" s="9"/>
      <c r="B153" s="18" t="s">
        <v>18</v>
      </c>
      <c r="C153" s="20">
        <v>0.21193757258714013</v>
      </c>
      <c r="D153" s="20">
        <v>0.2658928845015946</v>
      </c>
      <c r="E153" s="19">
        <v>-5.3955311914454462</v>
      </c>
      <c r="F153" s="20">
        <v>-0.20292123279489599</v>
      </c>
      <c r="G153" s="22"/>
      <c r="H153" s="20">
        <v>0.18668240126184846</v>
      </c>
      <c r="I153" s="19">
        <v>7.9210483239746141</v>
      </c>
      <c r="J153" s="20">
        <v>0.4243061086869257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37"/>
      <c r="GX153" s="20">
        <v>0.31067445107532543</v>
      </c>
      <c r="GY153" s="20">
        <v>0.32293616247846629</v>
      </c>
      <c r="GZ153" s="20">
        <v>0.32931916606402423</v>
      </c>
      <c r="HA153" s="20">
        <v>0.38425018858580684</v>
      </c>
      <c r="HB153" s="20">
        <v>0.34939587616332957</v>
      </c>
      <c r="HC153" s="20">
        <v>0.31736406308885218</v>
      </c>
      <c r="HD153" s="20">
        <v>0.30621458995435374</v>
      </c>
      <c r="HE153" s="20">
        <v>0.28730096470608324</v>
      </c>
      <c r="HF153" s="20">
        <v>0.25478860057448321</v>
      </c>
      <c r="HG153" s="20">
        <v>0.2305194672179581</v>
      </c>
      <c r="HH153" s="20">
        <v>0.20485148263954045</v>
      </c>
      <c r="HI153" s="20">
        <v>0.22655603982278144</v>
      </c>
      <c r="HJ153" s="20">
        <v>0.21892826923065542</v>
      </c>
      <c r="HK153" s="20">
        <v>0.21757508150004798</v>
      </c>
      <c r="HL153" s="20">
        <v>0.25211425760361583</v>
      </c>
      <c r="HM153" s="20">
        <f t="shared" si="12"/>
        <v>0.21193757258714013</v>
      </c>
      <c r="HN153" s="158"/>
      <c r="HO153" s="158"/>
      <c r="HP153" s="158"/>
      <c r="HQ153" s="158"/>
      <c r="HR153" s="158"/>
      <c r="HS153" s="158"/>
    </row>
    <row r="154" spans="1:227" ht="13">
      <c r="A154" s="9"/>
      <c r="B154" s="18" t="s">
        <v>19</v>
      </c>
      <c r="C154" s="20">
        <v>0.2870874472988677</v>
      </c>
      <c r="D154" s="20">
        <v>0.30319859792956239</v>
      </c>
      <c r="E154" s="19">
        <v>-1.6111150630694682</v>
      </c>
      <c r="F154" s="20">
        <v>-5.3137286058418859E-2</v>
      </c>
      <c r="G154" s="22"/>
      <c r="H154" s="20">
        <v>0.27736976518106643</v>
      </c>
      <c r="I154" s="19">
        <v>2.5828832748495953</v>
      </c>
      <c r="J154" s="20">
        <v>9.3120577621843323E-2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37"/>
      <c r="GX154" s="20">
        <v>0.33992123971521049</v>
      </c>
      <c r="GY154" s="20">
        <v>0.33541784163723093</v>
      </c>
      <c r="GZ154" s="20">
        <v>0.30199215897662857</v>
      </c>
      <c r="HA154" s="20">
        <v>0.30174412529524275</v>
      </c>
      <c r="HB154" s="20">
        <v>0.28827922927269584</v>
      </c>
      <c r="HC154" s="20">
        <v>0.28721125026105082</v>
      </c>
      <c r="HD154" s="20">
        <v>0.28080802058985604</v>
      </c>
      <c r="HE154" s="20">
        <v>0.28630737654276195</v>
      </c>
      <c r="HF154" s="20">
        <v>0.26521860817666781</v>
      </c>
      <c r="HG154" s="20">
        <v>0.23866796706001142</v>
      </c>
      <c r="HH154" s="20">
        <v>0.21381966438191574</v>
      </c>
      <c r="HI154" s="20">
        <v>0.25096995665478189</v>
      </c>
      <c r="HJ154" s="20">
        <v>0.26104521029493555</v>
      </c>
      <c r="HK154" s="20">
        <v>0.26457012151397108</v>
      </c>
      <c r="HL154" s="20">
        <v>0.28002876113659397</v>
      </c>
      <c r="HM154" s="20">
        <f t="shared" si="12"/>
        <v>0.2870874472988677</v>
      </c>
      <c r="HN154" s="158"/>
      <c r="HO154" s="158"/>
      <c r="HP154" s="158"/>
      <c r="HQ154" s="158"/>
      <c r="HR154" s="158"/>
      <c r="HS154" s="158"/>
    </row>
    <row r="155" spans="1:227" ht="13">
      <c r="A155" s="9"/>
      <c r="B155" s="18" t="s">
        <v>20</v>
      </c>
      <c r="C155" s="20">
        <v>0.52878204505317405</v>
      </c>
      <c r="D155" s="20">
        <v>0.55435482395909363</v>
      </c>
      <c r="E155" s="19">
        <v>-2.557277890591958</v>
      </c>
      <c r="F155" s="20">
        <v>-4.6130705101984679E-2</v>
      </c>
      <c r="G155" s="22"/>
      <c r="H155" s="20">
        <v>0.46193273808344909</v>
      </c>
      <c r="I155" s="19">
        <v>9.2422085875644537</v>
      </c>
      <c r="J155" s="20">
        <v>0.20007693383911729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37"/>
      <c r="GX155" s="20">
        <v>0.44331370065197423</v>
      </c>
      <c r="GY155" s="20">
        <v>0.3987401866150857</v>
      </c>
      <c r="GZ155" s="20">
        <v>0.3601373100761967</v>
      </c>
      <c r="HA155" s="20">
        <v>0.38923006199599075</v>
      </c>
      <c r="HB155" s="20">
        <v>0.36318428149135557</v>
      </c>
      <c r="HC155" s="20">
        <v>0.36030195505933749</v>
      </c>
      <c r="HD155" s="20">
        <v>0.34825143168143308</v>
      </c>
      <c r="HE155" s="20">
        <v>0.37182953097217875</v>
      </c>
      <c r="HF155" s="20">
        <v>0.37242771187337331</v>
      </c>
      <c r="HG155" s="20">
        <v>0.37500547749874868</v>
      </c>
      <c r="HH155" s="20">
        <v>0.38319790477359489</v>
      </c>
      <c r="HI155" s="20">
        <v>0.50094640988917816</v>
      </c>
      <c r="HJ155" s="20">
        <v>0.48384725120917027</v>
      </c>
      <c r="HK155" s="20">
        <v>0.47647967298413896</v>
      </c>
      <c r="HL155" s="20">
        <v>0.53521567081075117</v>
      </c>
      <c r="HM155" s="20">
        <f t="shared" si="12"/>
        <v>0.52878204505317405</v>
      </c>
      <c r="HN155" s="158"/>
      <c r="HO155" s="158"/>
      <c r="HP155" s="158"/>
      <c r="HQ155" s="158"/>
      <c r="HR155" s="158"/>
      <c r="HS155" s="158"/>
    </row>
    <row r="156" spans="1:227" ht="14.5">
      <c r="A156" s="9"/>
      <c r="B156" s="21"/>
      <c r="C156"/>
      <c r="D156"/>
      <c r="E156" s="28" t="s">
        <v>398</v>
      </c>
      <c r="F156"/>
      <c r="G156"/>
      <c r="H156"/>
      <c r="I156" s="28" t="s">
        <v>398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 s="37"/>
      <c r="GX156" s="163"/>
      <c r="GY156" s="163"/>
      <c r="GZ156" s="163"/>
      <c r="HA156" s="163"/>
      <c r="HB156" s="163"/>
      <c r="HC156" s="163"/>
      <c r="HD156" s="163"/>
      <c r="HE156" s="163"/>
      <c r="HF156" s="163"/>
      <c r="HG156" s="163"/>
      <c r="HH156" s="163"/>
      <c r="HI156" s="162"/>
      <c r="HJ156" s="162"/>
      <c r="HK156" s="162"/>
      <c r="HL156" s="162"/>
      <c r="HM156" s="162"/>
      <c r="HN156" s="158"/>
      <c r="HO156" s="158"/>
      <c r="HP156" s="158"/>
      <c r="HQ156" s="158"/>
      <c r="HR156" s="158"/>
      <c r="HS156" s="158"/>
    </row>
    <row r="157" spans="1:227" ht="13">
      <c r="A157" s="9"/>
      <c r="B157" s="34" t="s">
        <v>49</v>
      </c>
      <c r="C157" s="26">
        <v>0.37407888939856954</v>
      </c>
      <c r="D157" s="26">
        <v>0.36448937554151595</v>
      </c>
      <c r="E157" s="25">
        <v>0.95895138570535887</v>
      </c>
      <c r="F157" s="26">
        <v>2.6309446860574751E-2</v>
      </c>
      <c r="H157" s="26">
        <v>0.32655341720411135</v>
      </c>
      <c r="I157" s="25">
        <v>3.7935958337404596</v>
      </c>
      <c r="J157" s="26">
        <v>0.11617075902069898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37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158"/>
      <c r="HO157" s="158"/>
      <c r="HP157" s="158"/>
      <c r="HQ157" s="158"/>
      <c r="HR157" s="158"/>
      <c r="HS157" s="158"/>
    </row>
    <row r="158" spans="1:227" ht="13">
      <c r="A158" s="9"/>
      <c r="B158" s="18" t="s">
        <v>18</v>
      </c>
      <c r="C158" s="20">
        <v>0.25154506522378944</v>
      </c>
      <c r="D158" s="20">
        <v>0.25759396347973318</v>
      </c>
      <c r="E158" s="19">
        <v>-0.60488982559437354</v>
      </c>
      <c r="F158" s="20">
        <v>-2.3482298165033076E-2</v>
      </c>
      <c r="H158" s="20">
        <v>0.21658685002582795</v>
      </c>
      <c r="I158" s="19">
        <v>4.1007113453905228</v>
      </c>
      <c r="J158" s="20">
        <v>0.18933334802650822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37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158"/>
      <c r="HO158" s="158"/>
      <c r="HP158" s="158"/>
      <c r="HQ158" s="158"/>
      <c r="HR158" s="158"/>
      <c r="HS158" s="158"/>
    </row>
    <row r="159" spans="1:227" ht="13">
      <c r="A159" s="9"/>
      <c r="B159" s="18" t="s">
        <v>19</v>
      </c>
      <c r="C159" s="20">
        <v>0.30599429829037789</v>
      </c>
      <c r="D159" s="20">
        <v>0.28202578787899069</v>
      </c>
      <c r="E159" s="19">
        <v>2.3968510411387198</v>
      </c>
      <c r="F159" s="20">
        <v>8.4986946022366616E-2</v>
      </c>
      <c r="H159" s="20">
        <v>0.2673546621126181</v>
      </c>
      <c r="I159" s="19">
        <v>1.4671125766372584</v>
      </c>
      <c r="J159" s="20">
        <v>5.4875144687743092E-2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37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158"/>
      <c r="HO159" s="158"/>
      <c r="HP159" s="158"/>
      <c r="HQ159" s="158"/>
      <c r="HR159" s="158"/>
      <c r="HS159" s="158"/>
    </row>
    <row r="160" spans="1:227" ht="13">
      <c r="A160" s="9"/>
      <c r="B160" s="18" t="s">
        <v>20</v>
      </c>
      <c r="C160" s="20">
        <v>0.5440136321306952</v>
      </c>
      <c r="D160" s="20">
        <v>0.54161376248100146</v>
      </c>
      <c r="E160" s="19">
        <v>0.23998696496937422</v>
      </c>
      <c r="F160" s="20">
        <v>4.4309613527922934E-3</v>
      </c>
      <c r="H160" s="20">
        <v>0.48265985526997446</v>
      </c>
      <c r="I160" s="19">
        <v>5.8953907211027001</v>
      </c>
      <c r="J160" s="20">
        <v>0.12214379664546847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37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158"/>
      <c r="HO160" s="158"/>
      <c r="HP160" s="158"/>
      <c r="HQ160" s="158"/>
      <c r="HR160" s="158"/>
      <c r="HS160" s="158"/>
    </row>
    <row r="161" spans="1:227" ht="14.5">
      <c r="A161" s="9"/>
      <c r="B161" s="21"/>
      <c r="C161"/>
      <c r="D161"/>
      <c r="E161" s="28" t="s">
        <v>398</v>
      </c>
      <c r="F161"/>
      <c r="G161"/>
      <c r="H161"/>
      <c r="I161" s="28" t="s">
        <v>398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 s="37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2"/>
      <c r="HJ161" s="162"/>
      <c r="HK161" s="162"/>
      <c r="HL161" s="162"/>
      <c r="HM161" s="162"/>
      <c r="HN161" s="158"/>
      <c r="HO161" s="158"/>
      <c r="HP161" s="158"/>
      <c r="HQ161" s="158"/>
      <c r="HR161" s="158"/>
      <c r="HS161" s="158"/>
    </row>
    <row r="162" spans="1:227" ht="14.5">
      <c r="A162" s="9"/>
      <c r="B162" s="34" t="s">
        <v>50</v>
      </c>
      <c r="C162" s="26">
        <v>0.99372878186260449</v>
      </c>
      <c r="D162" s="26">
        <v>0.99269095773605598</v>
      </c>
      <c r="E162" s="25">
        <v>0.10378241265485144</v>
      </c>
      <c r="F162" s="26">
        <v>1.0454654779120682E-3</v>
      </c>
      <c r="G162"/>
      <c r="H162" s="26">
        <v>0.92896731436287705</v>
      </c>
      <c r="I162" s="25">
        <v>6.3723643373178929</v>
      </c>
      <c r="J162" s="26">
        <v>6.8596216882919239E-2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37"/>
      <c r="GX162" s="26">
        <v>0.9163404136327078</v>
      </c>
      <c r="GY162" s="26">
        <v>0.90607710589609902</v>
      </c>
      <c r="GZ162" s="26">
        <v>0.89274094798695602</v>
      </c>
      <c r="HA162" s="26">
        <v>0.95009581564524936</v>
      </c>
      <c r="HB162" s="26">
        <v>0.95434820710592538</v>
      </c>
      <c r="HC162" s="26">
        <v>0.95661530188594024</v>
      </c>
      <c r="HD162" s="26">
        <v>0.96434168686314425</v>
      </c>
      <c r="HE162" s="26">
        <v>0.96433645400853185</v>
      </c>
      <c r="HF162" s="26">
        <v>0.96127172631961255</v>
      </c>
      <c r="HG162" s="26">
        <v>0.95669713098542974</v>
      </c>
      <c r="HH162" s="26">
        <v>0.96478469358714314</v>
      </c>
      <c r="HI162" s="26">
        <v>0.94421449532803281</v>
      </c>
      <c r="HJ162" s="26">
        <v>0.951409736087376</v>
      </c>
      <c r="HK162" s="26">
        <v>0.93200716825972241</v>
      </c>
      <c r="HL162" s="26">
        <v>0.9505998825263634</v>
      </c>
      <c r="HM162" s="26">
        <f t="shared" si="12"/>
        <v>0.99372878186260449</v>
      </c>
      <c r="HN162" s="158"/>
      <c r="HO162" s="158"/>
      <c r="HP162" s="158"/>
      <c r="HQ162" s="158"/>
      <c r="HR162" s="158"/>
      <c r="HS162" s="158"/>
    </row>
    <row r="163" spans="1:227" ht="14.5">
      <c r="A163" s="9"/>
      <c r="B163" s="18" t="s">
        <v>18</v>
      </c>
      <c r="C163" s="20">
        <v>0.98191697328351735</v>
      </c>
      <c r="D163" s="20">
        <v>1.0003234883325129</v>
      </c>
      <c r="E163" s="19">
        <v>-1.8406515048995598</v>
      </c>
      <c r="F163" s="20">
        <v>-1.8400562681656411E-2</v>
      </c>
      <c r="G163"/>
      <c r="H163" s="20">
        <v>0.96601113005049621</v>
      </c>
      <c r="I163" s="19">
        <v>3.4312358282016731</v>
      </c>
      <c r="J163" s="20">
        <v>3.5519630379644923E-2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37"/>
      <c r="GX163" s="20">
        <v>0.89480215260475715</v>
      </c>
      <c r="GY163" s="20">
        <v>0.89243020528434447</v>
      </c>
      <c r="GZ163" s="20">
        <v>0.86897357606764958</v>
      </c>
      <c r="HA163" s="20">
        <v>0.95456880635265717</v>
      </c>
      <c r="HB163" s="20">
        <v>0.96244641920776042</v>
      </c>
      <c r="HC163" s="20">
        <v>0.96278084667060426</v>
      </c>
      <c r="HD163" s="20">
        <v>0.9816438395194832</v>
      </c>
      <c r="HE163" s="20">
        <v>0.99004431329701637</v>
      </c>
      <c r="HF163" s="20">
        <v>0.98082049032005725</v>
      </c>
      <c r="HG163" s="20">
        <v>0.97219579823409963</v>
      </c>
      <c r="HH163" s="20">
        <v>0.97357942196329506</v>
      </c>
      <c r="HI163" s="20">
        <v>0.9654005826620311</v>
      </c>
      <c r="HJ163" s="20">
        <v>0.96317454918659018</v>
      </c>
      <c r="HK163" s="20">
        <v>0.95066246535337329</v>
      </c>
      <c r="HL163" s="20">
        <v>0.95355559424631031</v>
      </c>
      <c r="HM163" s="20">
        <f t="shared" si="12"/>
        <v>0.98191697328351735</v>
      </c>
      <c r="HN163" s="158"/>
      <c r="HO163" s="158"/>
      <c r="HP163" s="158"/>
      <c r="HQ163" s="158"/>
      <c r="HR163" s="158"/>
      <c r="HS163" s="158"/>
    </row>
    <row r="164" spans="1:227" ht="14.5">
      <c r="A164" s="9"/>
      <c r="B164" s="18" t="s">
        <v>19</v>
      </c>
      <c r="C164" s="20">
        <v>1.0100111225678439</v>
      </c>
      <c r="D164" s="20">
        <v>1.0020004746376925</v>
      </c>
      <c r="E164" s="19">
        <v>0.80106479301513822</v>
      </c>
      <c r="F164" s="20">
        <v>7.9946548259349944E-3</v>
      </c>
      <c r="G164"/>
      <c r="H164" s="20">
        <v>0.95818211324395774</v>
      </c>
      <c r="I164" s="19">
        <v>4.3818361393734744</v>
      </c>
      <c r="J164" s="20">
        <v>4.5730723615144735E-2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37"/>
      <c r="GX164" s="20">
        <v>0.91354026768144647</v>
      </c>
      <c r="GY164" s="20">
        <v>0.91128661272637945</v>
      </c>
      <c r="GZ164" s="20">
        <v>0.9126330910341387</v>
      </c>
      <c r="HA164" s="20">
        <v>0.9552368477212998</v>
      </c>
      <c r="HB164" s="20">
        <v>0.95402031286817857</v>
      </c>
      <c r="HC164" s="20">
        <v>0.9652573598484705</v>
      </c>
      <c r="HD164" s="20">
        <v>0.96082858005709126</v>
      </c>
      <c r="HE164" s="20">
        <v>0.95907646947091885</v>
      </c>
      <c r="HF164" s="20">
        <v>0.95987905476615187</v>
      </c>
      <c r="HG164" s="20">
        <v>0.95809447105704926</v>
      </c>
      <c r="HH164" s="20">
        <v>0.94898894679149293</v>
      </c>
      <c r="HI164" s="20">
        <v>0.93908809282707539</v>
      </c>
      <c r="HJ164" s="20">
        <v>0.97370806276474908</v>
      </c>
      <c r="HK164" s="20">
        <v>0.96353540782304736</v>
      </c>
      <c r="HL164" s="20">
        <v>0.96869235433985945</v>
      </c>
      <c r="HM164" s="20">
        <f t="shared" si="12"/>
        <v>1.0100111225678439</v>
      </c>
      <c r="HN164" s="158"/>
      <c r="HO164" s="158"/>
      <c r="HP164" s="158"/>
      <c r="HQ164" s="158"/>
      <c r="HR164" s="158"/>
      <c r="HS164" s="158"/>
    </row>
    <row r="165" spans="1:227" ht="14.5">
      <c r="A165" s="9"/>
      <c r="B165" s="18" t="s">
        <v>20</v>
      </c>
      <c r="C165" s="20">
        <v>0.98553750249780658</v>
      </c>
      <c r="D165" s="20">
        <v>0.96852071621524871</v>
      </c>
      <c r="E165" s="19">
        <v>1.7016786282557872</v>
      </c>
      <c r="F165" s="20">
        <v>1.7569873310563221E-2</v>
      </c>
      <c r="G165"/>
      <c r="H165" s="20">
        <v>0.83911306235959049</v>
      </c>
      <c r="I165" s="19">
        <v>12.940765385565822</v>
      </c>
      <c r="J165" s="20">
        <v>0.15421956785151597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37"/>
      <c r="GX165" s="20">
        <v>0.94777761253700765</v>
      </c>
      <c r="GY165" s="20">
        <v>0.91320669335567028</v>
      </c>
      <c r="GZ165" s="20">
        <v>0.88872772551099266</v>
      </c>
      <c r="HA165" s="20">
        <v>0.93842692622698953</v>
      </c>
      <c r="HB165" s="20">
        <v>0.94701446814703172</v>
      </c>
      <c r="HC165" s="20">
        <v>0.93921060332306916</v>
      </c>
      <c r="HD165" s="20">
        <v>0.95238579959229874</v>
      </c>
      <c r="HE165" s="20">
        <v>0.94543548387415066</v>
      </c>
      <c r="HF165" s="20">
        <v>0.94262191247288429</v>
      </c>
      <c r="HG165" s="20">
        <v>0.93837762906858369</v>
      </c>
      <c r="HH165" s="20">
        <v>0.9777183623982999</v>
      </c>
      <c r="HI165" s="20">
        <v>0.92572577495343999</v>
      </c>
      <c r="HJ165" s="20">
        <v>0.90377485681233305</v>
      </c>
      <c r="HK165" s="20">
        <v>0.863009104646146</v>
      </c>
      <c r="HL165" s="20">
        <v>0.91830184549381044</v>
      </c>
      <c r="HM165" s="20">
        <f t="shared" si="12"/>
        <v>0.98553750249780658</v>
      </c>
      <c r="HN165" s="158"/>
      <c r="HO165" s="158"/>
      <c r="HP165" s="158"/>
      <c r="HQ165" s="158"/>
      <c r="HR165" s="158"/>
      <c r="HS165" s="158"/>
    </row>
    <row r="166" spans="1:227" ht="14.5">
      <c r="A166" s="9"/>
      <c r="B166" s="21"/>
      <c r="C166"/>
      <c r="D166"/>
      <c r="E166" s="28" t="s">
        <v>398</v>
      </c>
      <c r="F166"/>
      <c r="G166"/>
      <c r="H166"/>
      <c r="I166" s="28" t="s">
        <v>398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 s="37"/>
      <c r="GX166" s="163"/>
      <c r="GY166" s="163"/>
      <c r="GZ166" s="163"/>
      <c r="HA166" s="163"/>
      <c r="HB166" s="163"/>
      <c r="HC166" s="163"/>
      <c r="HD166" s="163"/>
      <c r="HE166" s="163"/>
      <c r="HF166" s="163"/>
      <c r="HG166" s="163"/>
      <c r="HH166" s="163"/>
      <c r="HI166" s="162"/>
      <c r="HJ166" s="162"/>
      <c r="HK166" s="162"/>
      <c r="HL166" s="162"/>
      <c r="HM166" s="162"/>
      <c r="HN166" s="158"/>
      <c r="HO166" s="158"/>
      <c r="HP166" s="158"/>
      <c r="HQ166" s="158"/>
      <c r="HR166" s="158"/>
      <c r="HS166" s="158"/>
    </row>
    <row r="167" spans="1:227" ht="13">
      <c r="A167" s="9"/>
      <c r="B167" s="34" t="s">
        <v>51</v>
      </c>
      <c r="C167" s="26">
        <v>0.95330462474911881</v>
      </c>
      <c r="D167" s="26">
        <v>0.95527653792743317</v>
      </c>
      <c r="E167" s="25">
        <v>-0.19719131783143551</v>
      </c>
      <c r="F167" s="26">
        <v>-2.0642328163869863E-3</v>
      </c>
      <c r="H167" s="26">
        <v>0.93773140414934741</v>
      </c>
      <c r="I167" s="25">
        <v>1.7545133778085753</v>
      </c>
      <c r="J167" s="26">
        <v>1.8710191106377231E-2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37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158"/>
      <c r="HO167" s="158"/>
      <c r="HP167" s="158"/>
      <c r="HQ167" s="158"/>
      <c r="HR167" s="158"/>
      <c r="HS167" s="158"/>
    </row>
    <row r="168" spans="1:227" ht="13">
      <c r="A168" s="9"/>
      <c r="B168" s="18" t="s">
        <v>18</v>
      </c>
      <c r="C168" s="20">
        <v>0.9666761168567698</v>
      </c>
      <c r="D168" s="20">
        <v>0.95607896804525294</v>
      </c>
      <c r="E168" s="19">
        <v>1.0597148811516854</v>
      </c>
      <c r="F168" s="20">
        <v>1.1083968129937226E-2</v>
      </c>
      <c r="H168" s="20">
        <v>0.95308708054713043</v>
      </c>
      <c r="I168" s="19">
        <v>0.29918874981225141</v>
      </c>
      <c r="J168" s="20">
        <v>3.1391543954252189E-3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37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158"/>
      <c r="HO168" s="158"/>
      <c r="HP168" s="158"/>
      <c r="HQ168" s="158"/>
      <c r="HR168" s="158"/>
      <c r="HS168" s="158"/>
    </row>
    <row r="169" spans="1:227" ht="13">
      <c r="A169" s="9"/>
      <c r="B169" s="18" t="s">
        <v>19</v>
      </c>
      <c r="C169" s="20">
        <v>0.96943137840756644</v>
      </c>
      <c r="D169" s="20">
        <v>0.97184885438889923</v>
      </c>
      <c r="E169" s="19">
        <v>-0.24174759813327951</v>
      </c>
      <c r="F169" s="20">
        <v>-2.4875020127002254E-3</v>
      </c>
      <c r="H169" s="20">
        <v>0.96622433254035067</v>
      </c>
      <c r="I169" s="19">
        <v>0.56245218485485582</v>
      </c>
      <c r="J169" s="20">
        <v>5.821134553464241E-3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37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158"/>
      <c r="HO169" s="158"/>
      <c r="HP169" s="158"/>
      <c r="HQ169" s="158"/>
      <c r="HR169" s="158"/>
      <c r="HS169" s="158"/>
    </row>
    <row r="170" spans="1:227" ht="13">
      <c r="A170" s="9"/>
      <c r="B170" s="18" t="s">
        <v>20</v>
      </c>
      <c r="C170" s="20">
        <v>0.91107532527641</v>
      </c>
      <c r="D170" s="20">
        <v>0.92822048837083893</v>
      </c>
      <c r="E170" s="19">
        <v>-1.7145163094428928</v>
      </c>
      <c r="F170" s="20">
        <v>-1.8471002643478777E-2</v>
      </c>
      <c r="H170" s="20">
        <v>0.87667373140155436</v>
      </c>
      <c r="I170" s="19">
        <v>5.1546756969284573</v>
      </c>
      <c r="J170" s="20">
        <v>5.8798108261868223E-2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37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158"/>
      <c r="HO170" s="158"/>
      <c r="HP170" s="158"/>
      <c r="HQ170" s="158"/>
      <c r="HR170" s="158"/>
      <c r="HS170" s="158"/>
    </row>
    <row r="171" spans="1:227" ht="14.5">
      <c r="A171" s="9"/>
      <c r="B171" s="21"/>
      <c r="C171"/>
      <c r="D171"/>
      <c r="E171" s="28" t="s">
        <v>398</v>
      </c>
      <c r="F171"/>
      <c r="G171"/>
      <c r="H171"/>
      <c r="I171" s="28" t="s">
        <v>398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 s="37"/>
      <c r="GX171" s="163"/>
      <c r="GY171" s="163"/>
      <c r="GZ171" s="163"/>
      <c r="HA171" s="163"/>
      <c r="HB171" s="163"/>
      <c r="HC171" s="163"/>
      <c r="HD171" s="163"/>
      <c r="HE171" s="163"/>
      <c r="HF171" s="163"/>
      <c r="HG171" s="163"/>
      <c r="HH171" s="163"/>
      <c r="HI171" s="162"/>
      <c r="HJ171" s="162"/>
      <c r="HK171" s="162"/>
      <c r="HL171" s="162"/>
      <c r="HM171" s="162"/>
      <c r="HN171" s="158"/>
      <c r="HO171" s="158"/>
      <c r="HP171" s="158"/>
      <c r="HQ171" s="158"/>
      <c r="HR171" s="158"/>
      <c r="HS171" s="158"/>
    </row>
    <row r="172" spans="1:227" ht="14.5">
      <c r="A172" s="9"/>
      <c r="B172" s="34" t="s">
        <v>52</v>
      </c>
      <c r="C172" s="26">
        <v>0.64568212919510337</v>
      </c>
      <c r="D172" s="26">
        <v>0.61423360423204199</v>
      </c>
      <c r="E172" s="25">
        <v>3.1448524963061386</v>
      </c>
      <c r="F172" s="26">
        <v>5.1199616475527322E-2</v>
      </c>
      <c r="G172"/>
      <c r="H172" s="26">
        <v>0.63809837420085691</v>
      </c>
      <c r="I172" s="25">
        <v>-2.3864769968814925</v>
      </c>
      <c r="J172" s="26">
        <v>-3.7399828825301018E-2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37"/>
      <c r="GX172" s="26">
        <v>0.58433766452166369</v>
      </c>
      <c r="GY172" s="26">
        <v>0.58712936517002534</v>
      </c>
      <c r="GZ172" s="26">
        <v>0.59908359723975591</v>
      </c>
      <c r="HA172" s="26">
        <v>0.61243694501786805</v>
      </c>
      <c r="HB172" s="26">
        <v>0.63801188102444195</v>
      </c>
      <c r="HC172" s="26">
        <v>0.64986728109643488</v>
      </c>
      <c r="HD172" s="26">
        <v>0.66412699778513373</v>
      </c>
      <c r="HE172" s="26">
        <v>0.66054883436511935</v>
      </c>
      <c r="HF172" s="26">
        <v>0.67430653429011378</v>
      </c>
      <c r="HG172" s="26">
        <v>0.68489841493890402</v>
      </c>
      <c r="HH172" s="26">
        <v>0.70427816785920905</v>
      </c>
      <c r="HI172" s="26">
        <v>0.63143849376462435</v>
      </c>
      <c r="HJ172" s="26">
        <v>0.64102985932831069</v>
      </c>
      <c r="HK172" s="26">
        <v>0.63009747635345092</v>
      </c>
      <c r="HL172" s="26">
        <v>0.60872100917619476</v>
      </c>
      <c r="HM172" s="26">
        <f t="shared" si="12"/>
        <v>0.64568212919510337</v>
      </c>
      <c r="HN172" s="158"/>
      <c r="HO172" s="158"/>
      <c r="HP172" s="158"/>
      <c r="HQ172" s="158"/>
      <c r="HR172" s="158"/>
      <c r="HS172" s="158"/>
    </row>
    <row r="173" spans="1:227" ht="14.5">
      <c r="A173" s="9"/>
      <c r="B173" s="18" t="s">
        <v>18</v>
      </c>
      <c r="C173" s="20">
        <v>0.77381187348369684</v>
      </c>
      <c r="D173" s="20">
        <v>0.73434459058508383</v>
      </c>
      <c r="E173" s="19">
        <v>3.946728289861301</v>
      </c>
      <c r="F173" s="20">
        <v>5.3744908595524256E-2</v>
      </c>
      <c r="G173"/>
      <c r="H173" s="20">
        <v>0.78567385264699785</v>
      </c>
      <c r="I173" s="19">
        <v>-5.1329262061914012</v>
      </c>
      <c r="J173" s="20">
        <v>-6.5331513692331283E-2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37"/>
      <c r="GX173" s="20">
        <v>0.61680998502325468</v>
      </c>
      <c r="GY173" s="20">
        <v>0.60423221950994832</v>
      </c>
      <c r="GZ173" s="20">
        <v>0.58280392266537828</v>
      </c>
      <c r="HA173" s="20">
        <v>0.58777556249352014</v>
      </c>
      <c r="HB173" s="20">
        <v>0.62617160930840576</v>
      </c>
      <c r="HC173" s="20">
        <v>0.65722880530709615</v>
      </c>
      <c r="HD173" s="20">
        <v>0.68105017371980714</v>
      </c>
      <c r="HE173" s="20">
        <v>0.70560362698501189</v>
      </c>
      <c r="HF173" s="20">
        <v>0.7309186101766314</v>
      </c>
      <c r="HG173" s="20">
        <v>0.74808574079363743</v>
      </c>
      <c r="HH173" s="20">
        <v>0.77414023390676734</v>
      </c>
      <c r="HI173" s="20">
        <v>0.74668324981151557</v>
      </c>
      <c r="HJ173" s="20">
        <v>0.75230841216615318</v>
      </c>
      <c r="HK173" s="20">
        <v>0.74382200197507653</v>
      </c>
      <c r="HL173" s="20">
        <v>0.71315063351912711</v>
      </c>
      <c r="HM173" s="20">
        <f t="shared" si="12"/>
        <v>0.77381187348369684</v>
      </c>
      <c r="HN173" s="158"/>
      <c r="HO173" s="158"/>
      <c r="HP173" s="158"/>
      <c r="HQ173" s="158"/>
      <c r="HR173" s="158"/>
      <c r="HS173" s="158"/>
    </row>
    <row r="174" spans="1:227" ht="14.5">
      <c r="A174" s="9"/>
      <c r="B174" s="18" t="s">
        <v>19</v>
      </c>
      <c r="C174" s="20">
        <v>0.72004960764637782</v>
      </c>
      <c r="D174" s="20">
        <v>0.69819533560278813</v>
      </c>
      <c r="E174" s="19">
        <v>2.1854272043589695</v>
      </c>
      <c r="F174" s="20">
        <v>3.1301085712240932E-2</v>
      </c>
      <c r="G174"/>
      <c r="H174" s="20">
        <v>0.69241136549278315</v>
      </c>
      <c r="I174" s="19">
        <v>0.57839701100049767</v>
      </c>
      <c r="J174" s="20">
        <v>8.3533725733813975E-3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37"/>
      <c r="GX174" s="20">
        <v>0.60300852736140398</v>
      </c>
      <c r="GY174" s="20">
        <v>0.60562482397279416</v>
      </c>
      <c r="GZ174" s="20">
        <v>0.63702505351922512</v>
      </c>
      <c r="HA174" s="20">
        <v>0.66699974065585121</v>
      </c>
      <c r="HB174" s="20">
        <v>0.6789960723640438</v>
      </c>
      <c r="HC174" s="20">
        <v>0.68802458670271016</v>
      </c>
      <c r="HD174" s="20">
        <v>0.69102020836509748</v>
      </c>
      <c r="HE174" s="20">
        <v>0.6844858015928057</v>
      </c>
      <c r="HF174" s="20">
        <v>0.70530126784313751</v>
      </c>
      <c r="HG174" s="20">
        <v>0.72942801139842639</v>
      </c>
      <c r="HH174" s="20">
        <v>0.74607644868638823</v>
      </c>
      <c r="HI174" s="20">
        <v>0.70340519487524256</v>
      </c>
      <c r="HJ174" s="20">
        <v>0.71952623675445082</v>
      </c>
      <c r="HK174" s="20">
        <v>0.70861272789229002</v>
      </c>
      <c r="HL174" s="20">
        <v>0.69743063443157816</v>
      </c>
      <c r="HM174" s="20">
        <f t="shared" si="12"/>
        <v>0.72004960764637782</v>
      </c>
      <c r="HN174" s="158"/>
      <c r="HO174" s="158"/>
      <c r="HP174" s="158"/>
      <c r="HQ174" s="158"/>
      <c r="HR174" s="158"/>
      <c r="HS174" s="158"/>
    </row>
    <row r="175" spans="1:227" ht="14.5">
      <c r="A175" s="9"/>
      <c r="B175" s="18" t="s">
        <v>20</v>
      </c>
      <c r="C175" s="20">
        <v>0.46440296645041879</v>
      </c>
      <c r="D175" s="20">
        <v>0.43161658507700923</v>
      </c>
      <c r="E175" s="19">
        <v>3.2786381373409554</v>
      </c>
      <c r="F175" s="20">
        <v>7.5961820066668184E-2</v>
      </c>
      <c r="G175"/>
      <c r="H175" s="20">
        <v>0.45149926790223693</v>
      </c>
      <c r="I175" s="19">
        <v>-1.9882682825227704</v>
      </c>
      <c r="J175" s="20">
        <v>-4.4037021184124933E-2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37"/>
      <c r="GX175" s="20">
        <v>0.52761481172813374</v>
      </c>
      <c r="GY175" s="20">
        <v>0.54907448602888498</v>
      </c>
      <c r="GZ175" s="20">
        <v>0.56866371305532737</v>
      </c>
      <c r="HA175" s="20">
        <v>0.57316295555295138</v>
      </c>
      <c r="HB175" s="20">
        <v>0.60307369897113383</v>
      </c>
      <c r="HC175" s="20">
        <v>0.60081118673330747</v>
      </c>
      <c r="HD175" s="20">
        <v>0.62071608137121426</v>
      </c>
      <c r="HE175" s="20">
        <v>0.59389465134077035</v>
      </c>
      <c r="HF175" s="20">
        <v>0.59156339044890482</v>
      </c>
      <c r="HG175" s="20">
        <v>0.58648087820557582</v>
      </c>
      <c r="HH175" s="20">
        <v>0.60305873446860103</v>
      </c>
      <c r="HI175" s="20">
        <v>0.46198677144863692</v>
      </c>
      <c r="HJ175" s="20">
        <v>0.46648587663172425</v>
      </c>
      <c r="HK175" s="20">
        <v>0.45180280868201578</v>
      </c>
      <c r="HL175" s="20">
        <v>0.42681230725108993</v>
      </c>
      <c r="HM175" s="20">
        <f t="shared" si="12"/>
        <v>0.46440296645041879</v>
      </c>
      <c r="HN175" s="158"/>
      <c r="HO175" s="158"/>
      <c r="HP175" s="158"/>
      <c r="HQ175" s="158"/>
      <c r="HR175" s="158"/>
      <c r="HS175" s="158"/>
    </row>
    <row r="176" spans="1:227" ht="14.5">
      <c r="A176" s="9"/>
      <c r="B176" s="21"/>
      <c r="C176"/>
      <c r="D176"/>
      <c r="E176" s="28" t="s">
        <v>398</v>
      </c>
      <c r="F176"/>
      <c r="G176"/>
      <c r="H176"/>
      <c r="I176" s="28" t="s">
        <v>398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 s="37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2"/>
      <c r="HJ176" s="162"/>
      <c r="HK176" s="162"/>
      <c r="HL176" s="162"/>
      <c r="HM176" s="162"/>
      <c r="HN176" s="158"/>
      <c r="HO176" s="158"/>
      <c r="HP176" s="158"/>
      <c r="HQ176" s="158"/>
      <c r="HR176" s="158"/>
      <c r="HS176" s="158"/>
    </row>
    <row r="177" spans="1:227" ht="13">
      <c r="A177" s="9"/>
      <c r="B177" s="34" t="s">
        <v>53</v>
      </c>
      <c r="C177" s="26">
        <v>0.59669348946444833</v>
      </c>
      <c r="D177" s="26">
        <v>0.60708838914880181</v>
      </c>
      <c r="E177" s="25">
        <v>-1.0394899684353476</v>
      </c>
      <c r="F177" s="26">
        <v>-1.7122547342617041E-2</v>
      </c>
      <c r="H177" s="26">
        <v>0.6315120097047684</v>
      </c>
      <c r="I177" s="25">
        <v>-2.4423620555966585</v>
      </c>
      <c r="J177" s="26">
        <v>-3.8674831484811538E-2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37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158"/>
      <c r="HO177" s="158"/>
      <c r="HP177" s="158"/>
      <c r="HQ177" s="158"/>
      <c r="HR177" s="158"/>
      <c r="HS177" s="158"/>
    </row>
    <row r="178" spans="1:227" ht="13">
      <c r="A178" s="9"/>
      <c r="B178" s="18" t="s">
        <v>18</v>
      </c>
      <c r="C178" s="20">
        <v>0.72351350999175423</v>
      </c>
      <c r="D178" s="20">
        <v>0.70979879726686312</v>
      </c>
      <c r="E178" s="19">
        <v>1.3714712724891109</v>
      </c>
      <c r="F178" s="20">
        <v>1.9321972335964367E-2</v>
      </c>
      <c r="H178" s="20">
        <v>0.74666095197111493</v>
      </c>
      <c r="I178" s="19">
        <v>-3.6862154704251804</v>
      </c>
      <c r="J178" s="20">
        <v>-4.936933504683641E-2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37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158"/>
      <c r="HO178" s="158"/>
      <c r="HP178" s="158"/>
      <c r="HQ178" s="158"/>
      <c r="HR178" s="158"/>
      <c r="HS178" s="158"/>
    </row>
    <row r="179" spans="1:227" ht="13">
      <c r="A179" s="9"/>
      <c r="B179" s="18" t="s">
        <v>19</v>
      </c>
      <c r="C179" s="20">
        <v>0.67279090403106945</v>
      </c>
      <c r="D179" s="20">
        <v>0.69776241553057539</v>
      </c>
      <c r="E179" s="19">
        <v>-2.4971511499505938</v>
      </c>
      <c r="F179" s="20">
        <v>-3.5787985915689817E-2</v>
      </c>
      <c r="H179" s="20">
        <v>0.70789975258903526</v>
      </c>
      <c r="I179" s="19">
        <v>-1.0137337058459872</v>
      </c>
      <c r="J179" s="20">
        <v>-1.4320300326965945E-2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37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158"/>
      <c r="HO179" s="158"/>
      <c r="HP179" s="158"/>
      <c r="HQ179" s="158"/>
      <c r="HR179" s="158"/>
      <c r="HS179" s="158"/>
    </row>
    <row r="180" spans="1:227" ht="13">
      <c r="A180" s="9"/>
      <c r="B180" s="18" t="s">
        <v>20</v>
      </c>
      <c r="C180" s="20">
        <v>0.41543792842813559</v>
      </c>
      <c r="D180" s="20">
        <v>0.42548349725235618</v>
      </c>
      <c r="E180" s="19">
        <v>-1.0045568824220585</v>
      </c>
      <c r="F180" s="20">
        <v>-2.3609773091299271E-2</v>
      </c>
      <c r="H180" s="20">
        <v>0.45353851508429166</v>
      </c>
      <c r="I180" s="19">
        <v>-2.8055017831935478</v>
      </c>
      <c r="J180" s="20">
        <v>-6.1858071362961002E-2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37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158"/>
      <c r="HO180" s="158"/>
      <c r="HP180" s="158"/>
      <c r="HQ180" s="158"/>
      <c r="HR180" s="158"/>
      <c r="HS180" s="158"/>
    </row>
    <row r="181" spans="1:227" ht="14.5">
      <c r="A181" s="9"/>
      <c r="B181" s="21"/>
      <c r="C181"/>
      <c r="D181"/>
      <c r="E181" s="28" t="s">
        <v>398</v>
      </c>
      <c r="F181"/>
      <c r="G181"/>
      <c r="H181"/>
      <c r="I181" s="28" t="s">
        <v>398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 s="37"/>
      <c r="GX181" s="163"/>
      <c r="GY181" s="163"/>
      <c r="GZ181" s="163"/>
      <c r="HA181" s="163"/>
      <c r="HB181" s="163"/>
      <c r="HC181" s="163"/>
      <c r="HD181" s="163"/>
      <c r="HE181" s="163"/>
      <c r="HF181" s="163"/>
      <c r="HG181" s="163"/>
      <c r="HH181" s="163"/>
      <c r="HI181" s="162"/>
      <c r="HJ181" s="162"/>
      <c r="HK181" s="162"/>
      <c r="HL181" s="162"/>
      <c r="HM181" s="162"/>
      <c r="HN181" s="158"/>
      <c r="HO181" s="158"/>
      <c r="HP181" s="158"/>
      <c r="HQ181" s="158"/>
      <c r="HR181" s="158"/>
      <c r="HS181" s="158"/>
    </row>
    <row r="182" spans="1:227" ht="14.5">
      <c r="A182" s="9"/>
      <c r="B182" s="34" t="s">
        <v>54</v>
      </c>
      <c r="C182" s="26">
        <v>0.65271640718512003</v>
      </c>
      <c r="D182" s="26">
        <v>0.61052660012012083</v>
      </c>
      <c r="E182" s="25">
        <v>4.2189807064999201</v>
      </c>
      <c r="F182" s="26">
        <v>6.9103962147920125E-2</v>
      </c>
      <c r="G182"/>
      <c r="H182" s="26">
        <v>0.64285353436966641</v>
      </c>
      <c r="I182" s="25">
        <v>-3.232693424954558</v>
      </c>
      <c r="J182" s="26">
        <v>-5.028662443497791E-2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37"/>
      <c r="GX182" s="26">
        <v>0.60194766757371909</v>
      </c>
      <c r="GY182" s="26">
        <v>0.58551904712311587</v>
      </c>
      <c r="GZ182" s="26">
        <v>0.59105774852822524</v>
      </c>
      <c r="HA182" s="26">
        <v>0.60971014405901303</v>
      </c>
      <c r="HB182" s="26">
        <v>0.64126738020128193</v>
      </c>
      <c r="HC182" s="26">
        <v>0.65428392257446999</v>
      </c>
      <c r="HD182" s="26">
        <v>0.66804062521075158</v>
      </c>
      <c r="HE182" s="26">
        <v>0.66444490470577189</v>
      </c>
      <c r="HF182" s="26">
        <v>0.68046116121510825</v>
      </c>
      <c r="HG182" s="26">
        <v>0.68892221855100266</v>
      </c>
      <c r="HH182" s="26">
        <v>0.70399061776866345</v>
      </c>
      <c r="HI182" s="26">
        <v>0.6390429101259113</v>
      </c>
      <c r="HJ182" s="26">
        <v>0.64474575754837793</v>
      </c>
      <c r="HK182" s="26">
        <v>0.63184030538053926</v>
      </c>
      <c r="HL182" s="26">
        <v>0.6101831207643641</v>
      </c>
      <c r="HM182" s="26">
        <f t="shared" si="12"/>
        <v>0.65271640718512003</v>
      </c>
      <c r="HN182" s="158"/>
      <c r="HO182" s="158"/>
      <c r="HP182" s="158"/>
      <c r="HQ182" s="158"/>
      <c r="HR182" s="158"/>
      <c r="HS182" s="158"/>
    </row>
    <row r="183" spans="1:227" ht="14.5">
      <c r="A183" s="9"/>
      <c r="B183" s="18" t="s">
        <v>18</v>
      </c>
      <c r="C183" s="20">
        <v>0.78718797504008664</v>
      </c>
      <c r="D183" s="20">
        <v>0.73434459058508417</v>
      </c>
      <c r="E183" s="19">
        <v>5.2843384455002473</v>
      </c>
      <c r="F183" s="20">
        <v>7.1959928802498366E-2</v>
      </c>
      <c r="G183"/>
      <c r="H183" s="20">
        <v>0.78567385264699774</v>
      </c>
      <c r="I183" s="19">
        <v>-5.1329262061913568</v>
      </c>
      <c r="J183" s="20">
        <v>-6.5331513692330728E-2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37"/>
      <c r="GX183" s="20">
        <v>0.62470108858537032</v>
      </c>
      <c r="GY183" s="20">
        <v>0.57994912903332185</v>
      </c>
      <c r="GZ183" s="20">
        <v>0.56436666578190764</v>
      </c>
      <c r="HA183" s="20">
        <v>0.56979791785915856</v>
      </c>
      <c r="HB183" s="20">
        <v>0.6245682997893629</v>
      </c>
      <c r="HC183" s="20">
        <v>0.65646676365507795</v>
      </c>
      <c r="HD183" s="20">
        <v>0.68149478934436536</v>
      </c>
      <c r="HE183" s="20">
        <v>0.70922969091825394</v>
      </c>
      <c r="HF183" s="20">
        <v>0.73251986711967088</v>
      </c>
      <c r="HG183" s="20">
        <v>0.74998525068312571</v>
      </c>
      <c r="HH183" s="20">
        <v>0.77409338428274699</v>
      </c>
      <c r="HI183" s="20">
        <v>0.75215311137231911</v>
      </c>
      <c r="HJ183" s="20">
        <v>0.75928275605539119</v>
      </c>
      <c r="HK183" s="20">
        <v>0.7441537037068422</v>
      </c>
      <c r="HL183" s="20">
        <v>0.71243310375764279</v>
      </c>
      <c r="HM183" s="20">
        <f t="shared" si="12"/>
        <v>0.78718797504008664</v>
      </c>
      <c r="HN183" s="158"/>
      <c r="HO183" s="158"/>
      <c r="HP183" s="158"/>
      <c r="HQ183" s="158"/>
      <c r="HR183" s="158"/>
      <c r="HS183" s="158"/>
    </row>
    <row r="184" spans="1:227" ht="14.5">
      <c r="A184" s="9"/>
      <c r="B184" s="18" t="s">
        <v>19</v>
      </c>
      <c r="C184" s="20">
        <v>0.72888122279941481</v>
      </c>
      <c r="D184" s="20">
        <v>0.68739923564990801</v>
      </c>
      <c r="E184" s="19">
        <v>4.1481987149506789</v>
      </c>
      <c r="F184" s="20">
        <v>6.0346280586546272E-2</v>
      </c>
      <c r="G184"/>
      <c r="H184" s="20">
        <v>0.70485751915453088</v>
      </c>
      <c r="I184" s="19">
        <v>-1.7458283504622862</v>
      </c>
      <c r="J184" s="20">
        <v>-2.4768528433326342E-2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37"/>
      <c r="GX184" s="20">
        <v>0.62627097095961382</v>
      </c>
      <c r="GY184" s="20">
        <v>0.62164767645350216</v>
      </c>
      <c r="GZ184" s="20">
        <v>0.63446510176963555</v>
      </c>
      <c r="HA184" s="20">
        <v>0.67485947190623718</v>
      </c>
      <c r="HB184" s="20">
        <v>0.68028887739966581</v>
      </c>
      <c r="HC184" s="20">
        <v>0.69988845963842339</v>
      </c>
      <c r="HD184" s="20">
        <v>0.69096092583370061</v>
      </c>
      <c r="HE184" s="20">
        <v>0.68070250410134914</v>
      </c>
      <c r="HF184" s="20">
        <v>0.70789080883714484</v>
      </c>
      <c r="HG184" s="20">
        <v>0.73206534703940673</v>
      </c>
      <c r="HH184" s="20">
        <v>0.74551624908357506</v>
      </c>
      <c r="HI184" s="20">
        <v>0.71601619262649752</v>
      </c>
      <c r="HJ184" s="20">
        <v>0.72408074097859076</v>
      </c>
      <c r="HK184" s="20">
        <v>0.71627332930538701</v>
      </c>
      <c r="HL184" s="20">
        <v>0.70145878150053964</v>
      </c>
      <c r="HM184" s="20">
        <f t="shared" si="12"/>
        <v>0.72888122279941481</v>
      </c>
      <c r="HN184" s="158"/>
      <c r="HO184" s="158"/>
      <c r="HP184" s="158"/>
      <c r="HQ184" s="158"/>
      <c r="HR184" s="158"/>
      <c r="HS184" s="158"/>
    </row>
    <row r="185" spans="1:227" ht="14.5">
      <c r="A185" s="9"/>
      <c r="B185" s="18" t="s">
        <v>20</v>
      </c>
      <c r="C185" s="20">
        <v>0.46440296645041496</v>
      </c>
      <c r="D185" s="20">
        <v>0.4316165850770094</v>
      </c>
      <c r="E185" s="19">
        <v>3.2786381373405558</v>
      </c>
      <c r="F185" s="20">
        <v>7.5961820066658886E-2</v>
      </c>
      <c r="G185"/>
      <c r="H185" s="20">
        <v>0.45149926790223649</v>
      </c>
      <c r="I185" s="19">
        <v>-1.9882682825227094</v>
      </c>
      <c r="J185" s="20">
        <v>-4.4037021184123615E-2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37"/>
      <c r="GX185" s="20">
        <v>0.54818186092082022</v>
      </c>
      <c r="GY185" s="20">
        <v>0.54905643429231998</v>
      </c>
      <c r="GZ185" s="20">
        <v>0.56593440593157396</v>
      </c>
      <c r="HA185" s="20">
        <v>0.5732368766602508</v>
      </c>
      <c r="HB185" s="20">
        <v>0.6130898505460407</v>
      </c>
      <c r="HC185" s="20">
        <v>0.60235765659922469</v>
      </c>
      <c r="HD185" s="20">
        <v>0.63166568392379852</v>
      </c>
      <c r="HE185" s="20">
        <v>0.60597750338544731</v>
      </c>
      <c r="HF185" s="20">
        <v>0.60560237575201592</v>
      </c>
      <c r="HG185" s="20">
        <v>0.59401713251683286</v>
      </c>
      <c r="HH185" s="20">
        <v>0.60186093451798151</v>
      </c>
      <c r="HI185" s="20">
        <v>0.46558836681466115</v>
      </c>
      <c r="HJ185" s="20">
        <v>0.46672386841262026</v>
      </c>
      <c r="HK185" s="20">
        <v>0.44884055791678867</v>
      </c>
      <c r="HL185" s="20">
        <v>0.42701802524334548</v>
      </c>
      <c r="HM185" s="20">
        <f t="shared" si="12"/>
        <v>0.46440296645041496</v>
      </c>
      <c r="HN185" s="158"/>
      <c r="HO185" s="158"/>
      <c r="HP185" s="158"/>
      <c r="HQ185" s="158"/>
      <c r="HR185" s="158"/>
      <c r="HS185" s="158"/>
    </row>
    <row r="186" spans="1:227" ht="14.5">
      <c r="A186" s="9"/>
      <c r="B186" s="21"/>
      <c r="C186"/>
      <c r="D186"/>
      <c r="E186" s="28" t="s">
        <v>398</v>
      </c>
      <c r="F186"/>
      <c r="G186"/>
      <c r="H186"/>
      <c r="I186" s="28" t="s">
        <v>398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 s="37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2"/>
      <c r="HJ186" s="162"/>
      <c r="HK186" s="162"/>
      <c r="HL186" s="162"/>
      <c r="HM186" s="162"/>
      <c r="HN186" s="158"/>
      <c r="HO186" s="158"/>
      <c r="HP186" s="158"/>
      <c r="HQ186" s="158"/>
      <c r="HR186" s="158"/>
      <c r="HS186" s="158"/>
    </row>
    <row r="187" spans="1:227" ht="13">
      <c r="A187" s="9"/>
      <c r="B187" s="34" t="s">
        <v>55</v>
      </c>
      <c r="C187" s="26">
        <v>0.59807029098355591</v>
      </c>
      <c r="D187" s="26">
        <v>0.60800958176507047</v>
      </c>
      <c r="E187" s="25">
        <v>-0.99392907815145648</v>
      </c>
      <c r="F187" s="26">
        <v>-1.6347260108402401E-2</v>
      </c>
      <c r="H187" s="26">
        <v>0.63384540254702582</v>
      </c>
      <c r="I187" s="25">
        <v>-2.5835820781955343</v>
      </c>
      <c r="J187" s="26">
        <v>-4.0760445178173475E-2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37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158"/>
      <c r="HO187" s="158"/>
      <c r="HP187" s="158"/>
      <c r="HQ187" s="158"/>
      <c r="HR187" s="158"/>
      <c r="HS187" s="158"/>
    </row>
    <row r="188" spans="1:227" ht="13">
      <c r="A188" s="9"/>
      <c r="B188" s="18" t="s">
        <v>18</v>
      </c>
      <c r="C188" s="20">
        <v>0.72459582558937508</v>
      </c>
      <c r="D188" s="20">
        <v>0.70920625675294524</v>
      </c>
      <c r="E188" s="19">
        <v>1.5389568836429834</v>
      </c>
      <c r="F188" s="20">
        <v>2.1699708215900372E-2</v>
      </c>
      <c r="H188" s="20">
        <v>0.74722698203310634</v>
      </c>
      <c r="I188" s="19">
        <v>-3.8020725280161094</v>
      </c>
      <c r="J188" s="20">
        <v>-5.0882430900329248E-2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37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158"/>
      <c r="HO188" s="158"/>
      <c r="HP188" s="158"/>
      <c r="HQ188" s="158"/>
      <c r="HR188" s="158"/>
      <c r="HS188" s="158"/>
    </row>
    <row r="189" spans="1:227" ht="13">
      <c r="A189" s="9"/>
      <c r="B189" s="18" t="s">
        <v>19</v>
      </c>
      <c r="C189" s="20">
        <v>0.67508466426496927</v>
      </c>
      <c r="D189" s="20">
        <v>0.70012458557241919</v>
      </c>
      <c r="E189" s="19">
        <v>-2.5039921307449919</v>
      </c>
      <c r="F189" s="20">
        <v>-3.5764950729415358E-2</v>
      </c>
      <c r="H189" s="20">
        <v>0.71464715209343443</v>
      </c>
      <c r="I189" s="19">
        <v>-1.4522566521015245</v>
      </c>
      <c r="J189" s="20">
        <v>-2.0321310283646855E-2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37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158"/>
      <c r="HO189" s="158"/>
      <c r="HP189" s="158"/>
      <c r="HQ189" s="158"/>
      <c r="HR189" s="158"/>
      <c r="HS189" s="158"/>
    </row>
    <row r="190" spans="1:227" ht="13">
      <c r="A190" s="9"/>
      <c r="B190" s="18" t="s">
        <v>20</v>
      </c>
      <c r="C190" s="20">
        <v>0.41591480296788269</v>
      </c>
      <c r="D190" s="20">
        <v>0.42577193932265717</v>
      </c>
      <c r="E190" s="19">
        <v>-0.98571363547744761</v>
      </c>
      <c r="F190" s="20">
        <v>-2.315121182118245E-2</v>
      </c>
      <c r="H190" s="20">
        <v>0.45283764781414326</v>
      </c>
      <c r="I190" s="19">
        <v>-2.7065708491486093</v>
      </c>
      <c r="J190" s="20">
        <v>-5.9769121719743995E-2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37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158"/>
      <c r="HO190" s="158"/>
      <c r="HP190" s="158"/>
      <c r="HQ190" s="158"/>
      <c r="HR190" s="158"/>
      <c r="HS190" s="158"/>
    </row>
    <row r="191" spans="1:227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 s="37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2"/>
      <c r="HJ191" s="162"/>
      <c r="HK191" s="162"/>
      <c r="HL191" s="162"/>
      <c r="HM191" s="162"/>
      <c r="HN191" s="158"/>
      <c r="HO191" s="158"/>
      <c r="HP191" s="158"/>
      <c r="HQ191" s="158"/>
      <c r="HR191" s="158"/>
      <c r="HS191" s="158"/>
    </row>
    <row r="192" spans="1:227" ht="13">
      <c r="A192" s="9"/>
      <c r="B192" s="34" t="s">
        <v>56</v>
      </c>
      <c r="C192" s="39">
        <v>2954215</v>
      </c>
      <c r="D192" s="39">
        <v>2863042</v>
      </c>
      <c r="E192" s="39">
        <v>91173</v>
      </c>
      <c r="F192" s="26">
        <v>3.1844800041354614E-2</v>
      </c>
      <c r="G192" s="27"/>
      <c r="H192" s="39">
        <v>2850384</v>
      </c>
      <c r="I192" s="39">
        <v>12658</v>
      </c>
      <c r="J192" s="26">
        <v>4.4408051687070934E-3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7"/>
      <c r="GX192" s="39">
        <v>1341427.3333333333</v>
      </c>
      <c r="GY192" s="39">
        <v>1667769.25</v>
      </c>
      <c r="GZ192" s="39">
        <v>1905218.25</v>
      </c>
      <c r="HA192" s="39">
        <v>1870117.75</v>
      </c>
      <c r="HB192" s="39">
        <v>1854185.6666666667</v>
      </c>
      <c r="HC192" s="39">
        <v>1962583</v>
      </c>
      <c r="HD192" s="39">
        <v>2038592.9166666667</v>
      </c>
      <c r="HE192" s="39">
        <v>2114564.25</v>
      </c>
      <c r="HF192" s="39">
        <v>2192662.9166666665</v>
      </c>
      <c r="HG192" s="39">
        <v>2351746.5833333335</v>
      </c>
      <c r="HH192" s="39">
        <v>2525721.6666666665</v>
      </c>
      <c r="HI192" s="39">
        <v>2619640.8333333335</v>
      </c>
      <c r="HJ192" s="39">
        <v>2713667.8333333335</v>
      </c>
      <c r="HK192" s="39">
        <v>2809532.4166666665</v>
      </c>
      <c r="HL192" s="39">
        <v>2856731.8333333335</v>
      </c>
      <c r="HM192" s="39">
        <f t="shared" ref="HM192:HM210" si="13">+C192</f>
        <v>2954215</v>
      </c>
      <c r="HN192" s="158"/>
      <c r="HO192" s="158"/>
      <c r="HP192" s="158"/>
      <c r="HQ192" s="158"/>
      <c r="HR192" s="158"/>
      <c r="HS192" s="158"/>
    </row>
    <row r="193" spans="1:227" ht="13">
      <c r="A193" s="9"/>
      <c r="B193" s="18" t="s">
        <v>18</v>
      </c>
      <c r="C193" s="40">
        <v>1218842</v>
      </c>
      <c r="D193" s="40">
        <v>1207822</v>
      </c>
      <c r="E193" s="40">
        <v>11020</v>
      </c>
      <c r="F193" s="20">
        <v>9.1238609662682088E-3</v>
      </c>
      <c r="G193" s="22"/>
      <c r="H193" s="40">
        <v>1198741</v>
      </c>
      <c r="I193" s="40">
        <v>9081</v>
      </c>
      <c r="J193" s="20">
        <v>7.5754479074295446E-3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37"/>
      <c r="GX193" s="40">
        <v>613665.91666666663</v>
      </c>
      <c r="GY193" s="40">
        <v>675558.66666666663</v>
      </c>
      <c r="GZ193" s="40">
        <v>741564.33333333337</v>
      </c>
      <c r="HA193" s="40">
        <v>631327.91666666663</v>
      </c>
      <c r="HB193" s="40">
        <v>703614.91666666663</v>
      </c>
      <c r="HC193" s="40">
        <v>759978.41666666663</v>
      </c>
      <c r="HD193" s="40">
        <v>805106.83333333337</v>
      </c>
      <c r="HE193" s="40">
        <v>855605.83333333337</v>
      </c>
      <c r="HF193" s="40">
        <v>909604.5</v>
      </c>
      <c r="HG193" s="40">
        <v>965756.41666666663</v>
      </c>
      <c r="HH193" s="40">
        <v>1020912.0833333334</v>
      </c>
      <c r="HI193" s="40">
        <v>1073399.0833333333</v>
      </c>
      <c r="HJ193" s="40">
        <v>1136081.1666666667</v>
      </c>
      <c r="HK193" s="40">
        <v>1185317.8333333333</v>
      </c>
      <c r="HL193" s="40">
        <v>1202602</v>
      </c>
      <c r="HM193" s="40">
        <f t="shared" si="13"/>
        <v>1218842</v>
      </c>
      <c r="HN193" s="158"/>
      <c r="HO193" s="158"/>
      <c r="HP193" s="158"/>
      <c r="HQ193" s="158"/>
      <c r="HR193" s="158"/>
      <c r="HS193" s="158"/>
    </row>
    <row r="194" spans="1:227" ht="13">
      <c r="A194" s="9"/>
      <c r="B194" s="18" t="s">
        <v>19</v>
      </c>
      <c r="C194" s="40">
        <v>941012</v>
      </c>
      <c r="D194" s="40">
        <v>914398</v>
      </c>
      <c r="E194" s="40">
        <v>26614</v>
      </c>
      <c r="F194" s="20">
        <v>2.9105487982257178E-2</v>
      </c>
      <c r="G194" s="22"/>
      <c r="H194" s="40">
        <v>924269</v>
      </c>
      <c r="I194" s="40">
        <v>-9871</v>
      </c>
      <c r="J194" s="20">
        <v>-1.0679791272887006E-2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37"/>
      <c r="GX194" s="40">
        <v>382901.75</v>
      </c>
      <c r="GY194" s="40">
        <v>470595.75</v>
      </c>
      <c r="GZ194" s="40">
        <v>529243.16666666663</v>
      </c>
      <c r="HA194" s="40">
        <v>526573.41666666663</v>
      </c>
      <c r="HB194" s="40">
        <v>552889.16666666663</v>
      </c>
      <c r="HC194" s="40">
        <v>585416.41666666663</v>
      </c>
      <c r="HD194" s="40">
        <v>607943.5</v>
      </c>
      <c r="HE194" s="40">
        <v>615937.41666666663</v>
      </c>
      <c r="HF194" s="40">
        <v>636682.25</v>
      </c>
      <c r="HG194" s="40">
        <v>728925.66666666663</v>
      </c>
      <c r="HH194" s="40">
        <v>834381.58333333337</v>
      </c>
      <c r="HI194" s="40">
        <v>864866.83333333337</v>
      </c>
      <c r="HJ194" s="40">
        <v>885029.41666666663</v>
      </c>
      <c r="HK194" s="40">
        <v>907860.83333333337</v>
      </c>
      <c r="HL194" s="40">
        <v>924966.83333333337</v>
      </c>
      <c r="HM194" s="40">
        <f t="shared" si="13"/>
        <v>941012</v>
      </c>
      <c r="HN194" s="158"/>
      <c r="HO194" s="158"/>
      <c r="HP194" s="158"/>
      <c r="HQ194" s="158"/>
      <c r="HR194" s="158"/>
      <c r="HS194" s="158"/>
    </row>
    <row r="195" spans="1:227" ht="13">
      <c r="A195" s="9"/>
      <c r="B195" s="18" t="s">
        <v>20</v>
      </c>
      <c r="C195" s="40">
        <v>794361</v>
      </c>
      <c r="D195" s="40">
        <v>740822</v>
      </c>
      <c r="E195" s="40">
        <v>53539</v>
      </c>
      <c r="F195" s="20">
        <v>7.2269722011495341E-2</v>
      </c>
      <c r="G195" s="22"/>
      <c r="H195" s="40">
        <v>727374</v>
      </c>
      <c r="I195" s="40">
        <v>13448</v>
      </c>
      <c r="J195" s="20">
        <v>1.8488425486750969E-2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37"/>
      <c r="GX195" s="40">
        <v>344859.66666666669</v>
      </c>
      <c r="GY195" s="40">
        <v>521614.83333333331</v>
      </c>
      <c r="GZ195" s="40">
        <v>634410.75</v>
      </c>
      <c r="HA195" s="40">
        <v>712216.41666666663</v>
      </c>
      <c r="HB195" s="40">
        <v>597681.58333333337</v>
      </c>
      <c r="HC195" s="40">
        <v>617188.16666666663</v>
      </c>
      <c r="HD195" s="40">
        <v>625542.58333333337</v>
      </c>
      <c r="HE195" s="40">
        <v>643021</v>
      </c>
      <c r="HF195" s="40">
        <v>646376.16666666663</v>
      </c>
      <c r="HG195" s="40">
        <v>657064.5</v>
      </c>
      <c r="HH195" s="40">
        <v>670428</v>
      </c>
      <c r="HI195" s="40">
        <v>681374.91666666663</v>
      </c>
      <c r="HJ195" s="40">
        <v>692557.25</v>
      </c>
      <c r="HK195" s="40">
        <v>716353.75</v>
      </c>
      <c r="HL195" s="40">
        <v>729163</v>
      </c>
      <c r="HM195" s="40">
        <f t="shared" si="13"/>
        <v>794361</v>
      </c>
      <c r="HN195" s="158"/>
      <c r="HO195" s="158"/>
      <c r="HP195" s="158"/>
      <c r="HQ195" s="158"/>
      <c r="HR195" s="158"/>
      <c r="HS195" s="158"/>
    </row>
    <row r="196" spans="1:227" ht="14.5">
      <c r="A196" s="9"/>
      <c r="B196" s="21"/>
      <c r="C196"/>
      <c r="D196"/>
      <c r="E196" s="157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 s="37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2"/>
      <c r="HJ196" s="162"/>
      <c r="HK196" s="162"/>
      <c r="HL196" s="162"/>
      <c r="HM196" s="162"/>
      <c r="HN196" s="158"/>
      <c r="HO196" s="158"/>
      <c r="HP196" s="158"/>
      <c r="HQ196" s="158"/>
      <c r="HR196" s="158"/>
      <c r="HS196" s="158"/>
    </row>
    <row r="197" spans="1:227" ht="13">
      <c r="A197" s="9"/>
      <c r="B197" s="34" t="s">
        <v>57</v>
      </c>
      <c r="C197" s="39">
        <v>544769</v>
      </c>
      <c r="D197" s="39">
        <v>543116</v>
      </c>
      <c r="E197" s="39">
        <v>1653</v>
      </c>
      <c r="F197" s="26">
        <v>3.0435487078266888E-3</v>
      </c>
      <c r="G197" s="27"/>
      <c r="H197" s="39">
        <v>438200</v>
      </c>
      <c r="I197" s="39">
        <v>104916</v>
      </c>
      <c r="J197" s="26">
        <v>0.23942492012779554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7"/>
      <c r="GX197" s="39">
        <v>597.25</v>
      </c>
      <c r="GY197" s="39">
        <v>106063.08333333333</v>
      </c>
      <c r="GZ197" s="39">
        <v>190131.41666666666</v>
      </c>
      <c r="HA197" s="39">
        <v>480243.83333333331</v>
      </c>
      <c r="HB197" s="39">
        <v>520621.83333333331</v>
      </c>
      <c r="HC197" s="39">
        <v>471552.33333333331</v>
      </c>
      <c r="HD197" s="39">
        <v>431056.08333333331</v>
      </c>
      <c r="HE197" s="39">
        <v>409259.58333333331</v>
      </c>
      <c r="HF197" s="39">
        <v>398406.41666666669</v>
      </c>
      <c r="HG197" s="39">
        <v>390621.83333333331</v>
      </c>
      <c r="HH197" s="39">
        <v>369280.83333333331</v>
      </c>
      <c r="HI197" s="39">
        <v>354583.75</v>
      </c>
      <c r="HJ197" s="39">
        <v>323831.96296296298</v>
      </c>
      <c r="HK197" s="39">
        <v>363237.16666666669</v>
      </c>
      <c r="HL197" s="39">
        <v>488373.33333333331</v>
      </c>
      <c r="HM197" s="39">
        <f t="shared" si="13"/>
        <v>544769</v>
      </c>
      <c r="HN197" s="158"/>
      <c r="HO197" s="158"/>
      <c r="HP197" s="158"/>
      <c r="HQ197" s="158"/>
      <c r="HR197" s="158"/>
      <c r="HS197" s="158"/>
    </row>
    <row r="198" spans="1:227" ht="13">
      <c r="A198" s="9"/>
      <c r="B198" s="18" t="s">
        <v>18</v>
      </c>
      <c r="C198" s="40">
        <v>246617</v>
      </c>
      <c r="D198" s="40">
        <v>246417</v>
      </c>
      <c r="E198" s="40">
        <v>200</v>
      </c>
      <c r="F198" s="20">
        <v>8.1163231432896266E-4</v>
      </c>
      <c r="G198" s="22"/>
      <c r="H198" s="40">
        <v>213714</v>
      </c>
      <c r="I198" s="40">
        <v>32703</v>
      </c>
      <c r="J198" s="20">
        <v>0.15302226339874786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37"/>
      <c r="GX198" s="40">
        <v>150.75</v>
      </c>
      <c r="GY198" s="40">
        <v>15639.416666666666</v>
      </c>
      <c r="GZ198" s="40">
        <v>43926.5</v>
      </c>
      <c r="HA198" s="40">
        <v>155529.75</v>
      </c>
      <c r="HB198" s="40">
        <v>171429.58333333334</v>
      </c>
      <c r="HC198" s="40">
        <v>177340</v>
      </c>
      <c r="HD198" s="40">
        <v>168702.41666666666</v>
      </c>
      <c r="HE198" s="40">
        <v>165083.25</v>
      </c>
      <c r="HF198" s="40">
        <v>158227.91666666666</v>
      </c>
      <c r="HG198" s="40">
        <v>152204.16666666666</v>
      </c>
      <c r="HH198" s="40">
        <v>145717.08333333334</v>
      </c>
      <c r="HI198" s="40">
        <v>141285.75</v>
      </c>
      <c r="HJ198" s="40">
        <v>141033.55555555556</v>
      </c>
      <c r="HK198" s="40">
        <v>158239</v>
      </c>
      <c r="HL198" s="40">
        <v>234109.75</v>
      </c>
      <c r="HM198" s="40">
        <f t="shared" si="13"/>
        <v>246617</v>
      </c>
      <c r="HN198" s="158"/>
      <c r="HO198" s="158"/>
      <c r="HP198" s="158"/>
      <c r="HQ198" s="158"/>
      <c r="HR198" s="158"/>
      <c r="HS198" s="158"/>
    </row>
    <row r="199" spans="1:227" ht="13">
      <c r="A199" s="9"/>
      <c r="B199" s="18" t="s">
        <v>19</v>
      </c>
      <c r="C199" s="40">
        <v>160597</v>
      </c>
      <c r="D199" s="40">
        <v>171350</v>
      </c>
      <c r="E199" s="40">
        <v>-10753</v>
      </c>
      <c r="F199" s="20">
        <v>-6.2754595856434198E-2</v>
      </c>
      <c r="G199" s="22"/>
      <c r="H199" s="40">
        <v>121102</v>
      </c>
      <c r="I199" s="40">
        <v>50248</v>
      </c>
      <c r="J199" s="20">
        <v>0.41492295750689501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37"/>
      <c r="GX199" s="40">
        <v>125.16666666666667</v>
      </c>
      <c r="GY199" s="40">
        <v>25173</v>
      </c>
      <c r="GZ199" s="40">
        <v>51565.75</v>
      </c>
      <c r="HA199" s="40">
        <v>152993.16666666666</v>
      </c>
      <c r="HB199" s="40">
        <v>165199.16666666666</v>
      </c>
      <c r="HC199" s="40">
        <v>126484.25</v>
      </c>
      <c r="HD199" s="40">
        <v>115563.91666666667</v>
      </c>
      <c r="HE199" s="40">
        <v>109584.41666666667</v>
      </c>
      <c r="HF199" s="40">
        <v>113849.08333333333</v>
      </c>
      <c r="HG199" s="40">
        <v>119986.83333333333</v>
      </c>
      <c r="HH199" s="40">
        <v>114200.5</v>
      </c>
      <c r="HI199" s="40">
        <v>110149.5</v>
      </c>
      <c r="HJ199" s="40">
        <v>85339.935185185182</v>
      </c>
      <c r="HK199" s="40">
        <v>99808.083333333328</v>
      </c>
      <c r="HL199" s="40">
        <v>140201.33333333334</v>
      </c>
      <c r="HM199" s="40">
        <f t="shared" si="13"/>
        <v>160597</v>
      </c>
      <c r="HN199" s="158"/>
      <c r="HO199" s="158"/>
      <c r="HP199" s="158"/>
      <c r="HQ199" s="158"/>
      <c r="HR199" s="158"/>
      <c r="HS199" s="158"/>
    </row>
    <row r="200" spans="1:227" ht="13">
      <c r="A200" s="9"/>
      <c r="B200" s="18" t="s">
        <v>20</v>
      </c>
      <c r="C200" s="40">
        <v>137555</v>
      </c>
      <c r="D200" s="40">
        <v>125349</v>
      </c>
      <c r="E200" s="40">
        <v>12206</v>
      </c>
      <c r="F200" s="20">
        <v>9.7376125856608348E-2</v>
      </c>
      <c r="G200" s="22"/>
      <c r="H200" s="40">
        <v>103384</v>
      </c>
      <c r="I200" s="40">
        <v>21965</v>
      </c>
      <c r="J200" s="20">
        <v>0.21246034202584541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37"/>
      <c r="GX200" s="40">
        <v>321.33333333333331</v>
      </c>
      <c r="GY200" s="40">
        <v>65250.666666666664</v>
      </c>
      <c r="GZ200" s="40">
        <v>94639.166666666672</v>
      </c>
      <c r="HA200" s="40">
        <v>171720.91666666666</v>
      </c>
      <c r="HB200" s="40">
        <v>183993.08333333334</v>
      </c>
      <c r="HC200" s="40">
        <v>167728.08333333334</v>
      </c>
      <c r="HD200" s="40">
        <v>146789.75</v>
      </c>
      <c r="HE200" s="40">
        <v>134591.91666666666</v>
      </c>
      <c r="HF200" s="40">
        <v>126329.41666666667</v>
      </c>
      <c r="HG200" s="40">
        <v>118430.83333333333</v>
      </c>
      <c r="HH200" s="40">
        <v>109363.25</v>
      </c>
      <c r="HI200" s="40">
        <v>103148.5</v>
      </c>
      <c r="HJ200" s="40">
        <v>97458.472222222204</v>
      </c>
      <c r="HK200" s="40">
        <v>105190.08333333333</v>
      </c>
      <c r="HL200" s="40">
        <v>114062.25</v>
      </c>
      <c r="HM200" s="40">
        <f t="shared" si="13"/>
        <v>137555</v>
      </c>
      <c r="HN200" s="158"/>
      <c r="HO200" s="158"/>
      <c r="HP200" s="158"/>
      <c r="HQ200" s="158"/>
      <c r="HR200" s="158"/>
      <c r="HS200" s="158"/>
    </row>
    <row r="201" spans="1:227" ht="14.5">
      <c r="A201" s="9"/>
      <c r="B201" s="21"/>
      <c r="C201"/>
      <c r="D201"/>
      <c r="E201" s="28" t="s">
        <v>398</v>
      </c>
      <c r="G201"/>
      <c r="H201"/>
      <c r="I201" s="28" t="s">
        <v>398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 s="37"/>
      <c r="GX201" s="163"/>
      <c r="GY201" s="163"/>
      <c r="GZ201" s="163"/>
      <c r="HA201" s="163"/>
      <c r="HB201" s="163"/>
      <c r="HC201" s="163"/>
      <c r="HD201" s="163"/>
      <c r="HE201" s="163"/>
      <c r="HF201" s="163"/>
      <c r="HG201" s="163"/>
      <c r="HH201" s="163"/>
      <c r="HI201" s="162"/>
      <c r="HJ201" s="162"/>
      <c r="HK201" s="162"/>
      <c r="HL201" s="162"/>
      <c r="HM201" s="162"/>
      <c r="HN201" s="158"/>
      <c r="HO201" s="158"/>
      <c r="HP201" s="158"/>
      <c r="HQ201" s="158"/>
      <c r="HR201" s="158"/>
      <c r="HS201" s="158"/>
    </row>
    <row r="202" spans="1:227" ht="13">
      <c r="A202" s="9"/>
      <c r="B202" s="34" t="s">
        <v>58</v>
      </c>
      <c r="C202" s="26">
        <v>0.96456201835179323</v>
      </c>
      <c r="D202" s="26">
        <v>0.99209558849055079</v>
      </c>
      <c r="E202" s="25">
        <v>-2.7533570138757568</v>
      </c>
      <c r="F202" s="26">
        <v>-2.7752940803465544E-2</v>
      </c>
      <c r="G202" s="27"/>
      <c r="H202" s="26">
        <v>0.98818851858686585</v>
      </c>
      <c r="I202" s="25">
        <v>0.39070699036849454</v>
      </c>
      <c r="J202" s="26">
        <v>3.9537697819765731E-3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0.96456201835179323</v>
      </c>
      <c r="GW202" s="37"/>
      <c r="GX202" s="26">
        <v>0.78110097176062887</v>
      </c>
      <c r="GY202" s="26">
        <v>0.80111131267720281</v>
      </c>
      <c r="GZ202" s="26">
        <v>0.79387962703298964</v>
      </c>
      <c r="HA202" s="26">
        <v>0.81717805662301568</v>
      </c>
      <c r="HB202" s="26">
        <v>0.82881450458970141</v>
      </c>
      <c r="HC202" s="26">
        <v>0.83640589841054591</v>
      </c>
      <c r="HD202" s="26">
        <v>0.84353757530613749</v>
      </c>
      <c r="HE202" s="26">
        <v>0.87806744788554214</v>
      </c>
      <c r="HF202" s="26">
        <v>0.87595130287623002</v>
      </c>
      <c r="HG202" s="26">
        <v>0.89560339862360483</v>
      </c>
      <c r="HH202" s="26">
        <v>0.89727861696520428</v>
      </c>
      <c r="HI202" s="26">
        <v>0.96850131171991893</v>
      </c>
      <c r="HJ202" s="26">
        <v>0.98369161471842637</v>
      </c>
      <c r="HK202" s="26">
        <v>0.98334336429975233</v>
      </c>
      <c r="HL202" s="26">
        <v>0.98343371507977684</v>
      </c>
      <c r="HM202" s="26">
        <f t="shared" si="13"/>
        <v>0.96456201835179323</v>
      </c>
      <c r="HN202" s="158"/>
      <c r="HO202" s="158"/>
      <c r="HP202" s="158"/>
      <c r="HQ202" s="158"/>
      <c r="HR202" s="158"/>
      <c r="HS202" s="158"/>
    </row>
    <row r="203" spans="1:227" ht="13">
      <c r="A203" s="9"/>
      <c r="B203" s="18" t="s">
        <v>18</v>
      </c>
      <c r="C203" s="20">
        <v>0.98799999999999999</v>
      </c>
      <c r="D203" s="20">
        <v>0.99299999999999999</v>
      </c>
      <c r="E203" s="19">
        <v>-0.50000000000000044</v>
      </c>
      <c r="F203" s="20">
        <v>-5.0352467270896317E-3</v>
      </c>
      <c r="G203" s="22"/>
      <c r="H203" s="20">
        <v>0.99299999999999999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405</v>
      </c>
      <c r="AZ203" s="20" t="s">
        <v>406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0.98799999999999999</v>
      </c>
      <c r="GW203" s="37"/>
      <c r="GX203" s="20">
        <v>0.81098268143283869</v>
      </c>
      <c r="GY203" s="20">
        <v>0.81298394359028203</v>
      </c>
      <c r="GZ203" s="20">
        <v>0.81389824532891974</v>
      </c>
      <c r="HA203" s="20">
        <v>0.82379357405913978</v>
      </c>
      <c r="HB203" s="20">
        <v>0.8518</v>
      </c>
      <c r="HC203" s="20">
        <v>0.86391666666666656</v>
      </c>
      <c r="HD203" s="20">
        <v>0.85952328767123287</v>
      </c>
      <c r="HE203" s="20">
        <v>0.87200932378251916</v>
      </c>
      <c r="HF203" s="20">
        <v>0.8906205300917871</v>
      </c>
      <c r="HG203" s="20">
        <v>0.93658595890410934</v>
      </c>
      <c r="HH203" s="20">
        <v>0.92462671232876703</v>
      </c>
      <c r="HI203" s="20">
        <v>0.9757200913242009</v>
      </c>
      <c r="HJ203" s="20">
        <v>0.98533333333333351</v>
      </c>
      <c r="HK203" s="20">
        <v>0.98866666666666658</v>
      </c>
      <c r="HL203" s="20">
        <v>0.98716666666666686</v>
      </c>
      <c r="HM203" s="20">
        <f t="shared" si="13"/>
        <v>0.98799999999999999</v>
      </c>
      <c r="HN203" s="158"/>
      <c r="HO203" s="158"/>
      <c r="HP203" s="158"/>
      <c r="HQ203" s="158"/>
      <c r="HR203" s="158"/>
      <c r="HS203" s="158"/>
    </row>
    <row r="204" spans="1:227" ht="13">
      <c r="A204" s="9"/>
      <c r="B204" s="18" t="s">
        <v>19</v>
      </c>
      <c r="C204" s="20">
        <v>0.94512256625324265</v>
      </c>
      <c r="D204" s="20">
        <v>0.99260973488060711</v>
      </c>
      <c r="E204" s="19">
        <v>-4.7487168627364458</v>
      </c>
      <c r="F204" s="20">
        <v>-4.7840724263173075E-2</v>
      </c>
      <c r="G204" s="22"/>
      <c r="H204" s="20">
        <v>0.99056555576059768</v>
      </c>
      <c r="I204" s="19">
        <v>0.20441791200094261</v>
      </c>
      <c r="J204" s="20">
        <v>2.0636484966810903E-3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37"/>
      <c r="GX204" s="20">
        <v>0.76788118109553427</v>
      </c>
      <c r="GY204" s="20">
        <v>0.76529500962607688</v>
      </c>
      <c r="GZ204" s="20">
        <v>0.76343350761065698</v>
      </c>
      <c r="HA204" s="20">
        <v>0.80392160815309754</v>
      </c>
      <c r="HB204" s="20">
        <v>0.82027955456666657</v>
      </c>
      <c r="HC204" s="20">
        <v>0.82564492811288803</v>
      </c>
      <c r="HD204" s="20">
        <v>0.84050219862102493</v>
      </c>
      <c r="HE204" s="20">
        <v>0.89166892198562797</v>
      </c>
      <c r="HF204" s="20">
        <v>0.88783454269161666</v>
      </c>
      <c r="HG204" s="20">
        <v>0.89730958904109615</v>
      </c>
      <c r="HH204" s="20">
        <v>0.91316978299677432</v>
      </c>
      <c r="HI204" s="20">
        <v>0.96859880051114999</v>
      </c>
      <c r="HJ204" s="20">
        <v>0.98628233682502098</v>
      </c>
      <c r="HK204" s="20">
        <v>0.98664070992439556</v>
      </c>
      <c r="HL204" s="20">
        <v>0.98644558968377538</v>
      </c>
      <c r="HM204" s="20">
        <f t="shared" si="13"/>
        <v>0.94512256625324265</v>
      </c>
      <c r="HN204" s="158"/>
      <c r="HO204" s="158"/>
      <c r="HP204" s="158"/>
      <c r="HQ204" s="158"/>
      <c r="HR204" s="158"/>
      <c r="HS204" s="158"/>
    </row>
    <row r="205" spans="1:227" ht="13">
      <c r="A205" s="9"/>
      <c r="B205" s="18" t="s">
        <v>20</v>
      </c>
      <c r="C205" s="20">
        <v>0.96056348880213704</v>
      </c>
      <c r="D205" s="20">
        <v>0.99067703059104506</v>
      </c>
      <c r="E205" s="19">
        <v>-3.0113541788908016</v>
      </c>
      <c r="F205" s="20">
        <v>-3.0396931450951334E-2</v>
      </c>
      <c r="G205" s="22"/>
      <c r="H205" s="20">
        <v>0.98099999999999998</v>
      </c>
      <c r="I205" s="19">
        <v>0.96770305910450771</v>
      </c>
      <c r="J205" s="20">
        <v>9.8644552406167967E-3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37"/>
      <c r="GX205" s="20">
        <v>0.76443905275351398</v>
      </c>
      <c r="GY205" s="20">
        <v>0.82505498481524941</v>
      </c>
      <c r="GZ205" s="20">
        <v>0.80430712815939243</v>
      </c>
      <c r="HA205" s="20">
        <v>0.82125000000000015</v>
      </c>
      <c r="HB205" s="20">
        <v>0.81436395920243765</v>
      </c>
      <c r="HC205" s="20">
        <v>0.81965610045208293</v>
      </c>
      <c r="HD205" s="20">
        <v>0.83058723962615488</v>
      </c>
      <c r="HE205" s="20">
        <v>0.87052409788847962</v>
      </c>
      <c r="HF205" s="20">
        <v>0.84939883584528675</v>
      </c>
      <c r="HG205" s="20">
        <v>0.852914647925609</v>
      </c>
      <c r="HH205" s="20">
        <v>0.85403935557007105</v>
      </c>
      <c r="HI205" s="20">
        <v>0.96118504332440569</v>
      </c>
      <c r="HJ205" s="20">
        <v>0.97945917399692484</v>
      </c>
      <c r="HK205" s="20">
        <v>0.97472271630819518</v>
      </c>
      <c r="HL205" s="20">
        <v>0.97668888888888894</v>
      </c>
      <c r="HM205" s="20">
        <f t="shared" si="13"/>
        <v>0.96056348880213704</v>
      </c>
      <c r="HN205" s="158"/>
      <c r="HO205" s="158"/>
      <c r="HP205" s="158"/>
      <c r="HQ205" s="158"/>
      <c r="HR205" s="158"/>
      <c r="HS205" s="158"/>
    </row>
    <row r="206" spans="1:227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 s="37"/>
      <c r="GX206" s="163"/>
      <c r="GY206" s="163"/>
      <c r="GZ206" s="163"/>
      <c r="HA206" s="163"/>
      <c r="HB206" s="163"/>
      <c r="HC206" s="163"/>
      <c r="HD206" s="163"/>
      <c r="HE206" s="163"/>
      <c r="HF206" s="163"/>
      <c r="HG206" s="163"/>
      <c r="HH206" s="163"/>
      <c r="HI206" s="162"/>
      <c r="HJ206" s="162"/>
      <c r="HK206" s="162"/>
      <c r="HL206" s="162"/>
      <c r="HM206" s="162"/>
      <c r="HN206" s="158"/>
      <c r="HO206" s="158"/>
      <c r="HP206" s="158"/>
      <c r="HQ206" s="158"/>
      <c r="HR206" s="158"/>
      <c r="HS206" s="158"/>
    </row>
    <row r="207" spans="1:227" ht="13">
      <c r="A207" s="9"/>
      <c r="B207" s="34" t="s">
        <v>59</v>
      </c>
      <c r="C207" s="39">
        <v>7631</v>
      </c>
      <c r="D207" s="39">
        <v>8280</v>
      </c>
      <c r="E207" s="39">
        <v>-649</v>
      </c>
      <c r="F207" s="26">
        <v>-7.8381642512077299E-2</v>
      </c>
      <c r="G207" s="27"/>
      <c r="H207" s="39">
        <v>8086</v>
      </c>
      <c r="I207" s="39">
        <v>194</v>
      </c>
      <c r="J207" s="26">
        <v>2.3992085085332675E-2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7"/>
      <c r="GX207" s="39">
        <v>5478.666666666667</v>
      </c>
      <c r="GY207" s="39">
        <v>5632.583333333333</v>
      </c>
      <c r="GZ207" s="39">
        <v>5620.083333333333</v>
      </c>
      <c r="HA207" s="39">
        <v>6301</v>
      </c>
      <c r="HB207" s="39">
        <v>6785.666666666667</v>
      </c>
      <c r="HC207" s="39">
        <v>7232.833333333333</v>
      </c>
      <c r="HD207" s="39">
        <v>7739.333333333333</v>
      </c>
      <c r="HE207" s="39">
        <v>7843.916666666667</v>
      </c>
      <c r="HF207" s="39">
        <v>8079.083333333333</v>
      </c>
      <c r="HG207" s="39">
        <v>8300.5833333333339</v>
      </c>
      <c r="HH207" s="39">
        <v>8650.5</v>
      </c>
      <c r="HI207" s="39">
        <v>8707.5833333333339</v>
      </c>
      <c r="HJ207" s="39">
        <v>8097.333333333333</v>
      </c>
      <c r="HK207" s="39">
        <v>7790.666666666667</v>
      </c>
      <c r="HL207" s="39">
        <v>8214.5</v>
      </c>
      <c r="HM207" s="39">
        <f t="shared" si="13"/>
        <v>7631</v>
      </c>
      <c r="HN207" s="158"/>
      <c r="HO207" s="158"/>
      <c r="HP207" s="158"/>
      <c r="HQ207" s="158"/>
      <c r="HR207" s="158"/>
      <c r="HS207" s="158"/>
    </row>
    <row r="208" spans="1:227" ht="13">
      <c r="A208" s="9"/>
      <c r="B208" s="18" t="s">
        <v>18</v>
      </c>
      <c r="C208" s="40">
        <v>2878</v>
      </c>
      <c r="D208" s="40">
        <v>2956</v>
      </c>
      <c r="E208" s="40">
        <v>-78</v>
      </c>
      <c r="F208" s="20">
        <v>-2.6387009472259811E-2</v>
      </c>
      <c r="G208" s="22"/>
      <c r="H208" s="40">
        <v>2763</v>
      </c>
      <c r="I208" s="40">
        <v>193</v>
      </c>
      <c r="J208" s="20">
        <v>6.9851610568222949E-2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37"/>
      <c r="GX208" s="40">
        <v>2301.5</v>
      </c>
      <c r="GY208" s="40">
        <v>2164.3333333333335</v>
      </c>
      <c r="GZ208" s="40">
        <v>2278.5833333333335</v>
      </c>
      <c r="HA208" s="40">
        <v>2604.4166666666665</v>
      </c>
      <c r="HB208" s="40">
        <v>2761.0833333333335</v>
      </c>
      <c r="HC208" s="40">
        <v>2865.1666666666665</v>
      </c>
      <c r="HD208" s="40">
        <v>2977.9166666666665</v>
      </c>
      <c r="HE208" s="40">
        <v>2970.3333333333335</v>
      </c>
      <c r="HF208" s="40">
        <v>2933.0833333333335</v>
      </c>
      <c r="HG208" s="40">
        <v>2903.0833333333335</v>
      </c>
      <c r="HH208" s="40">
        <v>2910.1666666666665</v>
      </c>
      <c r="HI208" s="40">
        <v>2915.75</v>
      </c>
      <c r="HJ208" s="40">
        <v>2899.0833333333335</v>
      </c>
      <c r="HK208" s="40">
        <v>2689.5</v>
      </c>
      <c r="HL208" s="40">
        <v>2884.3333333333335</v>
      </c>
      <c r="HM208" s="40">
        <f t="shared" si="13"/>
        <v>2878</v>
      </c>
      <c r="HN208" s="158"/>
      <c r="HO208" s="158"/>
      <c r="HP208" s="158"/>
      <c r="HQ208" s="158"/>
      <c r="HR208" s="158"/>
      <c r="HS208" s="158"/>
    </row>
    <row r="209" spans="1:227" ht="13">
      <c r="A209" s="9"/>
      <c r="B209" s="18" t="s">
        <v>19</v>
      </c>
      <c r="C209" s="40">
        <v>2653</v>
      </c>
      <c r="D209" s="40">
        <v>3133</v>
      </c>
      <c r="E209" s="40">
        <v>-480</v>
      </c>
      <c r="F209" s="20">
        <v>-0.15320778806255986</v>
      </c>
      <c r="G209" s="22"/>
      <c r="H209" s="40">
        <v>3071</v>
      </c>
      <c r="I209" s="40">
        <v>62</v>
      </c>
      <c r="J209" s="20">
        <v>2.0188863562357537E-2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37"/>
      <c r="GX209" s="40">
        <v>1947.0833333333333</v>
      </c>
      <c r="GY209" s="40">
        <v>1982.9166666666667</v>
      </c>
      <c r="GZ209" s="40">
        <v>1665.5</v>
      </c>
      <c r="HA209" s="40">
        <v>1755.5833333333333</v>
      </c>
      <c r="HB209" s="40">
        <v>1901</v>
      </c>
      <c r="HC209" s="40">
        <v>2122.9166666666665</v>
      </c>
      <c r="HD209" s="40">
        <v>2386.1666666666665</v>
      </c>
      <c r="HE209" s="40">
        <v>2531.5833333333335</v>
      </c>
      <c r="HF209" s="40">
        <v>2838.75</v>
      </c>
      <c r="HG209" s="40">
        <v>3074.75</v>
      </c>
      <c r="HH209" s="40">
        <v>3257.5833333333335</v>
      </c>
      <c r="HI209" s="40">
        <v>3279.5833333333335</v>
      </c>
      <c r="HJ209" s="40">
        <v>3042.9166666666665</v>
      </c>
      <c r="HK209" s="40">
        <v>2996.4166666666665</v>
      </c>
      <c r="HL209" s="40">
        <v>3090.9166666666665</v>
      </c>
      <c r="HM209" s="40">
        <f t="shared" si="13"/>
        <v>2653</v>
      </c>
      <c r="HN209" s="158"/>
      <c r="HO209" s="158"/>
      <c r="HP209" s="158"/>
      <c r="HQ209" s="158"/>
      <c r="HR209" s="158"/>
      <c r="HS209" s="158"/>
    </row>
    <row r="210" spans="1:227" ht="13">
      <c r="A210" s="9"/>
      <c r="B210" s="18" t="s">
        <v>20</v>
      </c>
      <c r="C210" s="40">
        <v>2100</v>
      </c>
      <c r="D210" s="40">
        <v>2191</v>
      </c>
      <c r="E210" s="40">
        <v>-91</v>
      </c>
      <c r="F210" s="20">
        <v>-4.1533546325878593E-2</v>
      </c>
      <c r="G210" s="22"/>
      <c r="H210" s="40">
        <v>2252</v>
      </c>
      <c r="I210" s="40">
        <v>-61</v>
      </c>
      <c r="J210" s="20">
        <v>-2.7087033747779751E-2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37"/>
      <c r="GX210" s="40">
        <v>1230.0833333333333</v>
      </c>
      <c r="GY210" s="40">
        <v>1485.3333333333333</v>
      </c>
      <c r="GZ210" s="40">
        <v>1676</v>
      </c>
      <c r="HA210" s="40">
        <v>1941</v>
      </c>
      <c r="HB210" s="40">
        <v>2123.5833333333335</v>
      </c>
      <c r="HC210" s="40">
        <v>2244.75</v>
      </c>
      <c r="HD210" s="40">
        <v>2375.25</v>
      </c>
      <c r="HE210" s="40">
        <v>2342</v>
      </c>
      <c r="HF210" s="40">
        <v>2307.25</v>
      </c>
      <c r="HG210" s="40">
        <v>2322.75</v>
      </c>
      <c r="HH210" s="40">
        <v>2482.75</v>
      </c>
      <c r="HI210" s="40">
        <v>2512.25</v>
      </c>
      <c r="HJ210" s="40">
        <v>2155.3333333333335</v>
      </c>
      <c r="HK210" s="40">
        <v>2104.75</v>
      </c>
      <c r="HL210" s="40">
        <v>2239.25</v>
      </c>
      <c r="HM210" s="40">
        <f t="shared" si="13"/>
        <v>2100</v>
      </c>
      <c r="HN210" s="158"/>
      <c r="HO210" s="158"/>
      <c r="HP210" s="158"/>
      <c r="HQ210" s="158"/>
      <c r="HR210" s="158"/>
      <c r="HS210" s="158"/>
    </row>
    <row r="211" spans="1:227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HJ211" s="158"/>
      <c r="HK211" s="158"/>
      <c r="HL211" s="158"/>
      <c r="HM211" s="158"/>
      <c r="HN211" s="158"/>
      <c r="HO211" s="158"/>
      <c r="HP211" s="158"/>
      <c r="HQ211" s="158"/>
      <c r="HR211" s="156"/>
    </row>
    <row r="216" spans="1:227" ht="12" customHeight="1">
      <c r="C216" s="154"/>
      <c r="D216" s="155"/>
    </row>
    <row r="218" spans="1:227" ht="12" customHeight="1">
      <c r="C218" s="153"/>
      <c r="D218" s="155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X6:HE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92" t="s">
        <v>289</v>
      </c>
      <c r="H2" s="28" t="s">
        <v>293</v>
      </c>
    </row>
    <row r="3" spans="1:209" ht="13">
      <c r="B3" s="4" t="s">
        <v>302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80" t="s">
        <v>356</v>
      </c>
      <c r="D6" s="480" t="s">
        <v>357</v>
      </c>
      <c r="E6" s="479" t="s">
        <v>358</v>
      </c>
      <c r="F6" s="479"/>
      <c r="G6" s="7"/>
      <c r="H6" s="480" t="s">
        <v>359</v>
      </c>
      <c r="I6" s="479" t="s">
        <v>360</v>
      </c>
      <c r="J6" s="47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77" t="s">
        <v>2</v>
      </c>
      <c r="GM6" s="477"/>
      <c r="GN6" s="477"/>
      <c r="GO6" s="477"/>
      <c r="GP6" s="477"/>
      <c r="GQ6" s="477"/>
      <c r="GR6" s="477"/>
      <c r="GS6" s="477"/>
    </row>
    <row r="7" spans="1:209" ht="13">
      <c r="A7" s="9"/>
      <c r="B7" s="10"/>
      <c r="C7" s="480"/>
      <c r="D7" s="480"/>
      <c r="E7" s="138" t="s">
        <v>3</v>
      </c>
      <c r="F7" s="138" t="s">
        <v>4</v>
      </c>
      <c r="G7" s="11"/>
      <c r="H7" s="47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  <c r="GV7" s="14" t="s">
        <v>369</v>
      </c>
      <c r="GW7" s="14" t="s">
        <v>370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120.1942648644866</v>
      </c>
      <c r="I8" s="25">
        <v>-120.1942648644866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9"/>
      <c r="H10" s="19">
        <v>120.1942648644866</v>
      </c>
      <c r="I10" s="19">
        <v>-120.1942648644866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9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9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9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9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9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12.221499999656199</v>
      </c>
      <c r="I29" s="31">
        <v>-12.221499999656199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14.689542080000001</v>
      </c>
      <c r="I31" s="25">
        <v>-14.689542080000001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14.689542080000001</v>
      </c>
      <c r="I33" s="19">
        <v>-14.689542080000001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120.1942648644866</v>
      </c>
      <c r="I52" s="25">
        <v>-120.1942648644866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12.639910777671538</v>
      </c>
      <c r="I53" s="19">
        <v>-12.639910777671538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45.310594482538995</v>
      </c>
      <c r="I54" s="19">
        <v>-45.310594482538995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47.641444764671704</v>
      </c>
      <c r="I55" s="19">
        <v>-47.641444764671704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407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407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14.602314839604361</v>
      </c>
      <c r="I56" s="19">
        <v>-14.602314839604361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12.31454800738577</v>
      </c>
      <c r="I58" s="31">
        <v>-12.31454800738577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14.801380448861609</v>
      </c>
      <c r="I60" s="25">
        <v>-14.801380448861609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1.5565478808070896</v>
      </c>
      <c r="I61" s="19">
        <v>-1.5565478808070896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5.5797949099841526</v>
      </c>
      <c r="I62" s="19">
        <v>-5.5797949099841526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5.8668285869576726</v>
      </c>
      <c r="I63" s="19">
        <v>-5.8668285869576726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1.7982090711126943</v>
      </c>
      <c r="I64" s="19">
        <v>-1.7982090711126943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63">
        <v>0</v>
      </c>
      <c r="HA66" s="163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63">
        <v>0</v>
      </c>
      <c r="HA67" s="163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63">
        <v>0</v>
      </c>
      <c r="HA68" s="163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63">
        <v>0</v>
      </c>
      <c r="HA69" s="163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63">
        <v>0</v>
      </c>
      <c r="HA70" s="163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63">
        <v>0</v>
      </c>
      <c r="HA71" s="163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63">
        <v>0</v>
      </c>
      <c r="HA72" s="163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63">
        <v>0</v>
      </c>
      <c r="HA73" s="163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63">
        <v>0</v>
      </c>
      <c r="HA74" s="163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63">
        <v>0</v>
      </c>
      <c r="HA75" s="163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63">
        <v>0</v>
      </c>
      <c r="HA76" s="163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63">
        <v>0</v>
      </c>
      <c r="HA77" s="163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63">
        <v>0</v>
      </c>
      <c r="GM78" s="163">
        <v>0</v>
      </c>
      <c r="GN78" s="163">
        <v>0</v>
      </c>
      <c r="GO78" s="163">
        <v>0</v>
      </c>
      <c r="GP78" s="163">
        <v>0</v>
      </c>
      <c r="GQ78" s="163">
        <v>0</v>
      </c>
      <c r="GR78" s="163">
        <v>0</v>
      </c>
      <c r="GS78" s="163">
        <v>0</v>
      </c>
      <c r="GT78" s="163">
        <v>0</v>
      </c>
      <c r="GU78" s="163">
        <v>0</v>
      </c>
      <c r="GV78" s="163">
        <v>0</v>
      </c>
      <c r="GW78" s="163">
        <v>0</v>
      </c>
      <c r="GX78" s="163">
        <v>0</v>
      </c>
      <c r="GY78" s="163">
        <v>0</v>
      </c>
      <c r="GZ78" s="163">
        <v>0</v>
      </c>
      <c r="HA78" s="163"/>
    </row>
    <row r="79" spans="1:209" ht="13" hidden="1">
      <c r="A79" s="15"/>
      <c r="B79" s="24" t="s">
        <v>311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63">
        <v>0</v>
      </c>
      <c r="HA79" s="163"/>
    </row>
    <row r="80" spans="1:209" ht="13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63">
        <v>0</v>
      </c>
      <c r="HA80" s="163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63">
        <v>0</v>
      </c>
      <c r="HA81" s="163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63">
        <v>0</v>
      </c>
      <c r="HA82" s="163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63">
        <v>0</v>
      </c>
      <c r="HA83" s="163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63">
        <v>0</v>
      </c>
      <c r="HA84" s="163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63">
        <v>0</v>
      </c>
      <c r="HA85" s="163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C216"/>
  <sheetViews>
    <sheetView showGridLines="0" zoomScale="110" zoomScaleNormal="110" workbookViewId="0">
      <pane xSplit="11" ySplit="7" topLeftCell="GV31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4" width="9.453125" style="1" customWidth="1"/>
    <col min="205" max="205" width="13.36328125" style="1" customWidth="1"/>
    <col min="206" max="213" width="9.36328125" style="1" customWidth="1"/>
    <col min="214" max="226" width="11.453125" style="1" customWidth="1"/>
    <col min="227" max="227" width="11" style="1" bestFit="1" customWidth="1"/>
    <col min="228" max="229" width="11.453125" style="1" customWidth="1"/>
    <col min="230" max="230" width="10.6328125" style="1" customWidth="1"/>
    <col min="231" max="16384" width="11.453125" style="1"/>
  </cols>
  <sheetData>
    <row r="1" spans="1:237" ht="13">
      <c r="A1" s="44"/>
      <c r="CZ1" s="1" t="s">
        <v>251</v>
      </c>
    </row>
    <row r="2" spans="1:237" ht="15.5">
      <c r="A2" s="9"/>
      <c r="B2" s="192" t="s">
        <v>289</v>
      </c>
      <c r="H2" s="28" t="s">
        <v>419</v>
      </c>
    </row>
    <row r="3" spans="1:237" ht="13">
      <c r="A3" s="9"/>
      <c r="B3" s="4" t="s">
        <v>80</v>
      </c>
    </row>
    <row r="4" spans="1:237" ht="13">
      <c r="A4" s="9"/>
      <c r="B4" s="4" t="s">
        <v>1</v>
      </c>
    </row>
    <row r="5" spans="1:237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X5" s="45"/>
      <c r="GY5" s="45"/>
      <c r="GZ5" s="45"/>
      <c r="HA5" s="45"/>
      <c r="HB5" s="45"/>
      <c r="HC5" s="45"/>
    </row>
    <row r="6" spans="1:237" ht="12.75" customHeight="1">
      <c r="A6" s="9"/>
      <c r="B6" s="8"/>
      <c r="C6" s="480" t="s">
        <v>356</v>
      </c>
      <c r="D6" s="480" t="s">
        <v>357</v>
      </c>
      <c r="E6" s="479" t="s">
        <v>358</v>
      </c>
      <c r="F6" s="479"/>
      <c r="G6" s="7"/>
      <c r="H6" s="480" t="s">
        <v>359</v>
      </c>
      <c r="I6" s="479" t="s">
        <v>360</v>
      </c>
      <c r="J6" s="47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X6" s="477" t="s">
        <v>2</v>
      </c>
      <c r="GY6" s="477"/>
      <c r="GZ6" s="477"/>
      <c r="HA6" s="477"/>
      <c r="HB6" s="477"/>
      <c r="HC6" s="477"/>
      <c r="HD6" s="477"/>
      <c r="HE6" s="477"/>
    </row>
    <row r="7" spans="1:237" ht="13">
      <c r="A7" s="9"/>
      <c r="B7" s="10"/>
      <c r="C7" s="480"/>
      <c r="D7" s="480"/>
      <c r="E7" s="138" t="s">
        <v>3</v>
      </c>
      <c r="F7" s="138" t="s">
        <v>4</v>
      </c>
      <c r="G7" s="11"/>
      <c r="H7" s="47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 t="s">
        <v>371</v>
      </c>
      <c r="HK7" s="14" t="s">
        <v>372</v>
      </c>
      <c r="HL7" s="14" t="s">
        <v>373</v>
      </c>
      <c r="HM7" s="14" t="s">
        <v>374</v>
      </c>
      <c r="HN7" s="14" t="s">
        <v>375</v>
      </c>
    </row>
    <row r="8" spans="1:237" ht="13">
      <c r="A8" s="15"/>
      <c r="B8" s="24" t="s">
        <v>81</v>
      </c>
      <c r="C8" s="25">
        <v>97.041706431308029</v>
      </c>
      <c r="D8" s="25">
        <v>179.85659337046911</v>
      </c>
      <c r="E8" s="25">
        <v>-82.814886939161084</v>
      </c>
      <c r="F8" s="26">
        <v>-0.46044954698201557</v>
      </c>
      <c r="G8" s="27"/>
      <c r="H8" s="25">
        <v>101.07745008464941</v>
      </c>
      <c r="I8" s="25">
        <v>78.7791432858197</v>
      </c>
      <c r="J8" s="26">
        <v>0.77939385312791787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7"/>
      <c r="GX8" s="25">
        <v>1442.46587</v>
      </c>
      <c r="GY8" s="25">
        <v>1407.6</v>
      </c>
      <c r="GZ8" s="25">
        <v>1501.8111227701565</v>
      </c>
      <c r="HA8" s="25">
        <v>1773.0146830247056</v>
      </c>
      <c r="HB8" s="25">
        <v>1854.1119125534876</v>
      </c>
      <c r="HC8" s="25">
        <v>1251.1586859419522</v>
      </c>
      <c r="HD8" s="25">
        <v>927.4662394957013</v>
      </c>
      <c r="HE8" s="25">
        <v>1498.438365841426</v>
      </c>
      <c r="HF8" s="25">
        <v>2169.9852665639801</v>
      </c>
      <c r="HG8" s="25">
        <v>1752.5896999244292</v>
      </c>
      <c r="HH8" s="25">
        <v>976.41529870691136</v>
      </c>
      <c r="HI8" s="25">
        <v>1203.3718856123637</v>
      </c>
      <c r="HJ8" s="25">
        <v>1413.6805346392139</v>
      </c>
      <c r="HK8" s="25">
        <v>1368.1858545366106</v>
      </c>
      <c r="HL8" s="25">
        <v>914.71064805938386</v>
      </c>
      <c r="HM8" s="25">
        <v>1377.9482854531088</v>
      </c>
      <c r="HN8" s="25">
        <f>+C8</f>
        <v>97.041706431308029</v>
      </c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</row>
    <row r="9" spans="1:237" ht="13">
      <c r="A9" s="15"/>
      <c r="B9" s="18" t="s">
        <v>82</v>
      </c>
      <c r="C9" s="19">
        <v>87.851706431308031</v>
      </c>
      <c r="D9" s="19">
        <v>79.616593370469118</v>
      </c>
      <c r="E9" s="19">
        <v>8.2351130608389127</v>
      </c>
      <c r="F9" s="20">
        <v>0.10343463230735804</v>
      </c>
      <c r="G9" s="19"/>
      <c r="H9" s="19">
        <v>95.437450084649413</v>
      </c>
      <c r="I9" s="19">
        <v>-15.820856714180294</v>
      </c>
      <c r="J9" s="20">
        <v>-0.16577199726258185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27"/>
      <c r="GX9" s="19">
        <v>920.56000000000006</v>
      </c>
      <c r="GY9" s="19">
        <v>1458.5</v>
      </c>
      <c r="GZ9" s="19">
        <v>1457.6111227701565</v>
      </c>
      <c r="HA9" s="19">
        <v>1711.9916046222907</v>
      </c>
      <c r="HB9" s="19">
        <v>1672.1885083664529</v>
      </c>
      <c r="HC9" s="19">
        <v>1212.2600968067809</v>
      </c>
      <c r="HD9" s="19">
        <v>913.47218259613919</v>
      </c>
      <c r="HE9" s="19">
        <v>1285.6782096536767</v>
      </c>
      <c r="HF9" s="19">
        <v>2071.4966898175671</v>
      </c>
      <c r="HG9" s="19">
        <v>1678.3659941330193</v>
      </c>
      <c r="HH9" s="19">
        <v>943.00529870691139</v>
      </c>
      <c r="HI9" s="19">
        <v>1165.7818856123638</v>
      </c>
      <c r="HJ9" s="19">
        <v>1358.0105346392138</v>
      </c>
      <c r="HK9" s="19">
        <v>1318.8458545366107</v>
      </c>
      <c r="HL9" s="19">
        <v>825.53064805938391</v>
      </c>
      <c r="HM9" s="19">
        <v>1177.5582854531087</v>
      </c>
      <c r="HN9" s="19">
        <f t="shared" ref="HN9:HN14" si="0">+C9</f>
        <v>87.851706431308031</v>
      </c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</row>
    <row r="10" spans="1:237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27"/>
      <c r="GX10" s="19">
        <v>0</v>
      </c>
      <c r="GY10" s="19">
        <v>0</v>
      </c>
      <c r="GZ10" s="19">
        <v>1241.8934669682362</v>
      </c>
      <c r="HA10" s="19">
        <v>1353.955331199129</v>
      </c>
      <c r="HB10" s="19">
        <v>0</v>
      </c>
      <c r="HC10" s="19">
        <v>0</v>
      </c>
      <c r="HD10" s="19">
        <v>1</v>
      </c>
      <c r="HE10" s="19">
        <v>0</v>
      </c>
      <c r="HF10" s="19">
        <v>0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f t="shared" si="0"/>
        <v>0</v>
      </c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</row>
    <row r="11" spans="1:237" ht="13">
      <c r="A11" s="15"/>
      <c r="B11" s="18" t="s">
        <v>84</v>
      </c>
      <c r="C11" s="19">
        <v>87.851706431308031</v>
      </c>
      <c r="D11" s="19">
        <v>79.616593370469118</v>
      </c>
      <c r="E11" s="19">
        <v>8.2351130608389127</v>
      </c>
      <c r="F11" s="20">
        <v>0.10343463230735804</v>
      </c>
      <c r="G11" s="19"/>
      <c r="H11" s="19">
        <v>95.437450084649413</v>
      </c>
      <c r="I11" s="19">
        <v>-15.820856714180294</v>
      </c>
      <c r="J11" s="20">
        <v>-0.16577199726258185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27"/>
      <c r="GX11" s="19">
        <v>0</v>
      </c>
      <c r="GY11" s="19">
        <v>0</v>
      </c>
      <c r="GZ11" s="19">
        <v>87.394875251750022</v>
      </c>
      <c r="HA11" s="19">
        <v>131.497819220411</v>
      </c>
      <c r="HB11" s="19">
        <v>1417.6186711098121</v>
      </c>
      <c r="HC11" s="19">
        <v>1027.5168064619102</v>
      </c>
      <c r="HD11" s="19">
        <v>912.47218259613919</v>
      </c>
      <c r="HE11" s="19">
        <v>1285.6782096536767</v>
      </c>
      <c r="HF11" s="19">
        <v>2071.4966898175671</v>
      </c>
      <c r="HG11" s="19">
        <v>1678.3659941330193</v>
      </c>
      <c r="HH11" s="19">
        <v>943.00529870691139</v>
      </c>
      <c r="HI11" s="19">
        <v>1165.7818856123638</v>
      </c>
      <c r="HJ11" s="19">
        <v>1358.0105346392138</v>
      </c>
      <c r="HK11" s="19">
        <v>1318.8458545366107</v>
      </c>
      <c r="HL11" s="19">
        <v>825.53064805938391</v>
      </c>
      <c r="HM11" s="19">
        <v>1177.5582854531087</v>
      </c>
      <c r="HN11" s="19">
        <f t="shared" si="0"/>
        <v>87.851706431308031</v>
      </c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</row>
    <row r="12" spans="1:237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27"/>
      <c r="GX12" s="19">
        <v>0</v>
      </c>
      <c r="GY12" s="19">
        <v>0</v>
      </c>
      <c r="GZ12" s="19">
        <v>0</v>
      </c>
      <c r="HA12" s="19">
        <v>58.322600000000413</v>
      </c>
      <c r="HB12" s="19">
        <v>96.000000000000441</v>
      </c>
      <c r="HC12" s="19">
        <v>40.000000000000291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f t="shared" si="0"/>
        <v>0</v>
      </c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</row>
    <row r="13" spans="1:237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27"/>
      <c r="GX13" s="19">
        <v>0</v>
      </c>
      <c r="GY13" s="19">
        <v>0</v>
      </c>
      <c r="GZ13" s="19">
        <v>128.32278055017031</v>
      </c>
      <c r="HA13" s="19">
        <v>168.21585420274999</v>
      </c>
      <c r="HB13" s="19">
        <v>158.56983725664003</v>
      </c>
      <c r="HC13" s="19">
        <v>144.74329034486999</v>
      </c>
      <c r="HD13" s="19">
        <v>0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f t="shared" si="0"/>
        <v>0</v>
      </c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</row>
    <row r="14" spans="1:237" ht="13">
      <c r="A14" s="15"/>
      <c r="B14" s="18" t="s">
        <v>67</v>
      </c>
      <c r="C14" s="19">
        <v>9.19</v>
      </c>
      <c r="D14" s="19">
        <v>100.24</v>
      </c>
      <c r="E14" s="19">
        <v>-91.05</v>
      </c>
      <c r="F14" s="20">
        <v>-0.90832003192338384</v>
      </c>
      <c r="G14" s="19"/>
      <c r="H14" s="19">
        <v>5.64</v>
      </c>
      <c r="I14" s="19">
        <v>94.6</v>
      </c>
      <c r="J14" s="20">
        <v>16.773049645390071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27"/>
      <c r="GX14" s="19">
        <v>521.90587000000005</v>
      </c>
      <c r="GY14" s="19">
        <v>-50.90000000000002</v>
      </c>
      <c r="GZ14" s="19">
        <v>44.2</v>
      </c>
      <c r="HA14" s="19">
        <v>61.02307840241496</v>
      </c>
      <c r="HB14" s="19">
        <v>181.92340418703469</v>
      </c>
      <c r="HC14" s="19">
        <v>38.898589135171385</v>
      </c>
      <c r="HD14" s="19">
        <v>13.994056899562061</v>
      </c>
      <c r="HE14" s="19">
        <v>212.76015618774929</v>
      </c>
      <c r="HF14" s="19">
        <v>98.488576746413131</v>
      </c>
      <c r="HG14" s="19">
        <v>74.223705791409884</v>
      </c>
      <c r="HH14" s="19">
        <v>33.409999999999997</v>
      </c>
      <c r="HI14" s="19">
        <v>37.589999999999996</v>
      </c>
      <c r="HJ14" s="19">
        <v>55.67</v>
      </c>
      <c r="HK14" s="19">
        <v>49.339999999999996</v>
      </c>
      <c r="HL14" s="19">
        <v>89.179999999999993</v>
      </c>
      <c r="HM14" s="19">
        <v>200.39000000000004</v>
      </c>
      <c r="HN14" s="19">
        <f t="shared" si="0"/>
        <v>9.19</v>
      </c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</row>
    <row r="15" spans="1:237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27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1"/>
      <c r="HJ15" s="161"/>
      <c r="HK15" s="161"/>
      <c r="HL15" s="161"/>
      <c r="HM15" s="161"/>
      <c r="HN15" s="161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</row>
    <row r="16" spans="1:237" ht="13">
      <c r="A16" s="15"/>
      <c r="B16" s="24" t="s">
        <v>87</v>
      </c>
      <c r="C16" s="31">
        <v>14.153382581505577</v>
      </c>
      <c r="D16" s="31">
        <v>14.413151039871197</v>
      </c>
      <c r="E16" s="31">
        <v>-0.25976845836562035</v>
      </c>
      <c r="F16" s="26">
        <v>-1.802301645539002E-2</v>
      </c>
      <c r="G16" s="27"/>
      <c r="H16" s="31">
        <v>16.464173689840354</v>
      </c>
      <c r="I16" s="31">
        <v>-2.0510226499691573</v>
      </c>
      <c r="J16" s="26">
        <v>-0.12457489143441156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27"/>
      <c r="GX16" s="31">
        <v>11.429480832003561</v>
      </c>
      <c r="GY16" s="31">
        <v>9.743846356156558</v>
      </c>
      <c r="GZ16" s="31">
        <v>9.9111033142358931</v>
      </c>
      <c r="HA16" s="31">
        <v>9.9044915199039156</v>
      </c>
      <c r="HB16" s="31">
        <v>10.193290131060468</v>
      </c>
      <c r="HC16" s="31">
        <v>14.325423469458668</v>
      </c>
      <c r="HD16" s="31">
        <v>16.311630904089579</v>
      </c>
      <c r="HE16" s="31">
        <v>12.063924323871841</v>
      </c>
      <c r="HF16" s="31">
        <v>11.675430078556049</v>
      </c>
      <c r="HG16" s="31">
        <v>11.199168541990728</v>
      </c>
      <c r="HH16" s="31">
        <v>14.350944677418914</v>
      </c>
      <c r="HI16" s="31">
        <v>12.515028904342634</v>
      </c>
      <c r="HJ16" s="31">
        <v>12.702463611875956</v>
      </c>
      <c r="HK16" s="31">
        <v>15.862808836772762</v>
      </c>
      <c r="HL16" s="31">
        <v>16.158050103462994</v>
      </c>
      <c r="HM16" s="31">
        <v>13.375870288316472</v>
      </c>
      <c r="HN16" s="31">
        <f>+C16</f>
        <v>14.153382581505577</v>
      </c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</row>
    <row r="17" spans="1:237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27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1"/>
      <c r="HJ17" s="161"/>
      <c r="HK17" s="161"/>
      <c r="HL17" s="161"/>
      <c r="HM17" s="161"/>
      <c r="HN17" s="161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</row>
    <row r="18" spans="1:237" ht="13">
      <c r="A18" s="15"/>
      <c r="B18" s="24" t="s">
        <v>31</v>
      </c>
      <c r="C18" s="25">
        <v>13.734683974844529</v>
      </c>
      <c r="D18" s="25">
        <v>25.923002457652679</v>
      </c>
      <c r="E18" s="25">
        <v>-12.18831848280815</v>
      </c>
      <c r="F18" s="26">
        <v>-0.47017387367527175</v>
      </c>
      <c r="G18" s="27"/>
      <c r="H18" s="25">
        <v>16.641566943198363</v>
      </c>
      <c r="I18" s="25">
        <v>9.2814355144543157</v>
      </c>
      <c r="J18" s="26">
        <v>0.55772605705544853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7"/>
      <c r="GX18" s="25">
        <v>164.86636011984339</v>
      </c>
      <c r="GY18" s="25">
        <v>137.15438130925969</v>
      </c>
      <c r="GZ18" s="25">
        <v>148.84605196243626</v>
      </c>
      <c r="HA18" s="25">
        <v>175.60808892683326</v>
      </c>
      <c r="HB18" s="25">
        <v>188.99500660113117</v>
      </c>
      <c r="HC18" s="25">
        <v>179.23378003609909</v>
      </c>
      <c r="HD18" s="25">
        <v>151.28486974657829</v>
      </c>
      <c r="HE18" s="25">
        <v>180.77047049497153</v>
      </c>
      <c r="HF18" s="25">
        <v>253.3551125126456</v>
      </c>
      <c r="HG18" s="25">
        <v>196.27547434410639</v>
      </c>
      <c r="HH18" s="25">
        <v>140.12481933928348</v>
      </c>
      <c r="HI18" s="25">
        <v>150.60233931112029</v>
      </c>
      <c r="HJ18" s="25">
        <v>179.57225550071962</v>
      </c>
      <c r="HK18" s="25">
        <v>217.03270663690842</v>
      </c>
      <c r="HL18" s="25">
        <v>147.79940481514632</v>
      </c>
      <c r="HM18" s="25">
        <v>184.31257530228862</v>
      </c>
      <c r="HN18" s="25">
        <f>+C18</f>
        <v>13.734683974844529</v>
      </c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</row>
    <row r="19" spans="1:237" ht="13">
      <c r="A19" s="15"/>
      <c r="B19" s="18" t="s">
        <v>82</v>
      </c>
      <c r="C19" s="19">
        <v>7.8137649390820005</v>
      </c>
      <c r="D19" s="19">
        <v>9.896751779665367</v>
      </c>
      <c r="E19" s="19">
        <v>-2.0829868405833665</v>
      </c>
      <c r="F19" s="20">
        <v>-0.21047176760189465</v>
      </c>
      <c r="G19" s="19"/>
      <c r="H19" s="19">
        <v>10.42720574464451</v>
      </c>
      <c r="I19" s="19">
        <v>-0.53045396497914332</v>
      </c>
      <c r="J19" s="20">
        <v>-5.0872110704403083E-2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27"/>
      <c r="GX19" s="19">
        <v>95.195302646957515</v>
      </c>
      <c r="GY19" s="19">
        <v>130.21903148916164</v>
      </c>
      <c r="GZ19" s="19">
        <v>146.69676213737677</v>
      </c>
      <c r="HA19" s="19">
        <v>191.9078877853444</v>
      </c>
      <c r="HB19" s="19">
        <v>178.90730658757022</v>
      </c>
      <c r="HC19" s="19">
        <v>151.45946355977867</v>
      </c>
      <c r="HD19" s="19">
        <v>96.427377800632016</v>
      </c>
      <c r="HE19" s="19">
        <v>111.96809732521257</v>
      </c>
      <c r="HF19" s="19">
        <v>187.62439699000004</v>
      </c>
      <c r="HG19" s="19">
        <v>127.05819761832717</v>
      </c>
      <c r="HH19" s="19">
        <v>72.319459466144238</v>
      </c>
      <c r="HI19" s="19">
        <v>87.30177917558531</v>
      </c>
      <c r="HJ19" s="19">
        <v>111.04912672315342</v>
      </c>
      <c r="HK19" s="19">
        <v>143.18660010419518</v>
      </c>
      <c r="HL19" s="19">
        <v>72.113973054893478</v>
      </c>
      <c r="HM19" s="19">
        <v>99.862038897649526</v>
      </c>
      <c r="HN19" s="19">
        <f>+C19</f>
        <v>7.8137649390820005</v>
      </c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</row>
    <row r="20" spans="1:237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27"/>
      <c r="GX20" s="19">
        <v>52.422192987663884</v>
      </c>
      <c r="GY20" s="19">
        <v>84.17667301681135</v>
      </c>
      <c r="GZ20" s="19">
        <v>123.18488084486791</v>
      </c>
      <c r="HA20" s="19">
        <v>151.54699937088475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f t="shared" ref="HN20:HN24" si="1">+C20</f>
        <v>0</v>
      </c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</row>
    <row r="21" spans="1:237" ht="13">
      <c r="A21" s="15"/>
      <c r="B21" s="18" t="s">
        <v>84</v>
      </c>
      <c r="C21" s="19">
        <v>7.8137649390820005</v>
      </c>
      <c r="D21" s="19">
        <v>9.896751779665367</v>
      </c>
      <c r="E21" s="19">
        <v>-2.0829868405833665</v>
      </c>
      <c r="F21" s="20">
        <v>-0.21047176760189465</v>
      </c>
      <c r="G21" s="19"/>
      <c r="H21" s="19">
        <v>10.42720574464451</v>
      </c>
      <c r="I21" s="19">
        <v>-0.53045396497914332</v>
      </c>
      <c r="J21" s="20">
        <v>-5.0872110704403083E-2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27"/>
      <c r="GX21" s="19">
        <v>38.352480772467466</v>
      </c>
      <c r="GY21" s="19">
        <v>35.141695027691689</v>
      </c>
      <c r="GZ21" s="19">
        <v>7.62452913</v>
      </c>
      <c r="HA21" s="19">
        <v>11.027531596697504</v>
      </c>
      <c r="HB21" s="19">
        <v>143.23855289245822</v>
      </c>
      <c r="HC21" s="19">
        <v>125.69206960164696</v>
      </c>
      <c r="HD21" s="19">
        <v>96.321298548237664</v>
      </c>
      <c r="HE21" s="19">
        <v>111.96809732521257</v>
      </c>
      <c r="HF21" s="19">
        <v>179.62439699000004</v>
      </c>
      <c r="HG21" s="19">
        <v>127.05819761832717</v>
      </c>
      <c r="HH21" s="19">
        <v>72.319459466144238</v>
      </c>
      <c r="HI21" s="19">
        <v>87.30177917558531</v>
      </c>
      <c r="HJ21" s="19">
        <v>111.04912672315342</v>
      </c>
      <c r="HK21" s="19">
        <v>143.18660010419518</v>
      </c>
      <c r="HL21" s="19">
        <v>72.113973054893478</v>
      </c>
      <c r="HM21" s="19">
        <v>99.862038897649526</v>
      </c>
      <c r="HN21" s="19">
        <f t="shared" si="1"/>
        <v>7.8137649390820005</v>
      </c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</row>
    <row r="22" spans="1:237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27"/>
      <c r="GX22" s="19">
        <v>0</v>
      </c>
      <c r="GY22" s="19">
        <v>0</v>
      </c>
      <c r="GZ22" s="19">
        <v>0</v>
      </c>
      <c r="HA22" s="19">
        <v>6.5791294202034587</v>
      </c>
      <c r="HB22" s="19">
        <v>10.869988322715068</v>
      </c>
      <c r="HC22" s="19">
        <v>4.8364340099999996</v>
      </c>
      <c r="HD22" s="19">
        <v>0</v>
      </c>
      <c r="HE22" s="19">
        <v>0</v>
      </c>
      <c r="HF22" s="19">
        <v>8</v>
      </c>
      <c r="HG22" s="19">
        <v>0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f t="shared" si="1"/>
        <v>0</v>
      </c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</row>
    <row r="23" spans="1:237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27"/>
      <c r="GX23" s="19">
        <v>4.4206288868261687</v>
      </c>
      <c r="GY23" s="19">
        <v>10.900663444658637</v>
      </c>
      <c r="GZ23" s="19">
        <v>15.887352162508858</v>
      </c>
      <c r="HA23" s="19">
        <v>22.754227397558687</v>
      </c>
      <c r="HB23" s="19">
        <v>24.798765372396943</v>
      </c>
      <c r="HC23" s="19">
        <v>20.930959948131719</v>
      </c>
      <c r="HD23" s="19">
        <v>0.1060792523943459</v>
      </c>
      <c r="HE23" s="19">
        <v>0</v>
      </c>
      <c r="HF23" s="19">
        <v>0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f t="shared" si="1"/>
        <v>0</v>
      </c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</row>
    <row r="24" spans="1:237" ht="13">
      <c r="A24" s="15"/>
      <c r="B24" s="18" t="s">
        <v>67</v>
      </c>
      <c r="C24" s="19">
        <v>5.9209190357625276</v>
      </c>
      <c r="D24" s="19">
        <v>16.026250677987314</v>
      </c>
      <c r="E24" s="19">
        <v>-10.105331642224787</v>
      </c>
      <c r="F24" s="20">
        <v>-0.63054870694771159</v>
      </c>
      <c r="G24" s="19"/>
      <c r="H24" s="19">
        <v>6.2143611985538536</v>
      </c>
      <c r="I24" s="19">
        <v>9.8118894794334608</v>
      </c>
      <c r="J24" s="20">
        <v>1.5789055650187809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27"/>
      <c r="GX24" s="19">
        <v>69.671057472885877</v>
      </c>
      <c r="GY24" s="19">
        <v>6.935349820098045</v>
      </c>
      <c r="GZ24" s="19">
        <v>2.1492898250594878</v>
      </c>
      <c r="HA24" s="19">
        <v>-16.299798858511142</v>
      </c>
      <c r="HB24" s="19">
        <v>10.087700013560946</v>
      </c>
      <c r="HC24" s="19">
        <v>27.774316476320426</v>
      </c>
      <c r="HD24" s="19">
        <v>54.857491945946286</v>
      </c>
      <c r="HE24" s="19">
        <v>68.802373169758965</v>
      </c>
      <c r="HF24" s="19">
        <v>65.730715522645568</v>
      </c>
      <c r="HG24" s="19">
        <v>69.2172767257792</v>
      </c>
      <c r="HH24" s="19">
        <v>67.805359873139224</v>
      </c>
      <c r="HI24" s="19">
        <v>63.300560135534973</v>
      </c>
      <c r="HJ24" s="19">
        <v>68.523128777566214</v>
      </c>
      <c r="HK24" s="19">
        <v>73.84610653271325</v>
      </c>
      <c r="HL24" s="19">
        <v>75.685431760252854</v>
      </c>
      <c r="HM24" s="19">
        <v>84.450536404639095</v>
      </c>
      <c r="HN24" s="19">
        <f t="shared" si="1"/>
        <v>5.9209190357625276</v>
      </c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</row>
    <row r="25" spans="1:237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27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1"/>
      <c r="HJ25" s="161"/>
      <c r="HK25" s="161"/>
      <c r="HL25" s="161"/>
      <c r="HM25" s="161"/>
      <c r="HN25" s="161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</row>
    <row r="26" spans="1:237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7"/>
      <c r="GX26" s="25">
        <v>0.44776235765904815</v>
      </c>
      <c r="GY26" s="25">
        <v>0.73137667499080261</v>
      </c>
      <c r="GZ26" s="25">
        <v>1.726200255666414</v>
      </c>
      <c r="HA26" s="25">
        <v>5.1905031258307668</v>
      </c>
      <c r="HB26" s="25">
        <v>0.1472582684607622</v>
      </c>
      <c r="HC26" s="25">
        <v>0.23000492045442167</v>
      </c>
      <c r="HD26" s="25">
        <v>0.23735634550395848</v>
      </c>
      <c r="HE26" s="25">
        <v>0.13388817304960618</v>
      </c>
      <c r="HF26" s="25">
        <v>4.0874620907230409E-2</v>
      </c>
      <c r="HG26" s="25">
        <v>9.1831332771848779E-4</v>
      </c>
      <c r="HH26" s="25">
        <v>0</v>
      </c>
      <c r="HI26" s="25">
        <v>7.0123049489051047E-4</v>
      </c>
      <c r="HJ26" s="25">
        <v>0</v>
      </c>
      <c r="HK26" s="25">
        <v>0</v>
      </c>
      <c r="HL26" s="25">
        <v>0</v>
      </c>
      <c r="HM26" s="25">
        <v>0</v>
      </c>
      <c r="HN26" s="25">
        <f>+C26</f>
        <v>0</v>
      </c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</row>
    <row r="27" spans="1:237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27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1"/>
      <c r="HJ27" s="161"/>
      <c r="HK27" s="161"/>
      <c r="HL27" s="161"/>
      <c r="HM27" s="161"/>
      <c r="HN27" s="161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</row>
    <row r="28" spans="1:237" ht="13">
      <c r="A28" s="15"/>
      <c r="B28" s="24" t="s">
        <v>39</v>
      </c>
      <c r="C28" s="25">
        <v>6.6183138149167959</v>
      </c>
      <c r="D28" s="25">
        <v>8.0209577240562027</v>
      </c>
      <c r="E28" s="25">
        <v>-1.4026439091394067</v>
      </c>
      <c r="F28" s="26">
        <v>-0.17487237277571499</v>
      </c>
      <c r="G28" s="27"/>
      <c r="H28" s="25">
        <v>3.567360331450014</v>
      </c>
      <c r="I28" s="25">
        <v>4.4535973926061887</v>
      </c>
      <c r="J28" s="26">
        <v>1.2484293648003728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7"/>
      <c r="GX28" s="25">
        <v>23.818334661563632</v>
      </c>
      <c r="GY28" s="25">
        <v>34.98146394179718</v>
      </c>
      <c r="GZ28" s="25">
        <v>31.0998700519857</v>
      </c>
      <c r="HA28" s="25">
        <v>34.189948145135062</v>
      </c>
      <c r="HB28" s="25">
        <v>47.264616423745011</v>
      </c>
      <c r="HC28" s="25">
        <v>70.304732377210641</v>
      </c>
      <c r="HD28" s="25">
        <v>70.321486900657732</v>
      </c>
      <c r="HE28" s="25">
        <v>69.794883789746308</v>
      </c>
      <c r="HF28" s="25">
        <v>63.586392473288399</v>
      </c>
      <c r="HG28" s="25">
        <v>87.899089397937615</v>
      </c>
      <c r="HH28" s="25">
        <v>69.532978867473659</v>
      </c>
      <c r="HI28" s="25">
        <v>60.33083030006771</v>
      </c>
      <c r="HJ28" s="25">
        <v>62.593503954834929</v>
      </c>
      <c r="HK28" s="25">
        <v>61.833207193212246</v>
      </c>
      <c r="HL28" s="25">
        <v>58.888965140544023</v>
      </c>
      <c r="HM28" s="25">
        <v>80.030621252288668</v>
      </c>
      <c r="HN28" s="25">
        <f>+C28</f>
        <v>6.6183138149167959</v>
      </c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</row>
    <row r="29" spans="1:237" ht="13">
      <c r="A29" s="15"/>
      <c r="B29" s="18" t="s">
        <v>68</v>
      </c>
      <c r="C29" s="19">
        <v>3.4971771791903019</v>
      </c>
      <c r="D29" s="19">
        <v>2.7635603625781826</v>
      </c>
      <c r="E29" s="19">
        <v>0.7336168166121193</v>
      </c>
      <c r="F29" s="20">
        <v>0.26546075365175414</v>
      </c>
      <c r="G29" s="19"/>
      <c r="H29" s="19">
        <v>2.7979875806758785</v>
      </c>
      <c r="I29" s="19">
        <v>-3.4427218097695889E-2</v>
      </c>
      <c r="J29" s="20">
        <v>-1.230427838045646E-2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27"/>
      <c r="GX29" s="19">
        <v>16.105132406126113</v>
      </c>
      <c r="GY29" s="19">
        <v>18.784578855868023</v>
      </c>
      <c r="GZ29" s="19">
        <v>18.679177806085566</v>
      </c>
      <c r="HA29" s="19">
        <v>21.771003419907007</v>
      </c>
      <c r="HB29" s="19">
        <v>29.928926183676666</v>
      </c>
      <c r="HC29" s="19">
        <v>31.917083051011641</v>
      </c>
      <c r="HD29" s="19">
        <v>33.213112729304861</v>
      </c>
      <c r="HE29" s="19">
        <v>37.795854104690761</v>
      </c>
      <c r="HF29" s="19">
        <v>40.260770449329925</v>
      </c>
      <c r="HG29" s="19">
        <v>46.293140555908614</v>
      </c>
      <c r="HH29" s="19">
        <v>46.299125804123662</v>
      </c>
      <c r="HI29" s="19">
        <v>47.064528291287736</v>
      </c>
      <c r="HJ29" s="19">
        <v>41.090589490373425</v>
      </c>
      <c r="HK29" s="19">
        <v>42.859261456751057</v>
      </c>
      <c r="HL29" s="19">
        <v>41.814323551537889</v>
      </c>
      <c r="HM29" s="19">
        <v>42.714451739942945</v>
      </c>
      <c r="HN29" s="19">
        <f>+C29</f>
        <v>3.4971771791903019</v>
      </c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</row>
    <row r="30" spans="1:237" ht="13">
      <c r="A30" s="15"/>
      <c r="B30" s="18" t="s">
        <v>69</v>
      </c>
      <c r="C30" s="19">
        <v>2.8068082951445983</v>
      </c>
      <c r="D30" s="19">
        <v>4.9416740718229422</v>
      </c>
      <c r="E30" s="19">
        <v>-2.1348657766783439</v>
      </c>
      <c r="F30" s="20">
        <v>-0.43201266324932064</v>
      </c>
      <c r="G30" s="19"/>
      <c r="H30" s="19">
        <v>0.41156793244034401</v>
      </c>
      <c r="I30" s="19">
        <v>4.5301061393825979</v>
      </c>
      <c r="J30" s="20">
        <v>11.006946319947383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27"/>
      <c r="GX30" s="19">
        <v>4.6460369778723587</v>
      </c>
      <c r="GY30" s="19">
        <v>11.641672412577526</v>
      </c>
      <c r="GZ30" s="19">
        <v>4.8996549530299554</v>
      </c>
      <c r="HA30" s="19">
        <v>5.3270191809273735</v>
      </c>
      <c r="HB30" s="19">
        <v>5.8769064737216317</v>
      </c>
      <c r="HC30" s="19">
        <v>14.736236494493365</v>
      </c>
      <c r="HD30" s="19">
        <v>14.792574742607767</v>
      </c>
      <c r="HE30" s="19">
        <v>9.7563463827054751</v>
      </c>
      <c r="HF30" s="19">
        <v>8.609112049052138</v>
      </c>
      <c r="HG30" s="19">
        <v>15.890096394839896</v>
      </c>
      <c r="HH30" s="19">
        <v>11.10919045485025</v>
      </c>
      <c r="HI30" s="19">
        <v>6.3302947564036334</v>
      </c>
      <c r="HJ30" s="19">
        <v>5.4273232684149679</v>
      </c>
      <c r="HK30" s="19">
        <v>5.5561613746238168</v>
      </c>
      <c r="HL30" s="19">
        <v>11.55012858142163</v>
      </c>
      <c r="HM30" s="19">
        <v>30.377339209559452</v>
      </c>
      <c r="HN30" s="19">
        <f t="shared" ref="HN30:HN32" si="2">+C30</f>
        <v>2.8068082951445983</v>
      </c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</row>
    <row r="31" spans="1:237" ht="13">
      <c r="A31" s="15"/>
      <c r="B31" s="18" t="s">
        <v>70</v>
      </c>
      <c r="C31" s="19">
        <v>0.19281964814472477</v>
      </c>
      <c r="D31" s="19">
        <v>0.19906177547181342</v>
      </c>
      <c r="E31" s="19">
        <v>-6.2421273270886479E-3</v>
      </c>
      <c r="F31" s="20">
        <v>-3.1357739637826725E-2</v>
      </c>
      <c r="G31" s="19"/>
      <c r="H31" s="19">
        <v>0.24929112212652796</v>
      </c>
      <c r="I31" s="19">
        <v>-5.0229346654714541E-2</v>
      </c>
      <c r="J31" s="20">
        <v>-0.20148871017244083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27"/>
      <c r="GX31" s="19">
        <v>1.5793591472520834</v>
      </c>
      <c r="GY31" s="19">
        <v>2.0345388120050902</v>
      </c>
      <c r="GZ31" s="19">
        <v>2.253829578872375</v>
      </c>
      <c r="HA31" s="19">
        <v>2.1495889220619619</v>
      </c>
      <c r="HB31" s="19">
        <v>3.3090291386768809</v>
      </c>
      <c r="HC31" s="19">
        <v>3.9362705572756593</v>
      </c>
      <c r="HD31" s="19">
        <v>3.3587545749386587</v>
      </c>
      <c r="HE31" s="19">
        <v>4.7320202525696908</v>
      </c>
      <c r="HF31" s="19">
        <v>3.9082653313313056</v>
      </c>
      <c r="HG31" s="19">
        <v>4.7952893412386866</v>
      </c>
      <c r="HH31" s="19">
        <v>4.8228058347153979</v>
      </c>
      <c r="HI31" s="19">
        <v>2.6667576978836847</v>
      </c>
      <c r="HJ31" s="19">
        <v>2.9581512861449033</v>
      </c>
      <c r="HK31" s="19">
        <v>3.1674913305874437</v>
      </c>
      <c r="HL31" s="19">
        <v>3.3638312191265101</v>
      </c>
      <c r="HM31" s="19">
        <v>3.8582402590749476</v>
      </c>
      <c r="HN31" s="19">
        <f t="shared" si="2"/>
        <v>0.19281964814472477</v>
      </c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</row>
    <row r="32" spans="1:237" ht="13">
      <c r="A32" s="15"/>
      <c r="B32" s="18" t="s">
        <v>88</v>
      </c>
      <c r="C32" s="19">
        <v>0.12150869243717102</v>
      </c>
      <c r="D32" s="19">
        <v>0.11666151418326531</v>
      </c>
      <c r="E32" s="19">
        <v>4.8471782539057096E-3</v>
      </c>
      <c r="F32" s="20">
        <v>4.1549077155737968E-2</v>
      </c>
      <c r="G32" s="19"/>
      <c r="H32" s="19">
        <v>0.10851369620726384</v>
      </c>
      <c r="I32" s="19">
        <v>8.1478179760014757E-3</v>
      </c>
      <c r="J32" s="20">
        <v>7.5085618320833367E-2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27"/>
      <c r="GX32" s="19">
        <v>1.4878061303130732</v>
      </c>
      <c r="GY32" s="19">
        <v>2.5206738613465474</v>
      </c>
      <c r="GZ32" s="19">
        <v>5.2672077139978066</v>
      </c>
      <c r="HA32" s="19">
        <v>4.9423366222387237</v>
      </c>
      <c r="HB32" s="19">
        <v>8.1497546276698269</v>
      </c>
      <c r="HC32" s="19">
        <v>19.715142274429972</v>
      </c>
      <c r="HD32" s="19">
        <v>18.957044853806444</v>
      </c>
      <c r="HE32" s="19">
        <v>17.510663049780391</v>
      </c>
      <c r="HF32" s="19">
        <v>10.808244643575026</v>
      </c>
      <c r="HG32" s="19">
        <v>20.920563105950425</v>
      </c>
      <c r="HH32" s="19">
        <v>7.3018567737843538</v>
      </c>
      <c r="HI32" s="19">
        <v>4.2692495544926627</v>
      </c>
      <c r="HJ32" s="19">
        <v>13.117439909901631</v>
      </c>
      <c r="HK32" s="19">
        <v>10.250293031249926</v>
      </c>
      <c r="HL32" s="19">
        <v>2.1606817884579903</v>
      </c>
      <c r="HM32" s="19">
        <v>3.0805900437113309</v>
      </c>
      <c r="HN32" s="19">
        <f t="shared" si="2"/>
        <v>0.12150869243717102</v>
      </c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</row>
    <row r="33" spans="1:237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27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1"/>
      <c r="HJ33" s="161"/>
      <c r="HK33" s="161"/>
      <c r="HL33" s="161"/>
      <c r="HM33" s="161"/>
      <c r="HN33" s="161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</row>
    <row r="34" spans="1:237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7"/>
      <c r="GX34" s="25">
        <v>0</v>
      </c>
      <c r="GY34" s="25">
        <v>5.2241556270225917</v>
      </c>
      <c r="GZ34" s="25">
        <v>0.24271566453372501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f>+C34</f>
        <v>0</v>
      </c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</row>
    <row r="35" spans="1:237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27"/>
      <c r="GX35" s="19">
        <v>0</v>
      </c>
      <c r="GY35" s="19">
        <v>5.2241556270225917</v>
      </c>
      <c r="GZ35" s="19">
        <v>0.24271566453372501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f>+C35</f>
        <v>0</v>
      </c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</row>
    <row r="36" spans="1:237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27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1"/>
      <c r="HJ36" s="161"/>
      <c r="HK36" s="161"/>
      <c r="HL36" s="161"/>
      <c r="HM36" s="161"/>
      <c r="HN36" s="161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</row>
    <row r="37" spans="1:237" ht="13">
      <c r="A37" s="15"/>
      <c r="B37" s="24" t="s">
        <v>74</v>
      </c>
      <c r="C37" s="25">
        <v>8.8874282270697318</v>
      </c>
      <c r="D37" s="25">
        <v>24.392577246504267</v>
      </c>
      <c r="E37" s="25">
        <v>-15.505149019434535</v>
      </c>
      <c r="F37" s="26">
        <v>-0.63565029897185621</v>
      </c>
      <c r="G37" s="27"/>
      <c r="H37" s="25">
        <v>2.5390639723568293</v>
      </c>
      <c r="I37" s="25">
        <v>21.853513274147438</v>
      </c>
      <c r="J37" s="26">
        <v>8.6069171600518608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7"/>
      <c r="GX37" s="25">
        <v>186.85014946461359</v>
      </c>
      <c r="GY37" s="25">
        <v>101.24823028147968</v>
      </c>
      <c r="GZ37" s="25">
        <v>155.93495831584204</v>
      </c>
      <c r="HA37" s="25">
        <v>271.11905803815284</v>
      </c>
      <c r="HB37" s="25">
        <v>47.995590587226026</v>
      </c>
      <c r="HC37" s="25">
        <v>28.960465069100177</v>
      </c>
      <c r="HD37" s="25">
        <v>26.9017358564017</v>
      </c>
      <c r="HE37" s="25">
        <v>46.21496919988499</v>
      </c>
      <c r="HF37" s="25">
        <v>43.499480164728283</v>
      </c>
      <c r="HG37" s="25">
        <v>54.509724160557163</v>
      </c>
      <c r="HH37" s="25">
        <v>87.705264219631175</v>
      </c>
      <c r="HI37" s="25">
        <v>71.987572747505965</v>
      </c>
      <c r="HJ37" s="25">
        <v>19.413538001885087</v>
      </c>
      <c r="HK37" s="25">
        <v>24.357986478565451</v>
      </c>
      <c r="HL37" s="25">
        <v>152.59100348998041</v>
      </c>
      <c r="HM37" s="25">
        <v>211.12365305038375</v>
      </c>
      <c r="HN37" s="25">
        <f>+C37</f>
        <v>8.8874282270697318</v>
      </c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</row>
    <row r="38" spans="1:237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27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1"/>
      <c r="HJ38" s="161"/>
      <c r="HK38" s="161"/>
      <c r="HL38" s="161"/>
      <c r="HM38" s="161"/>
      <c r="HN38" s="161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</row>
    <row r="39" spans="1:237" ht="13">
      <c r="A39" s="15"/>
      <c r="B39" s="24" t="s">
        <v>89</v>
      </c>
      <c r="C39" s="39">
        <v>1896</v>
      </c>
      <c r="D39" s="39">
        <v>1831</v>
      </c>
      <c r="E39" s="39">
        <v>65</v>
      </c>
      <c r="F39" s="26">
        <v>3.5499726925177499E-2</v>
      </c>
      <c r="G39" s="27"/>
      <c r="H39" s="39">
        <v>1747</v>
      </c>
      <c r="I39" s="39">
        <v>84</v>
      </c>
      <c r="J39" s="26">
        <v>4.8082427017744706E-2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27"/>
      <c r="GX39" s="39">
        <v>1687.25</v>
      </c>
      <c r="GY39" s="39">
        <v>1339.5</v>
      </c>
      <c r="GZ39" s="39">
        <v>1367</v>
      </c>
      <c r="HA39" s="39">
        <v>1781.4166666666667</v>
      </c>
      <c r="HB39" s="39">
        <v>1391.75</v>
      </c>
      <c r="HC39" s="39">
        <v>1426.1666666666667</v>
      </c>
      <c r="HD39" s="39">
        <v>1507.0833333333333</v>
      </c>
      <c r="HE39" s="39">
        <v>1589.9166666666667</v>
      </c>
      <c r="HF39" s="39">
        <v>1598.25</v>
      </c>
      <c r="HG39" s="39">
        <v>1609.0833333333333</v>
      </c>
      <c r="HH39" s="39">
        <v>1648.8333333333333</v>
      </c>
      <c r="HI39" s="39">
        <v>1637.5833333333333</v>
      </c>
      <c r="HJ39" s="39">
        <v>1599.25</v>
      </c>
      <c r="HK39" s="39">
        <v>1696.5833333333333</v>
      </c>
      <c r="HL39" s="39">
        <v>1805.5833333333333</v>
      </c>
      <c r="HM39" s="39">
        <v>1859.4166666666667</v>
      </c>
      <c r="HN39" s="39">
        <f>+C39</f>
        <v>1896</v>
      </c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</row>
    <row r="40" spans="1:237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27"/>
      <c r="GX40" s="30"/>
      <c r="GY40" s="30"/>
      <c r="GZ40" s="30"/>
      <c r="HA40" s="30"/>
      <c r="HB40" s="30"/>
      <c r="HC40" s="30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</row>
    <row r="41" spans="1:237" ht="13" hidden="1"/>
    <row r="42" spans="1:237" ht="13" hidden="1"/>
    <row r="43" spans="1:237" ht="13" hidden="1"/>
    <row r="44" spans="1:237" ht="13" hidden="1"/>
    <row r="45" spans="1:237" ht="12.75" customHeight="1"/>
    <row r="46" spans="1:237" ht="12.75" customHeight="1"/>
    <row r="47" spans="1:237" ht="12.75" hidden="1" customHeight="1"/>
    <row r="48" spans="1:23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X6:H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E216"/>
  <sheetViews>
    <sheetView showGridLines="0" zoomScale="110" zoomScaleNormal="110" zoomScaleSheetLayoutView="100" workbookViewId="0">
      <pane xSplit="11" ySplit="7" topLeftCell="GV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5" width="11.6328125" style="38" customWidth="1"/>
    <col min="206" max="212" width="9.54296875" style="38" customWidth="1"/>
    <col min="213" max="213" width="9.54296875" style="1" customWidth="1"/>
    <col min="214" max="227" width="11.453125" style="1" customWidth="1"/>
    <col min="228" max="228" width="12.08984375" style="38" customWidth="1"/>
    <col min="229" max="16384" width="11.453125" style="38"/>
  </cols>
  <sheetData>
    <row r="1" spans="1:239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</row>
    <row r="2" spans="1:239" ht="15.5">
      <c r="A2" s="41"/>
      <c r="B2" s="192" t="s">
        <v>289</v>
      </c>
      <c r="C2" s="1"/>
      <c r="D2" s="1"/>
      <c r="E2" s="1"/>
      <c r="F2" s="1"/>
      <c r="G2" s="1"/>
      <c r="H2" s="28" t="s">
        <v>419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</row>
    <row r="3" spans="1:239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</row>
    <row r="4" spans="1:239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</row>
    <row r="5" spans="1:239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HD5" s="1"/>
    </row>
    <row r="6" spans="1:239" ht="12.75" customHeight="1">
      <c r="A6" s="41"/>
      <c r="B6" s="481"/>
      <c r="C6" s="480" t="s">
        <v>356</v>
      </c>
      <c r="D6" s="480" t="s">
        <v>357</v>
      </c>
      <c r="E6" s="479" t="s">
        <v>358</v>
      </c>
      <c r="F6" s="479"/>
      <c r="G6" s="7"/>
      <c r="H6" s="480" t="s">
        <v>359</v>
      </c>
      <c r="I6" s="479" t="s">
        <v>360</v>
      </c>
      <c r="J6" s="47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477" t="s">
        <v>2</v>
      </c>
      <c r="GY6" s="477"/>
      <c r="GZ6" s="477"/>
      <c r="HA6" s="477"/>
      <c r="HB6" s="477"/>
      <c r="HC6" s="477"/>
      <c r="HD6" s="477"/>
      <c r="HE6" s="477"/>
    </row>
    <row r="7" spans="1:239" ht="13">
      <c r="B7" s="481"/>
      <c r="C7" s="480"/>
      <c r="D7" s="480"/>
      <c r="E7" s="138" t="s">
        <v>3</v>
      </c>
      <c r="F7" s="138" t="s">
        <v>4</v>
      </c>
      <c r="G7" s="11"/>
      <c r="H7" s="478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>
        <v>2021</v>
      </c>
      <c r="HK7" s="14">
        <v>2022</v>
      </c>
      <c r="HL7" s="14">
        <v>2023</v>
      </c>
      <c r="HM7" s="14" t="s">
        <v>374</v>
      </c>
      <c r="HN7" s="14" t="s">
        <v>375</v>
      </c>
    </row>
    <row r="8" spans="1:239" ht="13">
      <c r="A8" s="15"/>
      <c r="B8" s="24" t="s">
        <v>91</v>
      </c>
      <c r="C8" s="25">
        <v>11.236726551684182</v>
      </c>
      <c r="D8" s="25">
        <v>11.317121936269775</v>
      </c>
      <c r="E8" s="25">
        <v>-8.0395384585592922E-2</v>
      </c>
      <c r="F8" s="26">
        <v>-7.1038719065080573E-3</v>
      </c>
      <c r="G8" s="27"/>
      <c r="H8" s="25">
        <v>10.914543874651919</v>
      </c>
      <c r="I8" s="25">
        <v>0.40257806161785581</v>
      </c>
      <c r="J8" s="26">
        <v>3.6884552047365758E-2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7"/>
      <c r="GX8" s="25">
        <v>75.116166666889427</v>
      </c>
      <c r="GY8" s="25">
        <v>81.785220920833183</v>
      </c>
      <c r="GZ8" s="25">
        <v>87.146009623124044</v>
      </c>
      <c r="HA8" s="25">
        <v>99.212368765932894</v>
      </c>
      <c r="HB8" s="25">
        <v>111.42253672114403</v>
      </c>
      <c r="HC8" s="25">
        <v>114.05604215240101</v>
      </c>
      <c r="HD8" s="25">
        <v>124.03573100255171</v>
      </c>
      <c r="HE8" s="25">
        <v>104.52808116661689</v>
      </c>
      <c r="HF8" s="25">
        <v>105.57550933839856</v>
      </c>
      <c r="HG8" s="25">
        <v>109.38773336437451</v>
      </c>
      <c r="HH8" s="25">
        <v>116.89369940439815</v>
      </c>
      <c r="HI8" s="25">
        <v>121.62256131952306</v>
      </c>
      <c r="HJ8" s="25">
        <v>131.70824190101607</v>
      </c>
      <c r="HK8" s="25">
        <v>133.75421263003381</v>
      </c>
      <c r="HL8" s="25">
        <v>134.1840383012696</v>
      </c>
      <c r="HM8" s="25">
        <v>133.70774088086563</v>
      </c>
      <c r="HN8" s="25">
        <f>+C8</f>
        <v>11.236726551684182</v>
      </c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</row>
    <row r="9" spans="1:239" ht="13">
      <c r="A9" s="15"/>
      <c r="B9" s="18" t="s">
        <v>92</v>
      </c>
      <c r="C9" s="19">
        <v>3.3306353491813252</v>
      </c>
      <c r="D9" s="19">
        <v>3.2459319179623458</v>
      </c>
      <c r="E9" s="19">
        <v>8.4703431218979386E-2</v>
      </c>
      <c r="F9" s="20">
        <v>2.6095258113778462E-2</v>
      </c>
      <c r="G9" s="19"/>
      <c r="H9" s="19">
        <v>2.9006720485584405</v>
      </c>
      <c r="I9" s="19">
        <v>0.3452598694039053</v>
      </c>
      <c r="J9" s="20">
        <v>0.11902754383264064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27"/>
      <c r="GX9" s="19">
        <v>8.5794155326846351</v>
      </c>
      <c r="GY9" s="19">
        <v>11.045104561412124</v>
      </c>
      <c r="GZ9" s="19">
        <v>20.479209449562319</v>
      </c>
      <c r="HA9" s="19">
        <v>37.145479294668313</v>
      </c>
      <c r="HB9" s="19">
        <v>19.286125468891914</v>
      </c>
      <c r="HC9" s="19">
        <v>21.532385477622924</v>
      </c>
      <c r="HD9" s="19">
        <v>22.226739180069121</v>
      </c>
      <c r="HE9" s="19">
        <v>20.617281902590907</v>
      </c>
      <c r="HF9" s="19">
        <v>20.765177721012662</v>
      </c>
      <c r="HG9" s="19">
        <v>26.765107336840046</v>
      </c>
      <c r="HH9" s="19">
        <v>29.5399170178185</v>
      </c>
      <c r="HI9" s="19">
        <v>21.610002668167265</v>
      </c>
      <c r="HJ9" s="19">
        <v>35.159435799596139</v>
      </c>
      <c r="HK9" s="19">
        <v>49.636986415068449</v>
      </c>
      <c r="HL9" s="19">
        <v>52.486296513263383</v>
      </c>
      <c r="HM9" s="19">
        <v>52.128752795109513</v>
      </c>
      <c r="HN9" s="19">
        <f t="shared" ref="HN9:HN10" si="0">+C9</f>
        <v>3.3306353491813252</v>
      </c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</row>
    <row r="10" spans="1:239" ht="13">
      <c r="A10" s="15"/>
      <c r="B10" s="18" t="s">
        <v>93</v>
      </c>
      <c r="C10" s="19">
        <v>7.9060912025028562</v>
      </c>
      <c r="D10" s="19">
        <v>8.0711900183074299</v>
      </c>
      <c r="E10" s="19">
        <v>-0.16509881580457364</v>
      </c>
      <c r="F10" s="20">
        <v>-2.0455325104487592E-2</v>
      </c>
      <c r="G10" s="19"/>
      <c r="H10" s="19">
        <v>8.013871826093478</v>
      </c>
      <c r="I10" s="19">
        <v>5.7318192213951846E-2</v>
      </c>
      <c r="J10" s="20">
        <v>7.1523719692298529E-3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27"/>
      <c r="GX10" s="19">
        <v>66.536751134204792</v>
      </c>
      <c r="GY10" s="19">
        <v>70.740116359421066</v>
      </c>
      <c r="GZ10" s="19">
        <v>66.666800173561725</v>
      </c>
      <c r="HA10" s="19">
        <v>62.066889471264588</v>
      </c>
      <c r="HB10" s="19">
        <v>92.136411252252117</v>
      </c>
      <c r="HC10" s="19">
        <v>92.523656674778081</v>
      </c>
      <c r="HD10" s="19">
        <v>101.8089918224826</v>
      </c>
      <c r="HE10" s="19">
        <v>83.910799264025982</v>
      </c>
      <c r="HF10" s="19">
        <v>84.810331617385899</v>
      </c>
      <c r="HG10" s="19">
        <v>82.622626027534466</v>
      </c>
      <c r="HH10" s="19">
        <v>87.353782386579653</v>
      </c>
      <c r="HI10" s="19">
        <v>100.01255865135579</v>
      </c>
      <c r="HJ10" s="19">
        <v>96.548806101419927</v>
      </c>
      <c r="HK10" s="19">
        <v>84.117226214965342</v>
      </c>
      <c r="HL10" s="19">
        <v>81.697741788006226</v>
      </c>
      <c r="HM10" s="19">
        <v>81.578988085756123</v>
      </c>
      <c r="HN10" s="19">
        <f t="shared" si="0"/>
        <v>7.9060912025028562</v>
      </c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</row>
    <row r="11" spans="1:239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27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</row>
    <row r="12" spans="1:239" ht="13">
      <c r="A12" s="15"/>
      <c r="B12" s="24" t="s">
        <v>38</v>
      </c>
      <c r="C12" s="25">
        <v>0.38650405465448512</v>
      </c>
      <c r="D12" s="25">
        <v>0.93870171696626847</v>
      </c>
      <c r="E12" s="25">
        <v>-0.55219766231178335</v>
      </c>
      <c r="F12" s="26">
        <v>-0.58825679375168982</v>
      </c>
      <c r="G12" s="27"/>
      <c r="H12" s="25">
        <v>1.0137745034245367</v>
      </c>
      <c r="I12" s="25">
        <v>-7.5072786458268204E-2</v>
      </c>
      <c r="J12" s="26">
        <v>-7.4052746645996578E-2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7"/>
      <c r="GX12" s="25">
        <v>1.6352554797159362</v>
      </c>
      <c r="GY12" s="25">
        <v>2.1172219795739866</v>
      </c>
      <c r="GZ12" s="25">
        <v>2.4208803230041642</v>
      </c>
      <c r="HA12" s="25">
        <v>2.8478398060200112</v>
      </c>
      <c r="HB12" s="25">
        <v>11.201167430428915</v>
      </c>
      <c r="HC12" s="25">
        <v>13.518820915368751</v>
      </c>
      <c r="HD12" s="25">
        <v>7.7012263021788181</v>
      </c>
      <c r="HE12" s="25">
        <v>10.007923756221759</v>
      </c>
      <c r="HF12" s="25">
        <v>5.033676344851381</v>
      </c>
      <c r="HG12" s="25">
        <v>1.670674796197325</v>
      </c>
      <c r="HH12" s="25">
        <v>6.1771303381828684</v>
      </c>
      <c r="HI12" s="25">
        <v>4.6952207407776472</v>
      </c>
      <c r="HJ12" s="25">
        <v>6.3794763781554531</v>
      </c>
      <c r="HK12" s="25">
        <v>7.2980749548034618</v>
      </c>
      <c r="HL12" s="25">
        <v>14.568517849860404</v>
      </c>
      <c r="HM12" s="25">
        <v>14.305523868038101</v>
      </c>
      <c r="HN12" s="25">
        <f>+C12</f>
        <v>0.38650405465448512</v>
      </c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</row>
    <row r="13" spans="1:239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27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</row>
    <row r="14" spans="1:239" ht="13">
      <c r="A14" s="15"/>
      <c r="B14" s="24" t="s">
        <v>39</v>
      </c>
      <c r="C14" s="25">
        <v>3.7741853133097876</v>
      </c>
      <c r="D14" s="25">
        <v>3.6715582413701777</v>
      </c>
      <c r="E14" s="25">
        <v>0.10262707193960985</v>
      </c>
      <c r="F14" s="26">
        <v>2.7951911747778991E-2</v>
      </c>
      <c r="G14" s="27"/>
      <c r="H14" s="25">
        <v>2.1895729221773137</v>
      </c>
      <c r="I14" s="25">
        <v>1.481985319192864</v>
      </c>
      <c r="J14" s="26">
        <v>0.67683761713639401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7"/>
      <c r="GX14" s="25">
        <v>18.807884364746876</v>
      </c>
      <c r="GY14" s="25">
        <v>20.513347332803008</v>
      </c>
      <c r="GZ14" s="25">
        <v>23.254169888948642</v>
      </c>
      <c r="HA14" s="25">
        <v>24.171045629434389</v>
      </c>
      <c r="HB14" s="25">
        <v>26.243544471429534</v>
      </c>
      <c r="HC14" s="25">
        <v>31.02598320782117</v>
      </c>
      <c r="HD14" s="25">
        <v>34.382663181937737</v>
      </c>
      <c r="HE14" s="25">
        <v>45.597921095584312</v>
      </c>
      <c r="HF14" s="25">
        <v>70.79849859265218</v>
      </c>
      <c r="HG14" s="25">
        <v>61.154526817689543</v>
      </c>
      <c r="HH14" s="25">
        <v>41.99531184996416</v>
      </c>
      <c r="HI14" s="25">
        <v>51.092888349175411</v>
      </c>
      <c r="HJ14" s="25">
        <v>34.624679061143567</v>
      </c>
      <c r="HK14" s="25">
        <v>56.648621334465965</v>
      </c>
      <c r="HL14" s="25">
        <v>160.05295091013835</v>
      </c>
      <c r="HM14" s="25">
        <v>161.63214732598536</v>
      </c>
      <c r="HN14" s="25">
        <f>+C14</f>
        <v>3.7741853133097876</v>
      </c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</row>
    <row r="15" spans="1:239" ht="13">
      <c r="A15" s="15"/>
      <c r="B15" s="18" t="s">
        <v>68</v>
      </c>
      <c r="C15" s="19">
        <v>1.7186543640562113</v>
      </c>
      <c r="D15" s="19">
        <v>1.8823248421063354</v>
      </c>
      <c r="E15" s="19">
        <v>-0.16367047805012414</v>
      </c>
      <c r="F15" s="20">
        <v>-8.6951239440146613E-2</v>
      </c>
      <c r="G15" s="19"/>
      <c r="H15" s="19">
        <v>1.8190439799042117</v>
      </c>
      <c r="I15" s="19">
        <v>6.32808622021237E-2</v>
      </c>
      <c r="J15" s="20">
        <v>3.4787978136436248E-2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27"/>
      <c r="GX15" s="19">
        <v>12.576280174808645</v>
      </c>
      <c r="GY15" s="19">
        <v>13.005434386271492</v>
      </c>
      <c r="GZ15" s="19">
        <v>12.803304879838464</v>
      </c>
      <c r="HA15" s="19">
        <v>13.628044825673767</v>
      </c>
      <c r="HB15" s="19">
        <v>14.574053928576259</v>
      </c>
      <c r="HC15" s="19">
        <v>15.204535736617583</v>
      </c>
      <c r="HD15" s="19">
        <v>15.24959231592533</v>
      </c>
      <c r="HE15" s="19">
        <v>17.239198829102804</v>
      </c>
      <c r="HF15" s="19">
        <v>18.746536868930253</v>
      </c>
      <c r="HG15" s="19">
        <v>19.561075618899537</v>
      </c>
      <c r="HH15" s="19">
        <v>19.737499562839815</v>
      </c>
      <c r="HI15" s="19">
        <v>21.894258768729916</v>
      </c>
      <c r="HJ15" s="19">
        <v>23.630829798584156</v>
      </c>
      <c r="HK15" s="19">
        <v>28.243342113308096</v>
      </c>
      <c r="HL15" s="19">
        <v>29.008640924911255</v>
      </c>
      <c r="HM15" s="19">
        <v>28.207029263212739</v>
      </c>
      <c r="HN15" s="19">
        <f>+C15</f>
        <v>1.7186543640562113</v>
      </c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</row>
    <row r="16" spans="1:239" ht="13">
      <c r="A16" s="15"/>
      <c r="B16" s="18" t="s">
        <v>69</v>
      </c>
      <c r="C16" s="19">
        <v>1.5853366712395851</v>
      </c>
      <c r="D16" s="19">
        <v>0.9208415740809911</v>
      </c>
      <c r="E16" s="19">
        <v>0.66449509715859401</v>
      </c>
      <c r="F16" s="20">
        <v>0.72161717700655148</v>
      </c>
      <c r="G16" s="19"/>
      <c r="H16" s="19">
        <v>0.19697046575110569</v>
      </c>
      <c r="I16" s="19">
        <v>0.72387110832988544</v>
      </c>
      <c r="J16" s="20">
        <v>3.675023590818828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27"/>
      <c r="GX16" s="19">
        <v>3.6433226229763953</v>
      </c>
      <c r="GY16" s="19">
        <v>3.9820146248850121</v>
      </c>
      <c r="GZ16" s="19">
        <v>7.1084904938697679</v>
      </c>
      <c r="HA16" s="19">
        <v>6.8455127593152314</v>
      </c>
      <c r="HB16" s="19">
        <v>6.6731351327885342</v>
      </c>
      <c r="HC16" s="19">
        <v>11.234497696967185</v>
      </c>
      <c r="HD16" s="19">
        <v>13.75281231539083</v>
      </c>
      <c r="HE16" s="19">
        <v>19.046082695953334</v>
      </c>
      <c r="HF16" s="19">
        <v>16.61436993883574</v>
      </c>
      <c r="HG16" s="19">
        <v>14.421551451062721</v>
      </c>
      <c r="HH16" s="19">
        <v>14.410186928333259</v>
      </c>
      <c r="HI16" s="19">
        <v>10.541775063248835</v>
      </c>
      <c r="HJ16" s="19">
        <v>6.3191090864491919</v>
      </c>
      <c r="HK16" s="19">
        <v>11.421105734967647</v>
      </c>
      <c r="HL16" s="19">
        <v>12.995952106044436</v>
      </c>
      <c r="HM16" s="19">
        <v>15.585729489345184</v>
      </c>
      <c r="HN16" s="19">
        <f t="shared" ref="HN16:HN18" si="1">+C16</f>
        <v>1.5853366712395851</v>
      </c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</row>
    <row r="17" spans="1:239" ht="13">
      <c r="A17" s="15"/>
      <c r="B17" s="18" t="s">
        <v>70</v>
      </c>
      <c r="C17" s="19">
        <v>0.29202797782945278</v>
      </c>
      <c r="D17" s="19">
        <v>0.70987646026173001</v>
      </c>
      <c r="E17" s="19">
        <v>-0.41784848243227724</v>
      </c>
      <c r="F17" s="20">
        <v>-0.58862140924945916</v>
      </c>
      <c r="G17" s="19"/>
      <c r="H17" s="19">
        <v>1.6641997658195257E-2</v>
      </c>
      <c r="I17" s="19">
        <v>0.69323446260353472</v>
      </c>
      <c r="J17" s="20">
        <v>41.65572408082604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27"/>
      <c r="GX17" s="19">
        <v>1.5032844032963881</v>
      </c>
      <c r="GY17" s="19">
        <v>1.7514809838980689</v>
      </c>
      <c r="GZ17" s="19">
        <v>2.1629256503063936</v>
      </c>
      <c r="HA17" s="19">
        <v>2.6102583370605905</v>
      </c>
      <c r="HB17" s="19">
        <v>2.7945466963290229</v>
      </c>
      <c r="HC17" s="19">
        <v>2.630330467339836</v>
      </c>
      <c r="HD17" s="19">
        <v>2.8656879635902266</v>
      </c>
      <c r="HE17" s="19">
        <v>6.8974840825733601</v>
      </c>
      <c r="HF17" s="19">
        <v>2.7042350818743475</v>
      </c>
      <c r="HG17" s="19">
        <v>3.3566865715329581</v>
      </c>
      <c r="HH17" s="19">
        <v>5.0332701448942805</v>
      </c>
      <c r="HI17" s="19">
        <v>6.918111871859872</v>
      </c>
      <c r="HJ17" s="19">
        <v>2.6670266360700872</v>
      </c>
      <c r="HK17" s="19">
        <v>7.9157672181946532</v>
      </c>
      <c r="HL17" s="19">
        <v>22.953965636456356</v>
      </c>
      <c r="HM17" s="19">
        <v>11.084633272960467</v>
      </c>
      <c r="HN17" s="19">
        <f t="shared" si="1"/>
        <v>0.29202797782945278</v>
      </c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</row>
    <row r="18" spans="1:239" ht="13">
      <c r="A18" s="15"/>
      <c r="B18" s="18" t="s">
        <v>88</v>
      </c>
      <c r="C18" s="19">
        <v>0.17816630018453836</v>
      </c>
      <c r="D18" s="19">
        <v>0.15851536492112112</v>
      </c>
      <c r="E18" s="19">
        <v>1.9650935263417241E-2</v>
      </c>
      <c r="F18" s="20">
        <v>0.12396864665577213</v>
      </c>
      <c r="G18" s="19"/>
      <c r="H18" s="19">
        <v>0.1569164788638015</v>
      </c>
      <c r="I18" s="19">
        <v>1.5988860573196151E-3</v>
      </c>
      <c r="J18" s="20">
        <v>1.0189408205542243E-2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27"/>
      <c r="GX18" s="19">
        <v>1.0849971636654472</v>
      </c>
      <c r="GY18" s="19">
        <v>1.7744173377484334</v>
      </c>
      <c r="GZ18" s="19">
        <v>1.1794488649340167</v>
      </c>
      <c r="HA18" s="19">
        <v>1.0872297073848007</v>
      </c>
      <c r="HB18" s="19">
        <v>2.2018087137357178</v>
      </c>
      <c r="HC18" s="19">
        <v>1.9566193068965667</v>
      </c>
      <c r="HD18" s="19">
        <v>2.5145705870313506</v>
      </c>
      <c r="HE18" s="19">
        <v>2.4151554879548187</v>
      </c>
      <c r="HF18" s="19">
        <v>32.733356703011843</v>
      </c>
      <c r="HG18" s="19">
        <v>23.81521317619433</v>
      </c>
      <c r="HH18" s="19">
        <v>2.8143552138968042</v>
      </c>
      <c r="HI18" s="19">
        <v>11.738742645336792</v>
      </c>
      <c r="HJ18" s="19">
        <v>2.0077135400401267</v>
      </c>
      <c r="HK18" s="19">
        <v>9.0684062679955701</v>
      </c>
      <c r="HL18" s="19">
        <v>95.094392242726286</v>
      </c>
      <c r="HM18" s="19">
        <v>106.75475530046697</v>
      </c>
      <c r="HN18" s="19">
        <f t="shared" si="1"/>
        <v>0.17816630018453836</v>
      </c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</row>
    <row r="19" spans="1:239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27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</row>
    <row r="20" spans="1:239" ht="13">
      <c r="A20" s="15"/>
      <c r="B20" s="24" t="s">
        <v>72</v>
      </c>
      <c r="C20" s="25">
        <v>0.40439219360634632</v>
      </c>
      <c r="D20" s="25">
        <v>0</v>
      </c>
      <c r="E20" s="25">
        <v>0.40439219360634632</v>
      </c>
      <c r="F20" s="26">
        <v>0</v>
      </c>
      <c r="G20" s="27"/>
      <c r="H20" s="25">
        <v>0</v>
      </c>
      <c r="I20" s="25">
        <v>0</v>
      </c>
      <c r="J20" s="26">
        <v>0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7"/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1.7752731182500678</v>
      </c>
      <c r="HJ20" s="25">
        <v>4.2780582318173437</v>
      </c>
      <c r="HK20" s="25">
        <v>5.4125950371251212</v>
      </c>
      <c r="HL20" s="25">
        <v>6.0486682773900116</v>
      </c>
      <c r="HM20" s="25">
        <v>5.1036534082134972</v>
      </c>
      <c r="HN20" s="25">
        <f>+C20</f>
        <v>0.40439219360634632</v>
      </c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</row>
    <row r="21" spans="1:239" ht="13">
      <c r="A21" s="15"/>
      <c r="B21" s="18" t="s">
        <v>73</v>
      </c>
      <c r="C21" s="19">
        <v>0.40439219360634632</v>
      </c>
      <c r="D21" s="19">
        <v>0</v>
      </c>
      <c r="E21" s="19">
        <v>0.40439219360634632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27"/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1.7752731182500678</v>
      </c>
      <c r="HJ21" s="19">
        <v>4.2780582318173437</v>
      </c>
      <c r="HK21" s="19">
        <v>5.4125950371251212</v>
      </c>
      <c r="HL21" s="19">
        <v>6.0486682773900116</v>
      </c>
      <c r="HM21" s="19">
        <v>5.1036534082134972</v>
      </c>
      <c r="HN21" s="19">
        <f>+C21</f>
        <v>0.40439219360634632</v>
      </c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</row>
    <row r="22" spans="1:239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27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</row>
    <row r="23" spans="1:239" ht="13">
      <c r="A23" s="15"/>
      <c r="B23" s="24" t="s">
        <v>74</v>
      </c>
      <c r="C23" s="25">
        <v>2.2797644630845904</v>
      </c>
      <c r="D23" s="25">
        <v>6.1925427053126976</v>
      </c>
      <c r="E23" s="25">
        <v>-3.9127782422281072</v>
      </c>
      <c r="F23" s="26">
        <v>-0.63185325131004133</v>
      </c>
      <c r="G23" s="27"/>
      <c r="H23" s="25">
        <v>3.4136594754921673E-2</v>
      </c>
      <c r="I23" s="25">
        <v>6.1584061105577756</v>
      </c>
      <c r="J23" s="26">
        <v>180.40481643734785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7"/>
      <c r="GX23" s="25">
        <v>42.980301596960757</v>
      </c>
      <c r="GY23" s="25">
        <v>41.148325470888125</v>
      </c>
      <c r="GZ23" s="25">
        <v>36.430646717104295</v>
      </c>
      <c r="HA23" s="25">
        <v>33.509705734350398</v>
      </c>
      <c r="HB23" s="25">
        <v>29.563152615897337</v>
      </c>
      <c r="HC23" s="25">
        <v>36.575170037635473</v>
      </c>
      <c r="HD23" s="25">
        <v>35.189431408702212</v>
      </c>
      <c r="HE23" s="25">
        <v>37.395967566835722</v>
      </c>
      <c r="HF23" s="25">
        <v>24.091830722059935</v>
      </c>
      <c r="HG23" s="25">
        <v>37.915000996345384</v>
      </c>
      <c r="HH23" s="25">
        <v>43.812856137466319</v>
      </c>
      <c r="HI23" s="25">
        <v>15.437684887735657</v>
      </c>
      <c r="HJ23" s="25">
        <v>12.225104351110677</v>
      </c>
      <c r="HK23" s="25">
        <v>24.669941759152625</v>
      </c>
      <c r="HL23" s="25">
        <v>44.988459659137277</v>
      </c>
      <c r="HM23" s="25">
        <v>71.297550336209014</v>
      </c>
      <c r="HN23" s="25">
        <f>+C23</f>
        <v>2.2797644630845904</v>
      </c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</row>
    <row r="24" spans="1:239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27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</row>
    <row r="25" spans="1:239" ht="13">
      <c r="A25" s="15"/>
      <c r="B25" s="24" t="s">
        <v>94</v>
      </c>
      <c r="C25" s="39">
        <v>1647</v>
      </c>
      <c r="D25" s="39">
        <v>1672</v>
      </c>
      <c r="E25" s="39">
        <v>-25</v>
      </c>
      <c r="F25" s="26">
        <v>-1.4952153110047847E-2</v>
      </c>
      <c r="G25" s="27"/>
      <c r="H25" s="39">
        <v>1643</v>
      </c>
      <c r="I25" s="39">
        <v>29</v>
      </c>
      <c r="J25" s="26">
        <v>1.7650639074863056E-2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27"/>
      <c r="GX25" s="39">
        <v>860.41666666666663</v>
      </c>
      <c r="GY25" s="39">
        <v>869.58333333333337</v>
      </c>
      <c r="GZ25" s="39">
        <v>858.33333333333337</v>
      </c>
      <c r="HA25" s="39">
        <v>861.91666666666663</v>
      </c>
      <c r="HB25" s="39">
        <v>905.58333333333337</v>
      </c>
      <c r="HC25" s="39">
        <v>955.58333333333337</v>
      </c>
      <c r="HD25" s="39">
        <v>1032.5</v>
      </c>
      <c r="HE25" s="39">
        <v>1096.75</v>
      </c>
      <c r="HF25" s="39">
        <v>1119.75</v>
      </c>
      <c r="HG25" s="39">
        <v>1212.5833333333333</v>
      </c>
      <c r="HH25" s="39">
        <v>1281.4166666666667</v>
      </c>
      <c r="HI25" s="39">
        <v>1318.25</v>
      </c>
      <c r="HJ25" s="39">
        <v>1513.8333333333333</v>
      </c>
      <c r="HK25" s="39">
        <v>1630.0833333333333</v>
      </c>
      <c r="HL25" s="39">
        <v>1666.25</v>
      </c>
      <c r="HM25" s="39">
        <v>1671.6666666666667</v>
      </c>
      <c r="HN25" s="39">
        <f>+C25</f>
        <v>1647</v>
      </c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</row>
    <row r="26" spans="1:239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19"/>
      <c r="GY26" s="19"/>
      <c r="GZ26" s="19"/>
      <c r="HA26" s="19"/>
      <c r="HB26" s="19"/>
      <c r="HC26" s="19"/>
      <c r="HD26" s="1"/>
      <c r="HT26" s="1"/>
      <c r="HU26" s="1"/>
      <c r="HV26" s="1"/>
      <c r="HW26" s="1"/>
    </row>
    <row r="27" spans="1:239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X27" s="51"/>
      <c r="GY27" s="51"/>
      <c r="GZ27" s="51"/>
      <c r="HA27" s="51"/>
      <c r="HB27" s="51"/>
      <c r="HC27" s="51"/>
      <c r="HV27" s="1" t="b">
        <v>1</v>
      </c>
    </row>
    <row r="28" spans="1:239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X28" s="51"/>
      <c r="GY28" s="51"/>
      <c r="GZ28" s="51"/>
      <c r="HA28" s="51"/>
      <c r="HB28" s="51"/>
      <c r="HC28" s="51"/>
      <c r="HV28" s="1" t="b">
        <v>1</v>
      </c>
    </row>
    <row r="29" spans="1:239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X29" s="51"/>
      <c r="GY29" s="51"/>
      <c r="GZ29" s="51"/>
      <c r="HA29" s="51"/>
      <c r="HB29" s="51"/>
      <c r="HC29" s="51"/>
      <c r="HV29" s="1" t="b">
        <v>1</v>
      </c>
    </row>
    <row r="30" spans="1:239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X30" s="51"/>
      <c r="GY30" s="51"/>
      <c r="GZ30" s="51"/>
      <c r="HA30" s="51"/>
      <c r="HB30" s="51"/>
      <c r="HC30" s="51"/>
      <c r="HV30" s="1" t="b">
        <v>1</v>
      </c>
    </row>
    <row r="31" spans="1:239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X31" s="51"/>
      <c r="GY31" s="51"/>
      <c r="GZ31" s="51"/>
      <c r="HA31" s="51"/>
      <c r="HB31" s="51"/>
      <c r="HC31" s="51"/>
      <c r="HV31" s="1" t="b">
        <v>1</v>
      </c>
    </row>
    <row r="32" spans="1:239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X32" s="51"/>
      <c r="GY32" s="51"/>
      <c r="GZ32" s="51"/>
      <c r="HA32" s="51"/>
      <c r="HB32" s="51"/>
      <c r="HC32" s="51"/>
      <c r="HV32" s="1" t="b">
        <v>1</v>
      </c>
    </row>
    <row r="33" spans="1:230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X33" s="51"/>
      <c r="GY33" s="51"/>
      <c r="GZ33" s="51"/>
      <c r="HA33" s="51"/>
      <c r="HB33" s="51"/>
      <c r="HC33" s="51"/>
      <c r="HV33" s="1" t="b">
        <v>1</v>
      </c>
    </row>
    <row r="34" spans="1:230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X34" s="51"/>
      <c r="GY34" s="51"/>
      <c r="GZ34" s="51"/>
      <c r="HA34" s="51"/>
      <c r="HB34" s="51"/>
      <c r="HC34" s="51"/>
      <c r="HV34" s="1" t="b">
        <v>1</v>
      </c>
    </row>
    <row r="35" spans="1:230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X35" s="51"/>
      <c r="GY35" s="51"/>
      <c r="GZ35" s="51"/>
      <c r="HA35" s="51"/>
      <c r="HB35" s="51"/>
      <c r="HC35" s="51"/>
      <c r="HV35" s="1" t="b">
        <v>1</v>
      </c>
    </row>
    <row r="36" spans="1:230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X36" s="51"/>
      <c r="GY36" s="51"/>
      <c r="GZ36" s="51"/>
      <c r="HA36" s="51"/>
      <c r="HB36" s="51"/>
      <c r="HC36" s="51"/>
      <c r="HV36" s="1" t="b">
        <v>1</v>
      </c>
    </row>
    <row r="37" spans="1:230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X37" s="51"/>
      <c r="GY37" s="51"/>
      <c r="GZ37" s="51"/>
      <c r="HA37" s="51"/>
      <c r="HB37" s="51"/>
      <c r="HC37" s="51"/>
      <c r="HV37" s="1" t="b">
        <v>1</v>
      </c>
    </row>
    <row r="38" spans="1:230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X38" s="51"/>
      <c r="GY38" s="51"/>
      <c r="GZ38" s="51"/>
      <c r="HA38" s="51"/>
      <c r="HB38" s="51"/>
      <c r="HC38" s="51"/>
      <c r="HV38" s="1" t="b">
        <v>1</v>
      </c>
    </row>
    <row r="39" spans="1:230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X39" s="51"/>
      <c r="GY39" s="51"/>
      <c r="GZ39" s="51"/>
      <c r="HA39" s="51"/>
      <c r="HB39" s="51"/>
      <c r="HC39" s="51"/>
      <c r="HV39" s="1" t="b">
        <v>1</v>
      </c>
    </row>
    <row r="40" spans="1:230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X40" s="51"/>
      <c r="GY40" s="51"/>
      <c r="GZ40" s="51"/>
      <c r="HA40" s="51"/>
      <c r="HB40" s="51"/>
      <c r="HC40" s="51"/>
      <c r="HV40" s="1" t="b">
        <v>1</v>
      </c>
    </row>
    <row r="41" spans="1:230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X41" s="51"/>
      <c r="GY41" s="51"/>
      <c r="GZ41" s="51"/>
      <c r="HA41" s="51"/>
      <c r="HB41" s="51"/>
      <c r="HC41" s="51"/>
      <c r="HD41" s="52"/>
      <c r="HV41" s="1" t="b">
        <v>1</v>
      </c>
    </row>
    <row r="42" spans="1:230" ht="13" hidden="1">
      <c r="HV42" s="1" t="b">
        <v>1</v>
      </c>
    </row>
    <row r="43" spans="1:230" ht="13" hidden="1">
      <c r="HV43" s="1" t="b">
        <v>1</v>
      </c>
    </row>
    <row r="44" spans="1:230" ht="12.75" customHeight="1"/>
    <row r="45" spans="1:230" ht="12.75" customHeight="1"/>
    <row r="46" spans="1:230" ht="12.75" hidden="1" customHeight="1"/>
    <row r="47" spans="1:230" ht="12.75" hidden="1" customHeight="1"/>
    <row r="48" spans="1:23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X6:HE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A103"/>
  <sheetViews>
    <sheetView showGridLines="0" zoomScale="110" zoomScaleNormal="110" zoomScaleSheetLayoutView="85" workbookViewId="0">
      <pane xSplit="11" ySplit="8" topLeftCell="L37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206" width="9.08984375" style="1" customWidth="1"/>
    <col min="207" max="208" width="9.08984375" style="1" customWidth="1" outlineLevel="1"/>
    <col min="209" max="209" width="9.08984375" style="1" customWidth="1"/>
    <col min="210" max="211" width="7.6328125" style="1" bestFit="1" customWidth="1"/>
    <col min="212" max="212" width="6.90625" style="1" bestFit="1" customWidth="1"/>
    <col min="213" max="213" width="6.6328125" style="1" bestFit="1" customWidth="1"/>
    <col min="214" max="214" width="7" style="1" bestFit="1" customWidth="1"/>
    <col min="215" max="223" width="6.6328125" style="1" bestFit="1" customWidth="1"/>
    <col min="224" max="224" width="6.90625" style="1" bestFit="1" customWidth="1"/>
    <col min="225" max="225" width="6.6328125" style="1" bestFit="1" customWidth="1"/>
    <col min="226" max="226" width="7" style="1" bestFit="1" customWidth="1"/>
    <col min="227" max="235" width="6.6328125" style="1" bestFit="1" customWidth="1"/>
    <col min="236" max="236" width="6.90625" style="1" bestFit="1" customWidth="1"/>
    <col min="237" max="237" width="6.6328125" style="1" bestFit="1" customWidth="1"/>
    <col min="238" max="238" width="7" style="1" bestFit="1" customWidth="1"/>
    <col min="239" max="246" width="6.6328125" style="1" bestFit="1" customWidth="1"/>
    <col min="247" max="247" width="6.08984375" style="1" bestFit="1" customWidth="1"/>
    <col min="248" max="248" width="6.90625" style="1" bestFit="1" customWidth="1"/>
    <col min="249" max="249" width="6.453125" style="1" bestFit="1" customWidth="1"/>
    <col min="250" max="250" width="7" style="1" bestFit="1" customWidth="1"/>
    <col min="251" max="251" width="6.08984375" style="1" bestFit="1" customWidth="1"/>
    <col min="252" max="252" width="5.6328125" style="1" bestFit="1" customWidth="1"/>
    <col min="253" max="254" width="6.54296875" style="1" bestFit="1" customWidth="1"/>
    <col min="255" max="255" width="6.08984375" style="1" bestFit="1" customWidth="1"/>
    <col min="256" max="256" width="6.54296875" style="1" bestFit="1" customWidth="1"/>
    <col min="257" max="257" width="6" style="1" bestFit="1" customWidth="1"/>
    <col min="258" max="258" width="6.6328125" style="1" bestFit="1" customWidth="1"/>
    <col min="259" max="259" width="6.08984375" style="1" bestFit="1" customWidth="1"/>
    <col min="260" max="260" width="6.90625" style="1" bestFit="1" customWidth="1"/>
    <col min="261" max="261" width="6.453125" style="1" bestFit="1" customWidth="1"/>
    <col min="262" max="262" width="7" style="1" bestFit="1" customWidth="1"/>
    <col min="263" max="263" width="6.08984375" style="1" bestFit="1" customWidth="1"/>
    <col min="264" max="264" width="5.6328125" style="1" bestFit="1" customWidth="1"/>
    <col min="265" max="266" width="6.54296875" style="1" bestFit="1" customWidth="1"/>
    <col min="267" max="267" width="6.08984375" style="1" bestFit="1" customWidth="1"/>
    <col min="268" max="268" width="6.54296875" style="1" bestFit="1" customWidth="1"/>
    <col min="269" max="269" width="6" style="1" bestFit="1" customWidth="1"/>
    <col min="270" max="270" width="6.6328125" style="1" bestFit="1" customWidth="1"/>
    <col min="271" max="271" width="6.08984375" style="1" bestFit="1" customWidth="1"/>
    <col min="272" max="272" width="6.90625" style="1" bestFit="1" customWidth="1"/>
    <col min="273" max="273" width="6.453125" style="1" bestFit="1" customWidth="1"/>
    <col min="274" max="274" width="7" style="1" bestFit="1" customWidth="1"/>
    <col min="275" max="275" width="6.08984375" style="1" bestFit="1" customWidth="1"/>
    <col min="276" max="276" width="5.6328125" style="1" bestFit="1" customWidth="1"/>
    <col min="277" max="278" width="6.54296875" style="1" bestFit="1" customWidth="1"/>
    <col min="279" max="279" width="6.08984375" style="1" bestFit="1" customWidth="1"/>
    <col min="280" max="280" width="6.54296875" style="1" bestFit="1" customWidth="1"/>
    <col min="281" max="281" width="6" style="1" bestFit="1" customWidth="1"/>
    <col min="282" max="282" width="6.6328125" style="1" bestFit="1" customWidth="1"/>
    <col min="283" max="283" width="6.08984375" style="1" bestFit="1" customWidth="1"/>
    <col min="284" max="284" width="6.90625" style="1" bestFit="1" customWidth="1"/>
    <col min="285" max="285" width="6.453125" style="1" bestFit="1" customWidth="1"/>
    <col min="286" max="286" width="7" style="1" bestFit="1" customWidth="1"/>
    <col min="287" max="287" width="6.08984375" style="1" bestFit="1" customWidth="1"/>
    <col min="288" max="288" width="5.6328125" style="1" bestFit="1" customWidth="1"/>
    <col min="289" max="290" width="6.54296875" style="1" bestFit="1" customWidth="1"/>
    <col min="291" max="291" width="6.08984375" style="1" bestFit="1" customWidth="1"/>
    <col min="292" max="292" width="6.54296875" style="1" bestFit="1" customWidth="1"/>
    <col min="293" max="293" width="6" style="1" bestFit="1" customWidth="1"/>
    <col min="294" max="294" width="6.6328125" style="1" bestFit="1" customWidth="1"/>
    <col min="295" max="295" width="6.08984375" style="1" bestFit="1" customWidth="1"/>
    <col min="296" max="296" width="6.90625" style="1" bestFit="1" customWidth="1"/>
    <col min="297" max="297" width="6.453125" style="1" bestFit="1" customWidth="1"/>
    <col min="298" max="298" width="7" style="1" bestFit="1" customWidth="1"/>
    <col min="299" max="299" width="6.08984375" style="1" bestFit="1" customWidth="1"/>
    <col min="300" max="300" width="5.6328125" style="1" bestFit="1" customWidth="1"/>
    <col min="301" max="302" width="6.54296875" style="1" bestFit="1" customWidth="1"/>
    <col min="303" max="303" width="6.08984375" style="1" bestFit="1" customWidth="1"/>
    <col min="304" max="304" width="6.54296875" style="1" bestFit="1" customWidth="1"/>
    <col min="305" max="305" width="6" style="1" bestFit="1" customWidth="1"/>
    <col min="306" max="306" width="6.6328125" style="1" bestFit="1" customWidth="1"/>
    <col min="307" max="307" width="6.08984375" style="1" bestFit="1" customWidth="1"/>
    <col min="308" max="308" width="6.90625" style="1" bestFit="1" customWidth="1"/>
    <col min="309" max="309" width="6.453125" style="1" bestFit="1" customWidth="1"/>
    <col min="310" max="310" width="7" style="1" bestFit="1" customWidth="1"/>
    <col min="311" max="311" width="6.08984375" style="1" bestFit="1" customWidth="1"/>
    <col min="312" max="312" width="5.6328125" style="1" bestFit="1" customWidth="1"/>
    <col min="313" max="314" width="6.54296875" style="1" bestFit="1" customWidth="1"/>
    <col min="315" max="315" width="6.08984375" style="1" bestFit="1" customWidth="1"/>
    <col min="316" max="316" width="6.54296875" style="1" bestFit="1" customWidth="1"/>
    <col min="317" max="317" width="6" style="1" bestFit="1" customWidth="1"/>
    <col min="318" max="318" width="6.6328125" style="1" bestFit="1" customWidth="1"/>
    <col min="319" max="319" width="6.08984375" style="1" bestFit="1" customWidth="1"/>
    <col min="320" max="320" width="6.90625" style="1" bestFit="1" customWidth="1"/>
    <col min="321" max="321" width="6.453125" style="1" bestFit="1" customWidth="1"/>
    <col min="322" max="322" width="7" style="1" bestFit="1" customWidth="1"/>
    <col min="323" max="323" width="6.08984375" style="1" bestFit="1" customWidth="1"/>
    <col min="324" max="324" width="5.6328125" style="1" bestFit="1" customWidth="1"/>
    <col min="325" max="326" width="6.54296875" style="1" bestFit="1" customWidth="1"/>
    <col min="327" max="327" width="6.08984375" style="1" bestFit="1" customWidth="1"/>
    <col min="328" max="328" width="6.54296875" style="1" bestFit="1" customWidth="1"/>
    <col min="329" max="329" width="6" style="1" bestFit="1" customWidth="1"/>
    <col min="330" max="330" width="6.6328125" style="1" bestFit="1" customWidth="1"/>
    <col min="331" max="331" width="6.08984375" style="1" bestFit="1" customWidth="1"/>
    <col min="332" max="332" width="6.90625" style="1" bestFit="1" customWidth="1"/>
    <col min="333" max="333" width="6.453125" style="1" bestFit="1" customWidth="1"/>
    <col min="334" max="334" width="7" style="1" bestFit="1" customWidth="1"/>
    <col min="335" max="335" width="6.08984375" style="1" bestFit="1" customWidth="1"/>
    <col min="336" max="336" width="5.6328125" style="1" bestFit="1" customWidth="1"/>
    <col min="337" max="338" width="6.54296875" style="1" bestFit="1" customWidth="1"/>
    <col min="339" max="339" width="6.08984375" style="1" bestFit="1" customWidth="1"/>
    <col min="340" max="340" width="6.54296875" style="1" bestFit="1" customWidth="1"/>
    <col min="341" max="341" width="6" style="1" bestFit="1" customWidth="1"/>
    <col min="342" max="342" width="6.6328125" style="1" bestFit="1" customWidth="1"/>
    <col min="343" max="343" width="6.08984375" style="1" bestFit="1" customWidth="1"/>
    <col min="344" max="344" width="6.90625" style="1" bestFit="1" customWidth="1"/>
    <col min="345" max="345" width="6.453125" style="1" bestFit="1" customWidth="1"/>
    <col min="346" max="346" width="7" style="1" bestFit="1" customWidth="1"/>
    <col min="347" max="347" width="6.08984375" style="1" bestFit="1" customWidth="1"/>
    <col min="348" max="348" width="5.6328125" style="1" bestFit="1" customWidth="1"/>
    <col min="349" max="350" width="6.54296875" style="1" bestFit="1" customWidth="1"/>
    <col min="351" max="351" width="6.08984375" style="1" bestFit="1" customWidth="1"/>
    <col min="352" max="352" width="6.54296875" style="1" bestFit="1" customWidth="1"/>
    <col min="353" max="16384" width="7.54296875" style="1"/>
  </cols>
  <sheetData>
    <row r="1" spans="1:354" ht="14" customHeight="1"/>
    <row r="2" spans="1:354" ht="13">
      <c r="A2" s="47"/>
      <c r="B2" s="239" t="s">
        <v>297</v>
      </c>
    </row>
    <row r="3" spans="1:354">
      <c r="B3" s="240" t="s">
        <v>298</v>
      </c>
      <c r="E3" s="204" t="s">
        <v>419</v>
      </c>
    </row>
    <row r="4" spans="1:354" ht="13">
      <c r="B4" s="4" t="s">
        <v>325</v>
      </c>
    </row>
    <row r="5" spans="1:354" ht="13">
      <c r="B5" s="4" t="s">
        <v>1</v>
      </c>
    </row>
    <row r="6" spans="1:354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X6" s="45" t="s">
        <v>2</v>
      </c>
      <c r="HB6" s="241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</row>
    <row r="7" spans="1:354" ht="13">
      <c r="B7" s="8"/>
      <c r="C7" s="478" t="s">
        <v>356</v>
      </c>
      <c r="D7" s="478" t="s">
        <v>357</v>
      </c>
      <c r="E7" s="479" t="s">
        <v>358</v>
      </c>
      <c r="F7" s="479">
        <v>0</v>
      </c>
      <c r="G7" s="7"/>
      <c r="H7" s="478" t="s">
        <v>359</v>
      </c>
      <c r="I7" s="479" t="s">
        <v>360</v>
      </c>
      <c r="J7" s="47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42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X7" s="28"/>
      <c r="GY7" s="28"/>
      <c r="GZ7" s="28"/>
      <c r="HB7" s="241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</row>
    <row r="8" spans="1:354" ht="13">
      <c r="B8" s="10"/>
      <c r="C8" s="478"/>
      <c r="D8" s="478">
        <v>0</v>
      </c>
      <c r="E8" s="138" t="s">
        <v>3</v>
      </c>
      <c r="F8" s="138" t="s">
        <v>4</v>
      </c>
      <c r="G8" s="11" t="e">
        <f>#REF!</f>
        <v>#REF!</v>
      </c>
      <c r="H8" s="478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3"/>
      <c r="GX8" s="271">
        <v>2022</v>
      </c>
      <c r="GY8" s="271">
        <v>2023</v>
      </c>
      <c r="GZ8" s="271" t="s">
        <v>374</v>
      </c>
      <c r="HA8" s="271" t="s">
        <v>375</v>
      </c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</row>
    <row r="9" spans="1:354" ht="13">
      <c r="A9" s="243"/>
      <c r="B9" s="24" t="s">
        <v>64</v>
      </c>
      <c r="C9" s="25">
        <v>467.0483520895001</v>
      </c>
      <c r="D9" s="25">
        <v>421.59501806819986</v>
      </c>
      <c r="E9" s="25">
        <v>45.453334021300236</v>
      </c>
      <c r="F9" s="26">
        <v>0.10781278732745228</v>
      </c>
      <c r="G9" s="27"/>
      <c r="H9" s="25">
        <v>412.85067824727111</v>
      </c>
      <c r="I9" s="25">
        <v>8.7443398209287579</v>
      </c>
      <c r="J9" s="26">
        <v>2.118039349735901E-2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467.0483520895001</v>
      </c>
      <c r="GW9" s="27"/>
      <c r="GX9" s="25">
        <v>4700.9421997354812</v>
      </c>
      <c r="GY9" s="25">
        <v>4901.6075720095632</v>
      </c>
      <c r="GZ9" s="25">
        <v>4901.2442647696043</v>
      </c>
      <c r="HA9" s="25">
        <v>467.0483520895001</v>
      </c>
      <c r="HB9" s="17"/>
      <c r="HC9" s="244"/>
      <c r="HD9" s="244"/>
      <c r="HE9" s="244"/>
      <c r="HF9" s="244"/>
      <c r="HG9" s="244"/>
      <c r="HH9" s="244"/>
      <c r="HI9" s="244"/>
      <c r="HJ9" s="244"/>
      <c r="HK9" s="244"/>
      <c r="HL9" s="244"/>
      <c r="HM9" s="244"/>
      <c r="HN9" s="244"/>
      <c r="HO9" s="244"/>
      <c r="HP9" s="244"/>
      <c r="HQ9" s="244"/>
      <c r="HR9" s="244"/>
      <c r="HS9" s="244"/>
      <c r="HT9" s="244"/>
      <c r="HU9" s="244"/>
      <c r="HV9" s="244"/>
      <c r="HW9" s="244"/>
      <c r="HX9" s="244"/>
      <c r="HY9" s="244"/>
      <c r="HZ9" s="244"/>
      <c r="IA9" s="244"/>
      <c r="IB9" s="244"/>
      <c r="IC9" s="244"/>
      <c r="ID9" s="244"/>
      <c r="IE9" s="244"/>
      <c r="IF9" s="244"/>
      <c r="IG9" s="244"/>
      <c r="IH9" s="244"/>
      <c r="II9" s="244"/>
      <c r="IJ9" s="244"/>
      <c r="IK9" s="244"/>
      <c r="IL9" s="244"/>
      <c r="IM9" s="244"/>
      <c r="IN9" s="244"/>
      <c r="IO9" s="244"/>
      <c r="IP9" s="244"/>
      <c r="IQ9" s="244"/>
      <c r="IR9" s="244"/>
      <c r="IS9" s="244"/>
      <c r="IT9" s="244"/>
      <c r="IU9" s="244"/>
      <c r="IV9" s="244"/>
      <c r="IW9" s="244"/>
      <c r="IX9" s="244"/>
      <c r="IY9" s="244"/>
      <c r="IZ9" s="244"/>
      <c r="JA9" s="244"/>
      <c r="JB9" s="244"/>
      <c r="JC9" s="244"/>
      <c r="JD9" s="244"/>
      <c r="JE9" s="244"/>
      <c r="JF9" s="244"/>
      <c r="JG9" s="244"/>
      <c r="JH9" s="244"/>
      <c r="JI9" s="244"/>
      <c r="JJ9" s="244"/>
      <c r="JK9" s="244"/>
      <c r="JL9" s="244"/>
      <c r="JM9" s="244"/>
      <c r="JN9" s="244"/>
      <c r="JO9" s="244"/>
      <c r="JP9" s="244"/>
      <c r="JQ9" s="244"/>
      <c r="JR9" s="244"/>
      <c r="JS9" s="244"/>
      <c r="JT9" s="244"/>
      <c r="JU9" s="244"/>
      <c r="JV9" s="244"/>
      <c r="JW9" s="244"/>
      <c r="JX9" s="244"/>
      <c r="JY9" s="244"/>
      <c r="JZ9" s="244"/>
      <c r="KA9" s="244"/>
      <c r="KB9" s="244"/>
      <c r="KC9" s="244"/>
      <c r="KD9" s="244"/>
      <c r="KE9" s="244"/>
      <c r="KF9" s="244"/>
      <c r="KG9" s="244"/>
      <c r="KH9" s="244"/>
      <c r="KI9" s="244"/>
      <c r="KJ9" s="244"/>
      <c r="KK9" s="244"/>
      <c r="KL9" s="244"/>
      <c r="KM9" s="244"/>
      <c r="KN9" s="244"/>
      <c r="KO9" s="244"/>
      <c r="KP9" s="244"/>
      <c r="KQ9" s="244"/>
      <c r="KR9" s="244"/>
      <c r="KS9" s="244"/>
      <c r="KT9" s="244"/>
      <c r="KU9" s="244"/>
      <c r="KV9" s="244"/>
      <c r="KW9" s="244"/>
      <c r="KX9" s="244"/>
      <c r="KY9" s="244"/>
      <c r="KZ9" s="244"/>
      <c r="LA9" s="244"/>
      <c r="LB9" s="244"/>
      <c r="LC9" s="244"/>
      <c r="LD9" s="244"/>
      <c r="LE9" s="244"/>
      <c r="LF9" s="244"/>
      <c r="LG9" s="244"/>
      <c r="LH9" s="244"/>
      <c r="LI9" s="244"/>
      <c r="LJ9" s="244"/>
      <c r="LK9" s="244"/>
      <c r="LL9" s="244"/>
      <c r="LM9" s="244"/>
      <c r="LN9" s="244"/>
      <c r="LO9" s="244"/>
      <c r="LP9" s="244"/>
      <c r="LQ9" s="244"/>
      <c r="LR9" s="244"/>
      <c r="LS9" s="244"/>
      <c r="LT9" s="244"/>
      <c r="LU9" s="244"/>
      <c r="LV9" s="244"/>
      <c r="LW9" s="244"/>
      <c r="LX9" s="244"/>
      <c r="LY9" s="244"/>
      <c r="LZ9" s="244"/>
      <c r="MA9" s="244"/>
      <c r="MB9" s="244"/>
      <c r="MC9" s="244"/>
      <c r="MD9" s="244"/>
      <c r="ME9" s="244"/>
      <c r="MF9" s="244"/>
      <c r="MG9" s="244"/>
      <c r="MH9" s="244"/>
      <c r="MI9" s="244"/>
      <c r="MJ9" s="244"/>
      <c r="MK9" s="244"/>
      <c r="ML9" s="244"/>
      <c r="MM9" s="244"/>
      <c r="MN9" s="244"/>
      <c r="MO9" s="244"/>
      <c r="MP9" s="244"/>
    </row>
    <row r="10" spans="1:354" ht="13">
      <c r="A10" s="243"/>
      <c r="B10" s="245" t="s">
        <v>82</v>
      </c>
      <c r="C10" s="25">
        <v>467.0483520895001</v>
      </c>
      <c r="D10" s="25">
        <v>421.59501806819986</v>
      </c>
      <c r="E10" s="25">
        <v>45.453334021300236</v>
      </c>
      <c r="F10" s="26">
        <v>0.10781278732745228</v>
      </c>
      <c r="G10" s="27"/>
      <c r="H10" s="25">
        <v>412.85067824727111</v>
      </c>
      <c r="I10" s="25">
        <v>-412.85067824727111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467.0483520895001</v>
      </c>
      <c r="GW10" s="27"/>
      <c r="GX10" s="25">
        <v>4697.2879721009476</v>
      </c>
      <c r="GY10" s="25">
        <v>4901.6075720095632</v>
      </c>
      <c r="GZ10" s="25">
        <v>4901.2442647696043</v>
      </c>
      <c r="HA10" s="25">
        <v>467.0483520895001</v>
      </c>
      <c r="HB10" s="17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</row>
    <row r="11" spans="1:354" ht="13">
      <c r="A11" s="243"/>
      <c r="B11" s="18" t="s">
        <v>18</v>
      </c>
      <c r="C11" s="19">
        <v>155.68278402983336</v>
      </c>
      <c r="D11" s="19">
        <v>140.53167268939995</v>
      </c>
      <c r="E11" s="19">
        <v>15.151111340433403</v>
      </c>
      <c r="F11" s="20">
        <v>0.10781278732745223</v>
      </c>
      <c r="G11" s="19"/>
      <c r="H11" s="19">
        <v>137.61689274909037</v>
      </c>
      <c r="I11" s="19">
        <v>2.914779940309586</v>
      </c>
      <c r="J11" s="20">
        <v>2.118039349735901E-2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155.68278402983336</v>
      </c>
      <c r="GW11" s="19"/>
      <c r="GX11" s="19">
        <v>1566.9807332451603</v>
      </c>
      <c r="GY11" s="19">
        <v>1633.8691906698546</v>
      </c>
      <c r="GZ11" s="19">
        <v>1633.7480882565349</v>
      </c>
      <c r="HA11" s="19">
        <v>155.68278402983336</v>
      </c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</row>
    <row r="12" spans="1:354" ht="13">
      <c r="A12" s="243"/>
      <c r="B12" s="18" t="s">
        <v>19</v>
      </c>
      <c r="C12" s="19">
        <v>155.68278402983336</v>
      </c>
      <c r="D12" s="19">
        <v>140.53167268939995</v>
      </c>
      <c r="E12" s="19">
        <v>15.151111340433403</v>
      </c>
      <c r="F12" s="20">
        <v>0.10781278732745223</v>
      </c>
      <c r="G12" s="19"/>
      <c r="H12" s="19">
        <v>137.61689274909037</v>
      </c>
      <c r="I12" s="19">
        <v>2.914779940309586</v>
      </c>
      <c r="J12" s="20">
        <v>2.118039349735901E-2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155.68278402983336</v>
      </c>
      <c r="GW12" s="19"/>
      <c r="GX12" s="19">
        <v>1566.9807332451603</v>
      </c>
      <c r="GY12" s="19">
        <v>1633.8691906698546</v>
      </c>
      <c r="GZ12" s="19">
        <v>1633.7480882565349</v>
      </c>
      <c r="HA12" s="19">
        <v>155.68278402983336</v>
      </c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</row>
    <row r="13" spans="1:354" ht="13">
      <c r="A13" s="243"/>
      <c r="B13" s="18" t="s">
        <v>20</v>
      </c>
      <c r="C13" s="19">
        <v>155.68278402983336</v>
      </c>
      <c r="D13" s="19">
        <v>140.53167268939995</v>
      </c>
      <c r="E13" s="19">
        <v>15.151111340433403</v>
      </c>
      <c r="F13" s="20">
        <v>0.10781278732745223</v>
      </c>
      <c r="G13" s="19"/>
      <c r="H13" s="19">
        <v>137.61689274909037</v>
      </c>
      <c r="I13" s="19">
        <v>2.914779940309586</v>
      </c>
      <c r="J13" s="20">
        <v>2.118039349735901E-2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155.68278402983336</v>
      </c>
      <c r="GW13" s="19"/>
      <c r="GX13" s="19">
        <v>1563.326505610627</v>
      </c>
      <c r="GY13" s="19">
        <v>1633.8691906698546</v>
      </c>
      <c r="GZ13" s="19">
        <v>1633.7480882565349</v>
      </c>
      <c r="HA13" s="19">
        <v>155.68278402983336</v>
      </c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</row>
    <row r="14" spans="1:354" s="28" customFormat="1" ht="13">
      <c r="A14" s="246"/>
      <c r="B14" s="247" t="s">
        <v>61</v>
      </c>
      <c r="C14" s="27">
        <v>0</v>
      </c>
      <c r="D14" s="27">
        <v>0</v>
      </c>
      <c r="E14" s="27">
        <v>0</v>
      </c>
      <c r="F14" s="248">
        <v>0</v>
      </c>
      <c r="G14" s="27"/>
      <c r="H14" s="27">
        <v>0</v>
      </c>
      <c r="I14" s="27">
        <v>0</v>
      </c>
      <c r="J14" s="248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/>
      <c r="GX14" s="27">
        <v>3.6542276345333669</v>
      </c>
      <c r="GY14" s="19">
        <v>0</v>
      </c>
      <c r="GZ14" s="19">
        <v>0</v>
      </c>
      <c r="HA14" s="19">
        <v>0</v>
      </c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  <c r="MO14" s="249"/>
      <c r="MP14" s="249"/>
    </row>
    <row r="15" spans="1:354" ht="13">
      <c r="A15" s="243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</row>
    <row r="16" spans="1:354" ht="13">
      <c r="A16" s="243"/>
      <c r="B16" s="24" t="s">
        <v>65</v>
      </c>
      <c r="C16" s="31">
        <v>11.953078811702458</v>
      </c>
      <c r="D16" s="31">
        <v>12.271260240598329</v>
      </c>
      <c r="E16" s="31">
        <v>-0.31818142889587087</v>
      </c>
      <c r="F16" s="26">
        <v>-2.5928993653251447E-2</v>
      </c>
      <c r="G16" s="27"/>
      <c r="H16" s="31">
        <v>17.872160871248042</v>
      </c>
      <c r="I16" s="31">
        <v>-5.6009006306497131</v>
      </c>
      <c r="J16" s="26">
        <v>-0.31338687420054501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11.953078811702458</v>
      </c>
      <c r="GX16" s="31">
        <v>17.030487354180984</v>
      </c>
      <c r="GY16" s="31">
        <v>13.261882689575341</v>
      </c>
      <c r="GZ16" s="31">
        <v>12.119978236380337</v>
      </c>
      <c r="HA16" s="31">
        <v>11.953078811702458</v>
      </c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</row>
    <row r="17" spans="1:417" ht="13">
      <c r="A17" s="243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</row>
    <row r="18" spans="1:417" ht="13">
      <c r="A18" s="243"/>
      <c r="B18" s="24" t="s">
        <v>66</v>
      </c>
      <c r="C18" s="25">
        <v>55.826657614015531</v>
      </c>
      <c r="D18" s="25">
        <v>51.735021828546351</v>
      </c>
      <c r="E18" s="25">
        <v>4.0916357854691796</v>
      </c>
      <c r="F18" s="26">
        <v>7.9088316595847974E-2</v>
      </c>
      <c r="G18" s="27"/>
      <c r="H18" s="25">
        <v>73.785337374390934</v>
      </c>
      <c r="I18" s="25">
        <v>-22.050315545844583</v>
      </c>
      <c r="J18" s="26">
        <v>-0.29884413801566084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55.826657614015531</v>
      </c>
      <c r="GW18" s="27"/>
      <c r="GX18" s="25">
        <v>800.59336685330845</v>
      </c>
      <c r="GY18" s="25">
        <v>650.04544610325047</v>
      </c>
      <c r="GZ18" s="25">
        <v>594.02973820191551</v>
      </c>
      <c r="HA18" s="25">
        <v>55.826657614015531</v>
      </c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</row>
    <row r="19" spans="1:417" ht="13">
      <c r="A19" s="243"/>
      <c r="B19" s="245" t="s">
        <v>82</v>
      </c>
      <c r="C19" s="25">
        <v>55.825942640885586</v>
      </c>
      <c r="D19" s="25">
        <v>51.735021828546351</v>
      </c>
      <c r="E19" s="25">
        <v>4.0909208123392347</v>
      </c>
      <c r="F19" s="26">
        <v>7.9074496690014859E-2</v>
      </c>
      <c r="G19" s="27"/>
      <c r="H19" s="25">
        <v>73.785337374390934</v>
      </c>
      <c r="I19" s="25">
        <v>-73.785337374390934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55.825942640885586</v>
      </c>
      <c r="GW19" s="27"/>
      <c r="GX19" s="25">
        <v>798.24704250804825</v>
      </c>
      <c r="GY19" s="25">
        <v>649.04136625384251</v>
      </c>
      <c r="GZ19" s="25">
        <v>593.93939842208579</v>
      </c>
      <c r="HA19" s="25">
        <v>55.825942640885586</v>
      </c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</row>
    <row r="20" spans="1:417" ht="13">
      <c r="A20" s="243"/>
      <c r="B20" s="18" t="s">
        <v>18</v>
      </c>
      <c r="C20" s="19">
        <v>18.923239890577896</v>
      </c>
      <c r="D20" s="19">
        <v>17.807011538649512</v>
      </c>
      <c r="E20" s="19">
        <v>1.1162283519283847</v>
      </c>
      <c r="F20" s="20">
        <v>6.2684766026328956E-2</v>
      </c>
      <c r="G20" s="19"/>
      <c r="H20" s="19">
        <v>25.394238179495591</v>
      </c>
      <c r="I20" s="19">
        <v>-7.5872266408460796</v>
      </c>
      <c r="J20" s="20">
        <v>-0.29877748594845954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18.923239890577896</v>
      </c>
      <c r="GW20" s="19"/>
      <c r="GX20" s="19">
        <v>275.45534529899152</v>
      </c>
      <c r="GY20" s="19">
        <v>224.20119774599061</v>
      </c>
      <c r="GZ20" s="19">
        <v>204.58781168477694</v>
      </c>
      <c r="HA20" s="19">
        <v>18.923239890577896</v>
      </c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</row>
    <row r="21" spans="1:417" ht="13">
      <c r="A21" s="243"/>
      <c r="B21" s="18" t="s">
        <v>19</v>
      </c>
      <c r="C21" s="19">
        <v>18.426529231306922</v>
      </c>
      <c r="D21" s="19">
        <v>16.949016830515607</v>
      </c>
      <c r="E21" s="19">
        <v>1.4775124007913156</v>
      </c>
      <c r="F21" s="20">
        <v>8.7173929648305629E-2</v>
      </c>
      <c r="G21" s="19"/>
      <c r="H21" s="19">
        <v>24.047762943317021</v>
      </c>
      <c r="I21" s="19">
        <v>-7.0987461128014147</v>
      </c>
      <c r="J21" s="20">
        <v>-0.29519361653447218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18.426529231306922</v>
      </c>
      <c r="GW21" s="19"/>
      <c r="GX21" s="19">
        <v>261.49999068553745</v>
      </c>
      <c r="GY21" s="19">
        <v>212.51225869837958</v>
      </c>
      <c r="GZ21" s="19">
        <v>194.68271211544652</v>
      </c>
      <c r="HA21" s="19">
        <v>18.426529231306922</v>
      </c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</row>
    <row r="22" spans="1:417" ht="13">
      <c r="A22" s="243"/>
      <c r="B22" s="18" t="s">
        <v>20</v>
      </c>
      <c r="C22" s="19">
        <v>18.476173519000763</v>
      </c>
      <c r="D22" s="19">
        <v>16.978993459381226</v>
      </c>
      <c r="E22" s="19">
        <v>1.4971800596195379</v>
      </c>
      <c r="F22" s="20">
        <v>8.8178375426154407E-2</v>
      </c>
      <c r="G22" s="19"/>
      <c r="H22" s="19">
        <v>24.343336251578325</v>
      </c>
      <c r="I22" s="19">
        <v>-7.3643427921970996</v>
      </c>
      <c r="J22" s="20">
        <v>-0.30251986482418264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18.476173519000763</v>
      </c>
      <c r="GW22" s="19"/>
      <c r="GX22" s="19">
        <v>261.29170652351928</v>
      </c>
      <c r="GY22" s="19">
        <v>212.32790980947235</v>
      </c>
      <c r="GZ22" s="19">
        <v>194.6688746218623</v>
      </c>
      <c r="HA22" s="19">
        <v>18.476173519000763</v>
      </c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</row>
    <row r="23" spans="1:417" s="28" customFormat="1" ht="13">
      <c r="A23" s="246"/>
      <c r="B23" s="247" t="s">
        <v>67</v>
      </c>
      <c r="C23" s="27">
        <v>7.1497312994238925E-4</v>
      </c>
      <c r="D23" s="27">
        <v>0</v>
      </c>
      <c r="E23" s="27">
        <v>7.1497312994238925E-4</v>
      </c>
      <c r="F23" s="248">
        <v>0</v>
      </c>
      <c r="G23" s="27"/>
      <c r="H23" s="27">
        <v>0</v>
      </c>
      <c r="I23" s="27">
        <v>0</v>
      </c>
      <c r="J23" s="248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7.1497312994238925E-4</v>
      </c>
      <c r="GW23" s="27"/>
      <c r="GX23" s="27">
        <v>2.3463243452602049</v>
      </c>
      <c r="GY23" s="27">
        <v>1.0040798494079173</v>
      </c>
      <c r="GZ23" s="27">
        <v>9.0339779829666317E-2</v>
      </c>
      <c r="HA23" s="27">
        <v>7.1497312994238925E-4</v>
      </c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</row>
    <row r="24" spans="1:417" ht="13">
      <c r="A24" s="243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</row>
    <row r="25" spans="1:417" ht="13">
      <c r="A25" s="243"/>
      <c r="B25" s="361" t="s">
        <v>340</v>
      </c>
      <c r="C25" s="25">
        <v>1.423958E-2</v>
      </c>
      <c r="D25" s="25">
        <v>0</v>
      </c>
      <c r="E25" s="25">
        <v>1.423958E-2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  <c r="FY25" s="25">
        <v>0</v>
      </c>
      <c r="FZ25" s="25">
        <v>0</v>
      </c>
      <c r="GA25" s="25">
        <v>0</v>
      </c>
      <c r="GB25" s="25">
        <v>0</v>
      </c>
      <c r="GC25" s="25">
        <v>0</v>
      </c>
      <c r="GD25" s="25">
        <v>0</v>
      </c>
      <c r="GE25" s="25">
        <v>0</v>
      </c>
      <c r="GF25" s="25">
        <v>0</v>
      </c>
      <c r="GG25" s="25">
        <v>0</v>
      </c>
      <c r="GH25" s="25">
        <v>0</v>
      </c>
      <c r="GI25" s="25">
        <v>0</v>
      </c>
      <c r="GJ25" s="25">
        <v>4.9746789999999999E-2</v>
      </c>
      <c r="GK25" s="25">
        <v>1.358935E-2</v>
      </c>
      <c r="GL25" s="25">
        <v>8.4627299999999999E-3</v>
      </c>
      <c r="GM25" s="25">
        <v>2.594229E-2</v>
      </c>
      <c r="GN25" s="25">
        <v>0</v>
      </c>
      <c r="GO25" s="25">
        <v>1.773251E-2</v>
      </c>
      <c r="GP25" s="25">
        <v>1.6721650000000001E-2</v>
      </c>
      <c r="GQ25" s="25">
        <v>1.7535180000000001E-2</v>
      </c>
      <c r="GR25" s="25">
        <v>1.7582650000000002E-2</v>
      </c>
      <c r="GS25" s="25">
        <v>1.54606E-2</v>
      </c>
      <c r="GT25" s="25">
        <v>2.682085E-2</v>
      </c>
      <c r="GU25" s="25">
        <v>0</v>
      </c>
      <c r="GV25" s="25">
        <v>1.423958E-2</v>
      </c>
      <c r="GW25" s="19"/>
      <c r="GX25" s="25">
        <v>0</v>
      </c>
      <c r="GY25" s="25">
        <v>0</v>
      </c>
      <c r="GZ25" s="25">
        <v>0</v>
      </c>
      <c r="HA25" s="25">
        <v>0</v>
      </c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</row>
    <row r="26" spans="1:417" ht="13">
      <c r="A26" s="243"/>
      <c r="B26" s="18"/>
      <c r="C26" s="19"/>
      <c r="D26" s="19"/>
      <c r="E26" s="19"/>
      <c r="F26" s="20"/>
      <c r="G26" s="19"/>
      <c r="H26" s="19"/>
      <c r="I26" s="19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</row>
    <row r="27" spans="1:417" ht="13">
      <c r="A27" s="243"/>
      <c r="B27" s="361" t="s">
        <v>341</v>
      </c>
      <c r="C27" s="25">
        <v>30.248093035814968</v>
      </c>
      <c r="D27" s="25">
        <v>0</v>
      </c>
      <c r="E27" s="25">
        <v>30.248093035814968</v>
      </c>
      <c r="F27" s="26">
        <v>0</v>
      </c>
      <c r="G27" s="19"/>
      <c r="H27" s="25">
        <v>0</v>
      </c>
      <c r="I27" s="25">
        <v>0</v>
      </c>
      <c r="J27" s="26">
        <v>0</v>
      </c>
      <c r="K27" s="19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0</v>
      </c>
      <c r="FM27" s="25">
        <v>0</v>
      </c>
      <c r="FN27" s="25">
        <v>0</v>
      </c>
      <c r="FO27" s="25">
        <v>0</v>
      </c>
      <c r="FP27" s="25">
        <v>0</v>
      </c>
      <c r="FQ27" s="25">
        <v>0</v>
      </c>
      <c r="FR27" s="25">
        <v>0</v>
      </c>
      <c r="FS27" s="25">
        <v>0</v>
      </c>
      <c r="FT27" s="25">
        <v>0</v>
      </c>
      <c r="FU27" s="25">
        <v>0</v>
      </c>
      <c r="FV27" s="25">
        <v>0</v>
      </c>
      <c r="FW27" s="25">
        <v>0</v>
      </c>
      <c r="FX27" s="25">
        <v>0</v>
      </c>
      <c r="FY27" s="25">
        <v>0</v>
      </c>
      <c r="FZ27" s="25">
        <v>0</v>
      </c>
      <c r="GA27" s="25">
        <v>0</v>
      </c>
      <c r="GB27" s="25">
        <v>0</v>
      </c>
      <c r="GC27" s="25">
        <v>0</v>
      </c>
      <c r="GD27" s="25">
        <v>0</v>
      </c>
      <c r="GE27" s="25">
        <v>0</v>
      </c>
      <c r="GF27" s="25">
        <v>0</v>
      </c>
      <c r="GG27" s="25">
        <v>0</v>
      </c>
      <c r="GH27" s="25">
        <v>0</v>
      </c>
      <c r="GI27" s="25">
        <v>0</v>
      </c>
      <c r="GJ27" s="25">
        <v>0</v>
      </c>
      <c r="GK27" s="25">
        <v>3.1E-7</v>
      </c>
      <c r="GL27" s="25">
        <v>0.17321945291780805</v>
      </c>
      <c r="GM27" s="25">
        <v>17.515156006054603</v>
      </c>
      <c r="GN27" s="25">
        <v>0.2837212588966832</v>
      </c>
      <c r="GO27" s="25">
        <v>0.48655320054211032</v>
      </c>
      <c r="GP27" s="25">
        <v>0.4877717925076081</v>
      </c>
      <c r="GQ27" s="25">
        <v>0.5166808304889472</v>
      </c>
      <c r="GR27" s="25">
        <v>0.46082950825144919</v>
      </c>
      <c r="GS27" s="25">
        <v>0.49150193370064094</v>
      </c>
      <c r="GT27" s="25">
        <v>72.899002908184826</v>
      </c>
      <c r="GU27" s="25">
        <v>27.578792752071163</v>
      </c>
      <c r="GV27" s="25">
        <v>30.248093035814968</v>
      </c>
      <c r="GW27" s="19"/>
      <c r="GX27" s="25">
        <v>0</v>
      </c>
      <c r="GY27" s="25">
        <v>0</v>
      </c>
      <c r="GZ27" s="25">
        <v>0</v>
      </c>
      <c r="HA27" s="25">
        <v>0</v>
      </c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</row>
    <row r="28" spans="1:417" ht="13">
      <c r="A28" s="243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</row>
    <row r="29" spans="1:417" s="28" customFormat="1" ht="13">
      <c r="A29" s="243"/>
      <c r="B29" s="24" t="s">
        <v>38</v>
      </c>
      <c r="C29" s="25">
        <v>0.24259345610101934</v>
      </c>
      <c r="D29" s="25">
        <v>2.2870517008373456E-3</v>
      </c>
      <c r="E29" s="25">
        <v>0.240306404400182</v>
      </c>
      <c r="F29" s="26">
        <v>105.0725719546261</v>
      </c>
      <c r="G29" s="27"/>
      <c r="H29" s="25">
        <v>6.8185854491327552E-2</v>
      </c>
      <c r="I29" s="25">
        <v>-6.5898802790490207E-2</v>
      </c>
      <c r="J29" s="26">
        <v>-0.96645856068096603</v>
      </c>
      <c r="K29" s="27"/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0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>
        <v>0</v>
      </c>
      <c r="EM29" s="25">
        <v>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0</v>
      </c>
      <c r="ET29" s="25">
        <v>0</v>
      </c>
      <c r="EU29" s="25">
        <v>0</v>
      </c>
      <c r="EV29" s="25">
        <v>0</v>
      </c>
      <c r="EW29" s="25">
        <v>0</v>
      </c>
      <c r="EX29" s="25">
        <v>0</v>
      </c>
      <c r="EY29" s="25">
        <v>0</v>
      </c>
      <c r="EZ29" s="25">
        <v>0</v>
      </c>
      <c r="FA29" s="25">
        <v>0</v>
      </c>
      <c r="FB29" s="25">
        <v>0</v>
      </c>
      <c r="FC29" s="25">
        <v>0</v>
      </c>
      <c r="FD29" s="25">
        <v>0</v>
      </c>
      <c r="FE29" s="25">
        <v>0</v>
      </c>
      <c r="FF29" s="25">
        <v>0</v>
      </c>
      <c r="FG29" s="25">
        <v>0</v>
      </c>
      <c r="FH29" s="25">
        <v>0</v>
      </c>
      <c r="FI29" s="25">
        <v>0</v>
      </c>
      <c r="FJ29" s="25">
        <v>0</v>
      </c>
      <c r="FK29" s="25">
        <v>0</v>
      </c>
      <c r="FL29" s="25">
        <v>0</v>
      </c>
      <c r="FM29" s="25">
        <v>0.94078281751155701</v>
      </c>
      <c r="FN29" s="25">
        <v>2.281437E-2</v>
      </c>
      <c r="FO29" s="25">
        <v>0.24824157999999999</v>
      </c>
      <c r="FP29" s="25">
        <v>6.9803490723602396E-2</v>
      </c>
      <c r="FQ29" s="25">
        <v>3.8533959999999999E-2</v>
      </c>
      <c r="FR29" s="25">
        <v>3.8533959999999999E-2</v>
      </c>
      <c r="FS29" s="25">
        <v>9.0580409958141039E-2</v>
      </c>
      <c r="FT29" s="25">
        <v>4.4445508401952383E-2</v>
      </c>
      <c r="FU29" s="25">
        <v>11.0398258504691</v>
      </c>
      <c r="FV29" s="25">
        <v>9.0408738386308057E-2</v>
      </c>
      <c r="FW29" s="25">
        <v>4.5599178999405306E-2</v>
      </c>
      <c r="FX29" s="25">
        <v>6.8185854491327552E-2</v>
      </c>
      <c r="FY29" s="25">
        <v>1.8005243469479715</v>
      </c>
      <c r="FZ29" s="25">
        <v>8.2035418262340301</v>
      </c>
      <c r="GA29" s="25">
        <v>19.494450815223328</v>
      </c>
      <c r="GB29" s="25">
        <v>12.387176135769375</v>
      </c>
      <c r="GC29" s="25">
        <v>7.8203393472982432</v>
      </c>
      <c r="GD29" s="25">
        <v>65.348595449020294</v>
      </c>
      <c r="GE29" s="25">
        <v>40.122022069823899</v>
      </c>
      <c r="GF29" s="25">
        <v>2.2583543234866218E-2</v>
      </c>
      <c r="GG29" s="25">
        <v>4.5566255656227915E-5</v>
      </c>
      <c r="GH29" s="25">
        <v>6.6457634047869293E-4</v>
      </c>
      <c r="GI29" s="25">
        <v>1.1432165971734598E-2</v>
      </c>
      <c r="GJ29" s="25">
        <v>2.2870517008373456E-3</v>
      </c>
      <c r="GK29" s="25">
        <v>5.0580548049043293E-2</v>
      </c>
      <c r="GL29" s="25">
        <v>7.4242971273191849E-2</v>
      </c>
      <c r="GM29" s="25">
        <v>1.8272171660398091E-2</v>
      </c>
      <c r="GN29" s="25">
        <v>2.3102436505482528E-2</v>
      </c>
      <c r="GO29" s="25">
        <v>0.85023579043501252</v>
      </c>
      <c r="GP29" s="25">
        <v>5.7815009136487253E-2</v>
      </c>
      <c r="GQ29" s="25">
        <v>1.6948174455308078</v>
      </c>
      <c r="GR29" s="25">
        <v>1.2473267768366705E-3</v>
      </c>
      <c r="GS29" s="25">
        <v>1.3192293846102753E-2</v>
      </c>
      <c r="GT29" s="25">
        <v>9.0079237463738099E-4</v>
      </c>
      <c r="GU29" s="25">
        <v>10.372944110460757</v>
      </c>
      <c r="GV29" s="25">
        <v>0.24259345610101934</v>
      </c>
      <c r="GW29" s="27"/>
      <c r="GX29" s="25">
        <v>12.669569864450066</v>
      </c>
      <c r="GY29" s="25">
        <v>155.27956169661121</v>
      </c>
      <c r="GZ29" s="25">
        <v>13.159637947749594</v>
      </c>
      <c r="HA29" s="25">
        <v>0.24259345610101934</v>
      </c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</row>
    <row r="30" spans="1:417" ht="13">
      <c r="A30" s="243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</row>
    <row r="31" spans="1:417" ht="13">
      <c r="A31" s="243"/>
      <c r="B31" s="24" t="s">
        <v>39</v>
      </c>
      <c r="C31" s="25">
        <v>37.105669741490956</v>
      </c>
      <c r="D31" s="25">
        <v>33.119068158483131</v>
      </c>
      <c r="E31" s="25">
        <v>3.9866015830078254</v>
      </c>
      <c r="F31" s="26">
        <v>0.12037179198191589</v>
      </c>
      <c r="G31" s="27"/>
      <c r="H31" s="25">
        <v>34.19854649752665</v>
      </c>
      <c r="I31" s="25">
        <v>-1.0794783390435185</v>
      </c>
      <c r="J31" s="26">
        <v>-3.1565035640376993E-2</v>
      </c>
      <c r="K31" s="27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25.82139241097595</v>
      </c>
      <c r="FM31" s="25">
        <v>5.7718389543618018</v>
      </c>
      <c r="FN31" s="25">
        <v>17.710150283300035</v>
      </c>
      <c r="FO31" s="25">
        <v>54.796895313464603</v>
      </c>
      <c r="FP31" s="25">
        <v>45.721284307167473</v>
      </c>
      <c r="FQ31" s="25">
        <v>73.886434195459785</v>
      </c>
      <c r="FR31" s="25">
        <v>56.465829551105422</v>
      </c>
      <c r="FS31" s="25">
        <v>36.024662653680949</v>
      </c>
      <c r="FT31" s="25">
        <v>19.909476186194347</v>
      </c>
      <c r="FU31" s="25">
        <v>61.161962692969489</v>
      </c>
      <c r="FV31" s="25">
        <v>58.038927814484666</v>
      </c>
      <c r="FW31" s="25">
        <v>57.736938601252206</v>
      </c>
      <c r="FX31" s="25">
        <v>34.19854649752665</v>
      </c>
      <c r="FY31" s="25">
        <v>52.771071565737039</v>
      </c>
      <c r="FZ31" s="25">
        <v>39.70975126428862</v>
      </c>
      <c r="GA31" s="25">
        <v>17.329122747867086</v>
      </c>
      <c r="GB31" s="25">
        <v>54.293744126701689</v>
      </c>
      <c r="GC31" s="25">
        <v>55.87669541390332</v>
      </c>
      <c r="GD31" s="25">
        <v>2.124776690607308</v>
      </c>
      <c r="GE31" s="25">
        <v>45.532378068496904</v>
      </c>
      <c r="GF31" s="25">
        <v>29.523851522152857</v>
      </c>
      <c r="GG31" s="25">
        <v>22.954032902952381</v>
      </c>
      <c r="GH31" s="25">
        <v>44.281821608697037</v>
      </c>
      <c r="GI31" s="25">
        <v>31.441361013613673</v>
      </c>
      <c r="GJ31" s="25">
        <v>33.119068158483131</v>
      </c>
      <c r="GK31" s="25">
        <v>20.259271640712228</v>
      </c>
      <c r="GL31" s="25">
        <v>18.857930988870464</v>
      </c>
      <c r="GM31" s="25">
        <v>40.846604951665469</v>
      </c>
      <c r="GN31" s="25">
        <v>37.205044901455423</v>
      </c>
      <c r="GO31" s="25">
        <v>42.64594613410376</v>
      </c>
      <c r="GP31" s="25">
        <v>26.07811473946996</v>
      </c>
      <c r="GQ31" s="25">
        <v>23.215647254533089</v>
      </c>
      <c r="GR31" s="25">
        <v>34.724227513060107</v>
      </c>
      <c r="GS31" s="25">
        <v>25.925010562855764</v>
      </c>
      <c r="GT31" s="25">
        <v>32.60096357567344</v>
      </c>
      <c r="GU31" s="25">
        <v>25.778175539658882</v>
      </c>
      <c r="GV31" s="25">
        <v>37.105669741490956</v>
      </c>
      <c r="GW31" s="27"/>
      <c r="GX31" s="25">
        <v>479.15265358831795</v>
      </c>
      <c r="GY31" s="25">
        <v>399.61704361906595</v>
      </c>
      <c r="GZ31" s="25">
        <v>324.65169252532382</v>
      </c>
      <c r="HA31" s="25">
        <v>34.283176816490069</v>
      </c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  <c r="IW31" s="242"/>
      <c r="IX31" s="242"/>
      <c r="IY31" s="242"/>
      <c r="IZ31" s="242"/>
      <c r="JA31" s="242"/>
      <c r="JB31" s="242"/>
      <c r="JC31" s="242"/>
      <c r="JD31" s="242"/>
      <c r="JE31" s="242"/>
      <c r="JF31" s="242"/>
      <c r="JG31" s="242"/>
      <c r="JH31" s="242"/>
      <c r="JI31" s="242"/>
      <c r="JJ31" s="242"/>
      <c r="JK31" s="242"/>
      <c r="JL31" s="242"/>
      <c r="JM31" s="242"/>
      <c r="JN31" s="242"/>
      <c r="JO31" s="242"/>
      <c r="JP31" s="242"/>
      <c r="JQ31" s="242"/>
      <c r="JR31" s="242"/>
      <c r="JS31" s="242"/>
      <c r="JT31" s="242"/>
      <c r="JU31" s="242"/>
      <c r="JV31" s="242"/>
      <c r="JW31" s="242"/>
      <c r="JX31" s="242"/>
      <c r="JY31" s="242"/>
      <c r="JZ31" s="242"/>
      <c r="KA31" s="242"/>
      <c r="KB31" s="242"/>
      <c r="KC31" s="242"/>
      <c r="KD31" s="242"/>
      <c r="KE31" s="242"/>
      <c r="KF31" s="242"/>
      <c r="KG31" s="242"/>
      <c r="KH31" s="242"/>
      <c r="KI31" s="242"/>
      <c r="KJ31" s="242"/>
      <c r="KK31" s="242"/>
      <c r="KL31" s="242"/>
      <c r="KM31" s="242"/>
      <c r="KN31" s="242"/>
      <c r="KO31" s="242"/>
      <c r="KP31" s="242"/>
      <c r="KQ31" s="242"/>
      <c r="KR31" s="242"/>
      <c r="KS31" s="242"/>
      <c r="KT31" s="242"/>
      <c r="KU31" s="242"/>
      <c r="KV31" s="242"/>
      <c r="KW31" s="242"/>
      <c r="KX31" s="242"/>
      <c r="KY31" s="242"/>
      <c r="KZ31" s="242"/>
      <c r="LA31" s="242"/>
      <c r="LB31" s="242"/>
      <c r="LC31" s="242"/>
      <c r="LD31" s="242"/>
      <c r="LE31" s="242"/>
      <c r="LF31" s="242"/>
      <c r="LG31" s="242"/>
      <c r="LH31" s="242"/>
      <c r="LI31" s="242"/>
      <c r="LJ31" s="242"/>
      <c r="LK31" s="242"/>
      <c r="LL31" s="242"/>
      <c r="LM31" s="242"/>
      <c r="LN31" s="242"/>
      <c r="LO31" s="242"/>
      <c r="LP31" s="242"/>
      <c r="LQ31" s="242"/>
      <c r="LR31" s="242"/>
      <c r="LS31" s="242"/>
      <c r="LT31" s="242"/>
      <c r="LU31" s="242"/>
      <c r="LV31" s="242"/>
      <c r="LW31" s="242"/>
      <c r="LX31" s="242"/>
      <c r="LY31" s="242"/>
      <c r="LZ31" s="242"/>
      <c r="MA31" s="242"/>
      <c r="MB31" s="242"/>
      <c r="MC31" s="242"/>
      <c r="MD31" s="242"/>
      <c r="ME31" s="242"/>
      <c r="MF31" s="242"/>
      <c r="MG31" s="242"/>
      <c r="MH31" s="242"/>
      <c r="MI31" s="242"/>
      <c r="MJ31" s="242"/>
      <c r="MK31" s="242"/>
      <c r="ML31" s="242"/>
      <c r="MM31" s="242"/>
      <c r="MN31" s="242"/>
      <c r="MO31" s="242"/>
      <c r="MP31" s="242"/>
      <c r="MQ31" s="242"/>
      <c r="MR31" s="242"/>
      <c r="MS31" s="242"/>
      <c r="MT31" s="242"/>
      <c r="MU31" s="242"/>
      <c r="MV31" s="242"/>
      <c r="MW31" s="242"/>
      <c r="MX31" s="242"/>
      <c r="MY31" s="242"/>
      <c r="MZ31" s="242"/>
      <c r="NA31" s="242"/>
      <c r="NB31" s="242"/>
      <c r="NC31" s="242"/>
      <c r="ND31" s="242"/>
      <c r="NE31" s="242"/>
      <c r="NF31" s="242"/>
      <c r="NG31" s="242"/>
      <c r="NH31" s="242"/>
      <c r="NI31" s="242"/>
      <c r="NJ31" s="242"/>
      <c r="NK31" s="242"/>
      <c r="NL31" s="242"/>
      <c r="NM31" s="242"/>
      <c r="NN31" s="242"/>
      <c r="NO31" s="242"/>
      <c r="NP31" s="242"/>
      <c r="NQ31" s="242"/>
      <c r="NR31" s="242"/>
      <c r="NS31" s="242"/>
      <c r="NT31" s="242"/>
      <c r="NU31" s="242"/>
      <c r="NV31" s="242"/>
      <c r="NW31" s="242"/>
      <c r="NX31" s="242"/>
      <c r="NY31" s="242"/>
      <c r="NZ31" s="242"/>
      <c r="OA31" s="242"/>
      <c r="OB31" s="242"/>
      <c r="OC31" s="242"/>
      <c r="OD31" s="242"/>
      <c r="OE31" s="242"/>
      <c r="OF31" s="242"/>
      <c r="OG31" s="242"/>
      <c r="OH31" s="242"/>
      <c r="OI31" s="242"/>
      <c r="OJ31" s="242"/>
      <c r="OK31" s="242"/>
    </row>
    <row r="32" spans="1:417" ht="13">
      <c r="A32" s="243"/>
      <c r="B32" s="18" t="s">
        <v>299</v>
      </c>
      <c r="C32" s="19">
        <v>2.8224929250008914</v>
      </c>
      <c r="D32" s="19">
        <v>1.9826389345403428</v>
      </c>
      <c r="E32" s="19">
        <v>0.83985399046054865</v>
      </c>
      <c r="F32" s="20">
        <v>0.42360410452408537</v>
      </c>
      <c r="G32" s="27"/>
      <c r="H32" s="19">
        <v>2.4749390213795488</v>
      </c>
      <c r="I32" s="19">
        <v>-0.49230008683920601</v>
      </c>
      <c r="J32" s="20">
        <v>-0.19891402680490866</v>
      </c>
      <c r="K32" s="27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0.62479899999999999</v>
      </c>
      <c r="FN32" s="19">
        <v>1.2584994130891107</v>
      </c>
      <c r="FO32" s="19">
        <v>5.1844832421210523</v>
      </c>
      <c r="FP32" s="19">
        <v>2.5587236299999998</v>
      </c>
      <c r="FQ32" s="19">
        <v>2.8674807689723742</v>
      </c>
      <c r="FR32" s="19">
        <v>2.9092677399901321</v>
      </c>
      <c r="FS32" s="19">
        <v>2.5843047848194542</v>
      </c>
      <c r="FT32" s="19">
        <v>2.6929571959089391</v>
      </c>
      <c r="FU32" s="19">
        <v>2.6238487602774319</v>
      </c>
      <c r="FV32" s="19">
        <v>5.833100261110042</v>
      </c>
      <c r="FW32" s="19">
        <v>4.7556745798102371</v>
      </c>
      <c r="FX32" s="19">
        <v>2.4749390213795488</v>
      </c>
      <c r="FY32" s="19">
        <v>3.913849314478369</v>
      </c>
      <c r="FZ32" s="19">
        <v>3.9780626355981417</v>
      </c>
      <c r="GA32" s="19">
        <v>2.1774179490030088</v>
      </c>
      <c r="GB32" s="19">
        <v>2.5998333510087805</v>
      </c>
      <c r="GC32" s="19">
        <v>2.5364207854759733</v>
      </c>
      <c r="GD32" s="19">
        <v>0</v>
      </c>
      <c r="GE32" s="19">
        <v>2.1691072016681963</v>
      </c>
      <c r="GF32" s="19">
        <v>3.3548405107920241</v>
      </c>
      <c r="GG32" s="19">
        <v>1.7688804922210384</v>
      </c>
      <c r="GH32" s="19">
        <v>2.8344217171181567</v>
      </c>
      <c r="GI32" s="19">
        <v>2.612336824735316</v>
      </c>
      <c r="GJ32" s="19">
        <v>1.9826389345403428</v>
      </c>
      <c r="GK32" s="19">
        <v>2.0277926095129324</v>
      </c>
      <c r="GL32" s="19">
        <v>2.0735254419458249</v>
      </c>
      <c r="GM32" s="19">
        <v>3.2902791122850017</v>
      </c>
      <c r="GN32" s="19">
        <v>2.117075937751141</v>
      </c>
      <c r="GO32" s="19">
        <v>6.301106392979003</v>
      </c>
      <c r="GP32" s="19">
        <v>2.3696975299499989</v>
      </c>
      <c r="GQ32" s="19">
        <v>5.5741660971538023</v>
      </c>
      <c r="GR32" s="19">
        <v>1.7589546174435655</v>
      </c>
      <c r="GS32" s="19">
        <v>3.6296432875029057</v>
      </c>
      <c r="GT32" s="19">
        <v>1.8266325627849149</v>
      </c>
      <c r="GU32" s="19">
        <v>3.652800911368518</v>
      </c>
      <c r="GV32" s="19">
        <v>2.8224929250008914</v>
      </c>
      <c r="GW32" s="27"/>
      <c r="GX32" s="27">
        <v>0</v>
      </c>
      <c r="GY32" s="27">
        <v>0</v>
      </c>
      <c r="GZ32" s="27">
        <v>0</v>
      </c>
      <c r="HA32" s="27">
        <v>0</v>
      </c>
      <c r="HB32" s="242"/>
      <c r="HC32" s="242"/>
      <c r="HD32" s="242"/>
      <c r="HE32" s="242"/>
      <c r="HF32" s="242"/>
      <c r="HG32" s="242"/>
      <c r="HH32" s="242"/>
      <c r="HI32" s="242"/>
      <c r="HJ32" s="242"/>
      <c r="HK32" s="242"/>
      <c r="HL32" s="242"/>
      <c r="HM32" s="242"/>
      <c r="HN32" s="242"/>
      <c r="HO32" s="242"/>
      <c r="HP32" s="242"/>
      <c r="HQ32" s="242"/>
      <c r="HR32" s="242"/>
      <c r="HS32" s="242"/>
      <c r="HT32" s="242"/>
      <c r="HU32" s="242"/>
      <c r="HV32" s="242"/>
      <c r="HW32" s="242"/>
      <c r="HX32" s="242"/>
      <c r="HY32" s="242"/>
      <c r="HZ32" s="242"/>
      <c r="IA32" s="242"/>
      <c r="IB32" s="242"/>
      <c r="IC32" s="242"/>
      <c r="ID32" s="242"/>
      <c r="IE32" s="242"/>
      <c r="IF32" s="242"/>
      <c r="IG32" s="242"/>
      <c r="IH32" s="242"/>
      <c r="II32" s="242"/>
      <c r="IJ32" s="242"/>
      <c r="IK32" s="242"/>
      <c r="IL32" s="242"/>
      <c r="IM32" s="242"/>
      <c r="IN32" s="242"/>
      <c r="IO32" s="242"/>
      <c r="IP32" s="242"/>
      <c r="IQ32" s="242"/>
      <c r="IR32" s="242"/>
      <c r="IS32" s="242"/>
      <c r="IT32" s="242"/>
      <c r="IU32" s="242"/>
      <c r="IV32" s="242"/>
      <c r="IW32" s="242"/>
      <c r="IX32" s="242"/>
      <c r="IY32" s="242"/>
      <c r="IZ32" s="242"/>
      <c r="JA32" s="242"/>
      <c r="JB32" s="242"/>
      <c r="JC32" s="242"/>
      <c r="JD32" s="242"/>
      <c r="JE32" s="242"/>
      <c r="JF32" s="242"/>
      <c r="JG32" s="242"/>
      <c r="JH32" s="242"/>
      <c r="JI32" s="242"/>
      <c r="JJ32" s="242"/>
      <c r="JK32" s="242"/>
      <c r="JL32" s="242"/>
      <c r="JM32" s="242"/>
      <c r="JN32" s="242"/>
      <c r="JO32" s="242"/>
      <c r="JP32" s="242"/>
      <c r="JQ32" s="242"/>
      <c r="JR32" s="242"/>
      <c r="JS32" s="242"/>
      <c r="JT32" s="242"/>
      <c r="JU32" s="242"/>
      <c r="JV32" s="242"/>
      <c r="JW32" s="242"/>
      <c r="JX32" s="242"/>
      <c r="JY32" s="242"/>
      <c r="JZ32" s="242"/>
      <c r="KA32" s="242"/>
      <c r="KB32" s="242"/>
      <c r="KC32" s="242"/>
      <c r="KD32" s="242"/>
      <c r="KE32" s="242"/>
      <c r="KF32" s="242"/>
      <c r="KG32" s="242"/>
      <c r="KH32" s="242"/>
      <c r="KI32" s="242"/>
      <c r="KJ32" s="242"/>
      <c r="KK32" s="242"/>
      <c r="KL32" s="242"/>
      <c r="KM32" s="242"/>
      <c r="KN32" s="242"/>
      <c r="KO32" s="242"/>
      <c r="KP32" s="242"/>
      <c r="KQ32" s="242"/>
      <c r="KR32" s="242"/>
      <c r="KS32" s="242"/>
      <c r="KT32" s="242"/>
      <c r="KU32" s="242"/>
      <c r="KV32" s="242"/>
      <c r="KW32" s="242"/>
      <c r="KX32" s="242"/>
      <c r="KY32" s="242"/>
      <c r="KZ32" s="242"/>
      <c r="LA32" s="242"/>
      <c r="LB32" s="242"/>
      <c r="LC32" s="242"/>
      <c r="LD32" s="242"/>
      <c r="LE32" s="242"/>
      <c r="LF32" s="242"/>
      <c r="LG32" s="242"/>
      <c r="LH32" s="242"/>
      <c r="LI32" s="242"/>
      <c r="LJ32" s="242"/>
      <c r="LK32" s="242"/>
      <c r="LL32" s="242"/>
      <c r="LM32" s="242"/>
      <c r="LN32" s="242"/>
      <c r="LO32" s="242"/>
      <c r="LP32" s="242"/>
      <c r="LQ32" s="242"/>
      <c r="LR32" s="242"/>
      <c r="LS32" s="242"/>
      <c r="LT32" s="242"/>
      <c r="LU32" s="242"/>
      <c r="LV32" s="242"/>
      <c r="LW32" s="242"/>
      <c r="LX32" s="242"/>
      <c r="LY32" s="242"/>
      <c r="LZ32" s="242"/>
      <c r="MA32" s="242"/>
      <c r="MB32" s="242"/>
      <c r="MC32" s="242"/>
      <c r="MD32" s="242"/>
      <c r="ME32" s="242"/>
      <c r="MF32" s="242"/>
      <c r="MG32" s="242"/>
      <c r="MH32" s="242"/>
      <c r="MI32" s="242"/>
      <c r="MJ32" s="242"/>
      <c r="MK32" s="242"/>
      <c r="ML32" s="242"/>
      <c r="MM32" s="242"/>
      <c r="MN32" s="242"/>
      <c r="MO32" s="242"/>
      <c r="MP32" s="242"/>
      <c r="MQ32" s="242"/>
      <c r="MR32" s="242"/>
      <c r="MS32" s="242"/>
      <c r="MT32" s="242"/>
      <c r="MU32" s="242"/>
      <c r="MV32" s="242"/>
      <c r="MW32" s="242"/>
      <c r="MX32" s="242"/>
      <c r="MY32" s="242"/>
      <c r="MZ32" s="242"/>
      <c r="NA32" s="242"/>
      <c r="NB32" s="242"/>
      <c r="NC32" s="242"/>
      <c r="ND32" s="242"/>
      <c r="NE32" s="242"/>
      <c r="NF32" s="242"/>
      <c r="NG32" s="242"/>
      <c r="NH32" s="242"/>
      <c r="NI32" s="242"/>
      <c r="NJ32" s="242"/>
      <c r="NK32" s="242"/>
      <c r="NL32" s="242"/>
      <c r="NM32" s="242"/>
      <c r="NN32" s="242"/>
      <c r="NO32" s="242"/>
      <c r="NP32" s="242"/>
      <c r="NQ32" s="242"/>
      <c r="NR32" s="242"/>
      <c r="NS32" s="242"/>
      <c r="NT32" s="242"/>
      <c r="NU32" s="242"/>
      <c r="NV32" s="242"/>
      <c r="NW32" s="242"/>
      <c r="NX32" s="242"/>
      <c r="NY32" s="242"/>
      <c r="NZ32" s="242"/>
      <c r="OA32" s="242"/>
      <c r="OB32" s="242"/>
      <c r="OC32" s="242"/>
      <c r="OD32" s="242"/>
      <c r="OE32" s="242"/>
      <c r="OF32" s="242"/>
      <c r="OG32" s="242"/>
      <c r="OH32" s="242"/>
      <c r="OI32" s="242"/>
      <c r="OJ32" s="242"/>
      <c r="OK32" s="242"/>
    </row>
    <row r="33" spans="1:354" ht="13">
      <c r="A33" s="243"/>
      <c r="B33" s="18" t="s">
        <v>68</v>
      </c>
      <c r="C33" s="19">
        <v>1.0736586017896004</v>
      </c>
      <c r="D33" s="19">
        <v>1.0270089749814941</v>
      </c>
      <c r="E33" s="19">
        <v>4.6649626808106248E-2</v>
      </c>
      <c r="F33" s="20">
        <v>4.5422803446237496E-2</v>
      </c>
      <c r="G33" s="19"/>
      <c r="H33" s="19">
        <v>1.0230926289579676</v>
      </c>
      <c r="I33" s="19">
        <v>3.9163460235265291E-3</v>
      </c>
      <c r="J33" s="20">
        <v>3.8279486262308188E-3</v>
      </c>
      <c r="K33" s="19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0.601849882765084</v>
      </c>
      <c r="FM33" s="19">
        <v>0.59910031593350932</v>
      </c>
      <c r="FN33" s="19">
        <v>1.0234635616329004</v>
      </c>
      <c r="FO33" s="19">
        <v>0.95738485157247455</v>
      </c>
      <c r="FP33" s="19">
        <v>0.95724424202764835</v>
      </c>
      <c r="FQ33" s="19">
        <v>1.0226907934476068</v>
      </c>
      <c r="FR33" s="19">
        <v>1.0049253785334697</v>
      </c>
      <c r="FS33" s="19">
        <v>1.0984835640652444</v>
      </c>
      <c r="FT33" s="19">
        <v>1.0488646002086517</v>
      </c>
      <c r="FU33" s="19">
        <v>0.98478027395384882</v>
      </c>
      <c r="FV33" s="19">
        <v>0.94992756444420023</v>
      </c>
      <c r="FW33" s="19">
        <v>1.5358542003165714</v>
      </c>
      <c r="FX33" s="19">
        <v>1.0230926289579676</v>
      </c>
      <c r="FY33" s="19">
        <v>1.1520961061767228</v>
      </c>
      <c r="FZ33" s="19">
        <v>2.0791566819105691</v>
      </c>
      <c r="GA33" s="19">
        <v>1.0945261935117256</v>
      </c>
      <c r="GB33" s="19">
        <v>1.1107502848794477</v>
      </c>
      <c r="GC33" s="19">
        <v>1.1470949101682339</v>
      </c>
      <c r="GD33" s="19">
        <v>0.75943538852826586</v>
      </c>
      <c r="GE33" s="19">
        <v>1.4084033663320998</v>
      </c>
      <c r="GF33" s="19">
        <v>1.1846337914057394</v>
      </c>
      <c r="GG33" s="19">
        <v>1.0552517089103828</v>
      </c>
      <c r="GH33" s="19">
        <v>1.0693783410857882</v>
      </c>
      <c r="GI33" s="19">
        <v>2.5302162661364882</v>
      </c>
      <c r="GJ33" s="19">
        <v>1.0270089749814941</v>
      </c>
      <c r="GK33" s="19">
        <v>1.183700958057575</v>
      </c>
      <c r="GL33" s="19">
        <v>2.2782523654454843</v>
      </c>
      <c r="GM33" s="19">
        <v>1.1287482143430672</v>
      </c>
      <c r="GN33" s="19">
        <v>1.0501548980113058</v>
      </c>
      <c r="GO33" s="19">
        <v>1.2221426673653737</v>
      </c>
      <c r="GP33" s="19">
        <v>2.2929237823640158</v>
      </c>
      <c r="GQ33" s="19">
        <v>1.4092888535751023</v>
      </c>
      <c r="GR33" s="19">
        <v>1.216904788550486</v>
      </c>
      <c r="GS33" s="19">
        <v>1.2400307726412274</v>
      </c>
      <c r="GT33" s="19">
        <v>0.95447277397430563</v>
      </c>
      <c r="GU33" s="19">
        <v>2.7317853655414819</v>
      </c>
      <c r="GV33" s="19">
        <v>1.0736586017896004</v>
      </c>
      <c r="GW33" s="19"/>
      <c r="GX33" s="19">
        <v>11.78456922890121</v>
      </c>
      <c r="GY33" s="19">
        <v>15.614035668003432</v>
      </c>
      <c r="GZ33" s="19">
        <v>17.735414414850922</v>
      </c>
      <c r="HA33" s="19">
        <v>1.0736586017896004</v>
      </c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</row>
    <row r="34" spans="1:354" ht="13">
      <c r="A34" s="243"/>
      <c r="B34" s="18" t="s">
        <v>69</v>
      </c>
      <c r="C34" s="19">
        <v>6.5646810244696878</v>
      </c>
      <c r="D34" s="19">
        <v>9.1844456765018911</v>
      </c>
      <c r="E34" s="19">
        <v>-2.6197646520322033</v>
      </c>
      <c r="F34" s="20">
        <v>-0.28523927782977548</v>
      </c>
      <c r="G34" s="19"/>
      <c r="H34" s="19">
        <v>4.5486129730712905</v>
      </c>
      <c r="I34" s="19">
        <v>4.6358327034306006</v>
      </c>
      <c r="J34" s="20">
        <v>1.0191750168404454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0.79638007916655995</v>
      </c>
      <c r="FM34" s="19">
        <v>0.59270540307726982</v>
      </c>
      <c r="FN34" s="19">
        <v>9.6356657825611798</v>
      </c>
      <c r="FO34" s="19">
        <v>0.93620021288323207</v>
      </c>
      <c r="FP34" s="19">
        <v>3.053300817809526</v>
      </c>
      <c r="FQ34" s="19">
        <v>2.8155307991970426</v>
      </c>
      <c r="FR34" s="19">
        <v>4.7910222098417421</v>
      </c>
      <c r="FS34" s="19">
        <v>2.9805585821603051</v>
      </c>
      <c r="FT34" s="19">
        <v>2.3173275770617385</v>
      </c>
      <c r="FU34" s="19">
        <v>4.9115996120904697</v>
      </c>
      <c r="FV34" s="19">
        <v>5.7279647822673372</v>
      </c>
      <c r="FW34" s="19">
        <v>2.3053301372240185</v>
      </c>
      <c r="FX34" s="19">
        <v>4.5486129730712905</v>
      </c>
      <c r="FY34" s="19">
        <v>1.6363567160118722</v>
      </c>
      <c r="FZ34" s="19">
        <v>5.0774606071239843</v>
      </c>
      <c r="GA34" s="19">
        <v>2.9059318174509521</v>
      </c>
      <c r="GB34" s="19">
        <v>3.8037186044976581</v>
      </c>
      <c r="GC34" s="19">
        <v>37.511671744337555</v>
      </c>
      <c r="GD34" s="19">
        <v>0.48970305713516765</v>
      </c>
      <c r="GE34" s="19">
        <v>13.878399613630405</v>
      </c>
      <c r="GF34" s="19">
        <v>7.6914617769504714</v>
      </c>
      <c r="GG34" s="19">
        <v>2.2045676432130183</v>
      </c>
      <c r="GH34" s="19">
        <v>6.1243004085264259</v>
      </c>
      <c r="GI34" s="19">
        <v>2.6481002015356863</v>
      </c>
      <c r="GJ34" s="19">
        <v>9.1844456765018911</v>
      </c>
      <c r="GK34" s="19">
        <v>1.9098822302729539</v>
      </c>
      <c r="GL34" s="19">
        <v>3.6888121982096629</v>
      </c>
      <c r="GM34" s="19">
        <v>21.663487301997634</v>
      </c>
      <c r="GN34" s="19">
        <v>7.4192898037042827</v>
      </c>
      <c r="GO34" s="19">
        <v>16.592315474604025</v>
      </c>
      <c r="GP34" s="19">
        <v>13.538102291727835</v>
      </c>
      <c r="GQ34" s="19">
        <v>7.1022075717446871</v>
      </c>
      <c r="GR34" s="19">
        <v>5.4469683029867566</v>
      </c>
      <c r="GS34" s="19">
        <v>6.0630875219026272</v>
      </c>
      <c r="GT34" s="19">
        <v>5.0674680923829261</v>
      </c>
      <c r="GU34" s="19">
        <v>6.6749253009106173</v>
      </c>
      <c r="GV34" s="19">
        <v>6.5646810244696878</v>
      </c>
      <c r="GW34" s="19"/>
      <c r="GX34" s="19">
        <v>40.863585995340422</v>
      </c>
      <c r="GY34" s="19">
        <v>88.520285163484488</v>
      </c>
      <c r="GZ34" s="19">
        <v>104.35099176694591</v>
      </c>
      <c r="HA34" s="19">
        <v>6.5646810244696878</v>
      </c>
      <c r="HB34" s="17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</row>
    <row r="35" spans="1:354" ht="13">
      <c r="A35" s="243"/>
      <c r="B35" s="18" t="s">
        <v>70</v>
      </c>
      <c r="C35" s="19">
        <v>26.30353274428365</v>
      </c>
      <c r="D35" s="19">
        <v>20.557445920022406</v>
      </c>
      <c r="E35" s="19">
        <v>5.7460868242612442</v>
      </c>
      <c r="F35" s="20">
        <v>0.27951365391479438</v>
      </c>
      <c r="G35" s="19"/>
      <c r="H35" s="19">
        <v>26.151901874117844</v>
      </c>
      <c r="I35" s="19">
        <v>-5.5944559540954373</v>
      </c>
      <c r="J35" s="20">
        <v>-0.21392157178565238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24.361150449044306</v>
      </c>
      <c r="FM35" s="19">
        <v>3.9552342353510226</v>
      </c>
      <c r="FN35" s="19">
        <v>5.7297313135496593</v>
      </c>
      <c r="FO35" s="19">
        <v>47.640095319542162</v>
      </c>
      <c r="FP35" s="19">
        <v>38.3081516673303</v>
      </c>
      <c r="FQ35" s="19">
        <v>66.559282619617179</v>
      </c>
      <c r="FR35" s="19">
        <v>47.495900197228849</v>
      </c>
      <c r="FS35" s="19">
        <v>28.80995904419763</v>
      </c>
      <c r="FT35" s="19">
        <v>13.282571253195352</v>
      </c>
      <c r="FU35" s="19">
        <v>52.075856847459541</v>
      </c>
      <c r="FV35" s="19">
        <v>44.634580037665899</v>
      </c>
      <c r="FW35" s="19">
        <v>48.742011688127114</v>
      </c>
      <c r="FX35" s="19">
        <v>26.151901874117844</v>
      </c>
      <c r="FY35" s="19">
        <v>45.6761254235062</v>
      </c>
      <c r="FZ35" s="19">
        <v>28.147869905277293</v>
      </c>
      <c r="GA35" s="19">
        <v>10.693620141791378</v>
      </c>
      <c r="GB35" s="19">
        <v>39.475542541060889</v>
      </c>
      <c r="GC35" s="19">
        <v>10.738519406204388</v>
      </c>
      <c r="GD35" s="19">
        <v>0.87563824494387466</v>
      </c>
      <c r="GE35" s="19">
        <v>27.732567365026608</v>
      </c>
      <c r="GF35" s="19">
        <v>17.100704159171922</v>
      </c>
      <c r="GG35" s="19">
        <v>17.565594366668883</v>
      </c>
      <c r="GH35" s="19">
        <v>33.986991052499064</v>
      </c>
      <c r="GI35" s="19">
        <v>22.804445614060594</v>
      </c>
      <c r="GJ35" s="19">
        <v>20.557445920022406</v>
      </c>
      <c r="GK35" s="19">
        <v>14.788497256415841</v>
      </c>
      <c r="GL35" s="19">
        <v>10.461710441266042</v>
      </c>
      <c r="GM35" s="19">
        <v>14.469243616366901</v>
      </c>
      <c r="GN35" s="19">
        <v>26.326574634017575</v>
      </c>
      <c r="GO35" s="19">
        <v>18.165088209689543</v>
      </c>
      <c r="GP35" s="19">
        <v>7.8768546873218757</v>
      </c>
      <c r="GQ35" s="19">
        <v>8.5733945554998616</v>
      </c>
      <c r="GR35" s="19">
        <v>25.898493368637602</v>
      </c>
      <c r="GS35" s="19">
        <v>14.639380575408984</v>
      </c>
      <c r="GT35" s="19">
        <v>24.608358778441776</v>
      </c>
      <c r="GU35" s="19">
        <v>12.528624762677111</v>
      </c>
      <c r="GV35" s="19">
        <v>26.30353274428365</v>
      </c>
      <c r="GW35" s="19"/>
      <c r="GX35" s="19">
        <v>421.59452467230898</v>
      </c>
      <c r="GY35" s="19">
        <v>280.94952009432888</v>
      </c>
      <c r="GZ35" s="19">
        <v>198.89366680576552</v>
      </c>
      <c r="HA35" s="19">
        <v>26.30353274428365</v>
      </c>
      <c r="HB35" s="17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</row>
    <row r="36" spans="1:354" ht="13">
      <c r="A36" s="243"/>
      <c r="B36" s="18" t="s">
        <v>71</v>
      </c>
      <c r="C36" s="19">
        <v>0.34130444594712928</v>
      </c>
      <c r="D36" s="19">
        <v>0.36752865243699534</v>
      </c>
      <c r="E36" s="19">
        <v>-2.6224206489866064E-2</v>
      </c>
      <c r="F36" s="20">
        <v>-7.1352821925527624E-2</v>
      </c>
      <c r="G36" s="19"/>
      <c r="H36" s="19">
        <v>0</v>
      </c>
      <c r="I36" s="19">
        <v>0.36752865243699534</v>
      </c>
      <c r="J36" s="20">
        <v>0</v>
      </c>
      <c r="K36" s="15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0</v>
      </c>
      <c r="ED36" s="19">
        <v>0</v>
      </c>
      <c r="EE36" s="19">
        <v>0</v>
      </c>
      <c r="EF36" s="19">
        <v>0</v>
      </c>
      <c r="EG36" s="19">
        <v>0</v>
      </c>
      <c r="EH36" s="19">
        <v>0</v>
      </c>
      <c r="EI36" s="19">
        <v>0</v>
      </c>
      <c r="EJ36" s="19">
        <v>0</v>
      </c>
      <c r="EK36" s="19">
        <v>0</v>
      </c>
      <c r="EL36" s="19">
        <v>0</v>
      </c>
      <c r="EM36" s="19">
        <v>0</v>
      </c>
      <c r="EN36" s="19">
        <v>0</v>
      </c>
      <c r="EO36" s="19">
        <v>0</v>
      </c>
      <c r="EP36" s="19">
        <v>0</v>
      </c>
      <c r="EQ36" s="19">
        <v>0</v>
      </c>
      <c r="ER36" s="19">
        <v>0</v>
      </c>
      <c r="ES36" s="19">
        <v>0</v>
      </c>
      <c r="ET36" s="19">
        <v>0</v>
      </c>
      <c r="EU36" s="19">
        <v>0</v>
      </c>
      <c r="EV36" s="19">
        <v>0</v>
      </c>
      <c r="EW36" s="19">
        <v>0</v>
      </c>
      <c r="EX36" s="19">
        <v>0</v>
      </c>
      <c r="EY36" s="19">
        <v>0</v>
      </c>
      <c r="EZ36" s="19">
        <v>0</v>
      </c>
      <c r="FA36" s="19">
        <v>0</v>
      </c>
      <c r="FB36" s="19">
        <v>0</v>
      </c>
      <c r="FC36" s="19">
        <v>0</v>
      </c>
      <c r="FD36" s="19">
        <v>0</v>
      </c>
      <c r="FE36" s="19">
        <v>0</v>
      </c>
      <c r="FF36" s="19">
        <v>0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6.2011999999999998E-2</v>
      </c>
      <c r="FM36" s="19">
        <v>0</v>
      </c>
      <c r="FN36" s="19">
        <v>6.2790212467184692E-2</v>
      </c>
      <c r="FO36" s="19">
        <v>7.8731687345677329E-2</v>
      </c>
      <c r="FP36" s="19">
        <v>0.84386394999999992</v>
      </c>
      <c r="FQ36" s="19">
        <v>0.62144921422558086</v>
      </c>
      <c r="FR36" s="19">
        <v>0.26471402551122969</v>
      </c>
      <c r="FS36" s="19">
        <v>0.55135667843831915</v>
      </c>
      <c r="FT36" s="19">
        <v>0.56775555981966541</v>
      </c>
      <c r="FU36" s="19">
        <v>0.56587719918820267</v>
      </c>
      <c r="FV36" s="19">
        <v>0.89335516899718881</v>
      </c>
      <c r="FW36" s="19">
        <v>0.39806799577426066</v>
      </c>
      <c r="FX36" s="19">
        <v>0</v>
      </c>
      <c r="FY36" s="19">
        <v>0.3926440055638768</v>
      </c>
      <c r="FZ36" s="19">
        <v>0.42720143437862951</v>
      </c>
      <c r="GA36" s="19">
        <v>0.45762664611002229</v>
      </c>
      <c r="GB36" s="19">
        <v>7.3038993452549104</v>
      </c>
      <c r="GC36" s="19">
        <v>3.9429885677171681</v>
      </c>
      <c r="GD36" s="19">
        <v>0</v>
      </c>
      <c r="GE36" s="19">
        <v>0.34390052183959469</v>
      </c>
      <c r="GF36" s="19">
        <v>0.19221128383269726</v>
      </c>
      <c r="GG36" s="19">
        <v>0.35973869193906222</v>
      </c>
      <c r="GH36" s="19">
        <v>0.26673008946759846</v>
      </c>
      <c r="GI36" s="19">
        <v>0.84626210714558814</v>
      </c>
      <c r="GJ36" s="19">
        <v>0.36752865243699534</v>
      </c>
      <c r="GK36" s="19">
        <v>0.34939858645292654</v>
      </c>
      <c r="GL36" s="19">
        <v>0.35563054200345079</v>
      </c>
      <c r="GM36" s="19">
        <v>0.29484670667286478</v>
      </c>
      <c r="GN36" s="19">
        <v>0.291949627971123</v>
      </c>
      <c r="GO36" s="19">
        <v>0.36529338946580914</v>
      </c>
      <c r="GP36" s="19">
        <v>5.3644810623696847E-4</v>
      </c>
      <c r="GQ36" s="19">
        <v>0.55659017655963805</v>
      </c>
      <c r="GR36" s="19">
        <v>0.40290643544169802</v>
      </c>
      <c r="GS36" s="19">
        <v>0.35286840540001996</v>
      </c>
      <c r="GT36" s="19">
        <v>0.14403136808951514</v>
      </c>
      <c r="GU36" s="19">
        <v>0.19003919916115725</v>
      </c>
      <c r="GV36" s="19">
        <v>0.34130444594712928</v>
      </c>
      <c r="GW36" s="19"/>
      <c r="GX36" s="19">
        <v>4.9099736917673091</v>
      </c>
      <c r="GY36" s="19">
        <v>14.533202693249148</v>
      </c>
      <c r="GZ36" s="19">
        <v>3.6716195377614351</v>
      </c>
      <c r="HA36" s="19">
        <v>0.34130444594712928</v>
      </c>
      <c r="HB36" s="17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</row>
    <row r="37" spans="1:354" ht="13">
      <c r="A37" s="243"/>
      <c r="B37" s="18"/>
      <c r="C37" s="19"/>
      <c r="D37" s="19"/>
      <c r="E37" s="19"/>
      <c r="F37" s="20"/>
      <c r="G37" s="19"/>
      <c r="H37" s="19"/>
      <c r="I37" s="19"/>
      <c r="J37" s="20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7"/>
      <c r="HC37" s="244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  <c r="IW37" s="244"/>
      <c r="IX37" s="244"/>
      <c r="IY37" s="244"/>
      <c r="IZ37" s="244"/>
      <c r="JA37" s="244"/>
      <c r="JB37" s="244"/>
      <c r="JC37" s="244"/>
      <c r="JD37" s="244"/>
      <c r="JE37" s="244"/>
      <c r="JF37" s="244"/>
      <c r="JG37" s="244"/>
      <c r="JH37" s="244"/>
      <c r="JI37" s="244"/>
      <c r="JJ37" s="244"/>
      <c r="JK37" s="244"/>
      <c r="JL37" s="244"/>
      <c r="JM37" s="244"/>
      <c r="JN37" s="244"/>
      <c r="JO37" s="244"/>
      <c r="JP37" s="244"/>
      <c r="JQ37" s="244"/>
      <c r="JR37" s="244"/>
      <c r="JS37" s="244"/>
      <c r="JT37" s="244"/>
      <c r="JU37" s="244"/>
      <c r="JV37" s="244"/>
      <c r="JW37" s="244"/>
      <c r="JX37" s="244"/>
      <c r="JY37" s="244"/>
      <c r="JZ37" s="244"/>
      <c r="KA37" s="244"/>
      <c r="KB37" s="244"/>
      <c r="KC37" s="244"/>
      <c r="KD37" s="244"/>
      <c r="KE37" s="244"/>
      <c r="KF37" s="244"/>
      <c r="KG37" s="244"/>
      <c r="KH37" s="244"/>
      <c r="KI37" s="244"/>
      <c r="KJ37" s="244"/>
      <c r="KK37" s="244"/>
      <c r="KL37" s="244"/>
      <c r="KM37" s="244"/>
      <c r="KN37" s="244"/>
      <c r="KO37" s="244"/>
      <c r="KP37" s="244"/>
      <c r="KQ37" s="244"/>
      <c r="KR37" s="244"/>
      <c r="KS37" s="244"/>
      <c r="KT37" s="244"/>
      <c r="KU37" s="244"/>
      <c r="KV37" s="244"/>
      <c r="KW37" s="244"/>
      <c r="KX37" s="244"/>
      <c r="KY37" s="244"/>
      <c r="KZ37" s="244"/>
      <c r="LA37" s="244"/>
      <c r="LB37" s="244"/>
      <c r="LC37" s="244"/>
      <c r="LD37" s="244"/>
      <c r="LE37" s="244"/>
      <c r="LF37" s="244"/>
      <c r="LG37" s="244"/>
      <c r="LH37" s="244"/>
      <c r="LI37" s="244"/>
      <c r="LJ37" s="244"/>
      <c r="LK37" s="244"/>
      <c r="LL37" s="244"/>
      <c r="LM37" s="244"/>
      <c r="LN37" s="244"/>
      <c r="LO37" s="244"/>
      <c r="LP37" s="244"/>
      <c r="LQ37" s="244"/>
      <c r="LR37" s="244"/>
      <c r="LS37" s="244"/>
      <c r="LT37" s="244"/>
      <c r="LU37" s="244"/>
      <c r="LV37" s="244"/>
      <c r="LW37" s="244"/>
      <c r="LX37" s="244"/>
      <c r="LY37" s="244"/>
      <c r="LZ37" s="244"/>
      <c r="MA37" s="244"/>
      <c r="MB37" s="244"/>
      <c r="MC37" s="244"/>
      <c r="MD37" s="244"/>
      <c r="ME37" s="244"/>
      <c r="MF37" s="244"/>
      <c r="MG37" s="244"/>
      <c r="MH37" s="244"/>
      <c r="MI37" s="244"/>
      <c r="MJ37" s="244"/>
      <c r="MK37" s="244"/>
      <c r="ML37" s="244"/>
      <c r="MM37" s="244"/>
      <c r="MN37" s="244"/>
      <c r="MO37" s="244"/>
      <c r="MP37" s="244"/>
    </row>
    <row r="38" spans="1:354" ht="13">
      <c r="A38" s="243"/>
      <c r="B38" s="24" t="s">
        <v>72</v>
      </c>
      <c r="C38" s="25">
        <v>9.0264757865128081E-2</v>
      </c>
      <c r="D38" s="25">
        <v>23.54502157627493</v>
      </c>
      <c r="E38" s="25">
        <v>-23.454756818409802</v>
      </c>
      <c r="F38" s="26">
        <v>-0.99616629113833199</v>
      </c>
      <c r="G38" s="27"/>
      <c r="H38" s="25">
        <v>8.2127989179804017E-2</v>
      </c>
      <c r="I38" s="25">
        <v>23.462893587095127</v>
      </c>
      <c r="J38" s="26">
        <v>285.68693598144074</v>
      </c>
      <c r="K38" s="27"/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1.6212716411812501E-3</v>
      </c>
      <c r="FN38" s="25">
        <v>2.7565470462543835E-2</v>
      </c>
      <c r="FO38" s="25">
        <v>7.7352960000000012E-2</v>
      </c>
      <c r="FP38" s="25">
        <v>7.1096311224802616E-2</v>
      </c>
      <c r="FQ38" s="25">
        <v>8.719335670322037E-2</v>
      </c>
      <c r="FR38" s="25">
        <v>0.10650776233182874</v>
      </c>
      <c r="FS38" s="25">
        <v>5.4421029574264999E-2</v>
      </c>
      <c r="FT38" s="25">
        <v>9.5236979462722152E-2</v>
      </c>
      <c r="FU38" s="25">
        <v>0.15643364177087629</v>
      </c>
      <c r="FV38" s="25">
        <v>0.10097238569599346</v>
      </c>
      <c r="FW38" s="25">
        <v>0.10655557929096696</v>
      </c>
      <c r="FX38" s="25">
        <v>8.2127989179804017E-2</v>
      </c>
      <c r="FY38" s="25">
        <v>7.3925490039912445E-2</v>
      </c>
      <c r="FZ38" s="25">
        <v>0.12881903288763066</v>
      </c>
      <c r="GA38" s="25">
        <v>3.8175390224168208E-2</v>
      </c>
      <c r="GB38" s="25">
        <v>9.8204177224528177E-2</v>
      </c>
      <c r="GC38" s="25">
        <v>9.8012821926153473E-2</v>
      </c>
      <c r="GD38" s="25">
        <v>4.9642790662774071E-2</v>
      </c>
      <c r="GE38" s="25">
        <v>6.8188714478803258E-2</v>
      </c>
      <c r="GF38" s="25">
        <v>7.0529654704633779E-2</v>
      </c>
      <c r="GG38" s="25">
        <v>5.9424052890081951E-2</v>
      </c>
      <c r="GH38" s="25">
        <v>0.12077312145752001</v>
      </c>
      <c r="GI38" s="25">
        <v>4.0102577919235882E-2</v>
      </c>
      <c r="GJ38" s="25">
        <v>23.54502157627493</v>
      </c>
      <c r="GK38" s="25">
        <v>33.494925140433331</v>
      </c>
      <c r="GL38" s="25">
        <v>28.531983391569618</v>
      </c>
      <c r="GM38" s="25">
        <v>3.2525890794066689E-2</v>
      </c>
      <c r="GN38" s="25">
        <v>22.713989097519583</v>
      </c>
      <c r="GO38" s="25">
        <v>9.3163734429961079E-2</v>
      </c>
      <c r="GP38" s="25">
        <v>4.0470930332800255E-2</v>
      </c>
      <c r="GQ38" s="25">
        <v>4.3482207332034159E-2</v>
      </c>
      <c r="GR38" s="25">
        <v>4.2759278138987972E-2</v>
      </c>
      <c r="GS38" s="25">
        <v>8.3531236588392943</v>
      </c>
      <c r="GT38" s="25">
        <v>33.362830368835475</v>
      </c>
      <c r="GU38" s="25">
        <v>10.242557320062552</v>
      </c>
      <c r="GV38" s="25">
        <v>9.0264757865128081E-2</v>
      </c>
      <c r="GW38" s="27"/>
      <c r="GX38" s="25">
        <v>0.88495674815840064</v>
      </c>
      <c r="GY38" s="25">
        <v>0.92792581359524595</v>
      </c>
      <c r="GZ38" s="25">
        <v>0</v>
      </c>
      <c r="HA38" s="25">
        <v>0</v>
      </c>
      <c r="HB38" s="17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</row>
    <row r="39" spans="1:354" ht="13">
      <c r="A39" s="243"/>
      <c r="B39" s="18" t="s">
        <v>73</v>
      </c>
      <c r="C39" s="19">
        <v>9.0264757865128081E-2</v>
      </c>
      <c r="D39" s="19">
        <v>23.54502157627493</v>
      </c>
      <c r="E39" s="19">
        <v>-23.454756818409802</v>
      </c>
      <c r="F39" s="20">
        <v>-0.99616629113833199</v>
      </c>
      <c r="G39" s="19"/>
      <c r="H39" s="19">
        <v>8.2127989179804017E-2</v>
      </c>
      <c r="I39" s="19">
        <v>23.462893587095127</v>
      </c>
      <c r="J39" s="20">
        <v>285.68693598144074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</v>
      </c>
      <c r="EG39" s="19">
        <v>0</v>
      </c>
      <c r="EH39" s="19">
        <v>0</v>
      </c>
      <c r="EI39" s="19">
        <v>0</v>
      </c>
      <c r="EJ39" s="19">
        <v>0</v>
      </c>
      <c r="EK39" s="19">
        <v>0</v>
      </c>
      <c r="EL39" s="19">
        <v>0</v>
      </c>
      <c r="EM39" s="19">
        <v>0</v>
      </c>
      <c r="EN39" s="19">
        <v>0</v>
      </c>
      <c r="EO39" s="19">
        <v>0</v>
      </c>
      <c r="EP39" s="19">
        <v>0</v>
      </c>
      <c r="EQ39" s="19">
        <v>0</v>
      </c>
      <c r="ER39" s="19">
        <v>0</v>
      </c>
      <c r="ES39" s="19">
        <v>0</v>
      </c>
      <c r="ET39" s="19">
        <v>0</v>
      </c>
      <c r="EU39" s="19">
        <v>0</v>
      </c>
      <c r="EV39" s="19">
        <v>0</v>
      </c>
      <c r="EW39" s="19">
        <v>0</v>
      </c>
      <c r="EX39" s="19">
        <v>0</v>
      </c>
      <c r="EY39" s="19">
        <v>0</v>
      </c>
      <c r="EZ39" s="19">
        <v>0</v>
      </c>
      <c r="FA39" s="19">
        <v>0</v>
      </c>
      <c r="FB39" s="19">
        <v>0</v>
      </c>
      <c r="FC39" s="19">
        <v>0</v>
      </c>
      <c r="FD39" s="19">
        <v>0</v>
      </c>
      <c r="FE39" s="19">
        <v>0</v>
      </c>
      <c r="FF39" s="19">
        <v>0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1.6212716411812501E-3</v>
      </c>
      <c r="FN39" s="19">
        <v>2.7565470462543835E-2</v>
      </c>
      <c r="FO39" s="19">
        <v>7.7352960000000012E-2</v>
      </c>
      <c r="FP39" s="19">
        <v>7.1096311224802616E-2</v>
      </c>
      <c r="FQ39" s="19">
        <v>8.719335670322037E-2</v>
      </c>
      <c r="FR39" s="19">
        <v>0.10650776233182874</v>
      </c>
      <c r="FS39" s="19">
        <v>5.4421029574264999E-2</v>
      </c>
      <c r="FT39" s="19">
        <v>9.5236979462722152E-2</v>
      </c>
      <c r="FU39" s="19">
        <v>0.15643364177087629</v>
      </c>
      <c r="FV39" s="19">
        <v>0.10097238569599346</v>
      </c>
      <c r="FW39" s="19">
        <v>0.10655557929096696</v>
      </c>
      <c r="FX39" s="19">
        <v>8.2127989179804017E-2</v>
      </c>
      <c r="FY39" s="19">
        <v>7.3925490039912445E-2</v>
      </c>
      <c r="FZ39" s="19">
        <v>0.12881903288763066</v>
      </c>
      <c r="GA39" s="19">
        <v>3.8175390224168208E-2</v>
      </c>
      <c r="GB39" s="19">
        <v>9.8204177224528177E-2</v>
      </c>
      <c r="GC39" s="19">
        <v>9.8012821926153473E-2</v>
      </c>
      <c r="GD39" s="19">
        <v>4.9642790662774071E-2</v>
      </c>
      <c r="GE39" s="19">
        <v>6.8188714478803258E-2</v>
      </c>
      <c r="GF39" s="19">
        <v>7.0529654704633779E-2</v>
      </c>
      <c r="GG39" s="19">
        <v>5.9424052890081951E-2</v>
      </c>
      <c r="GH39" s="19">
        <v>0.12077312145752001</v>
      </c>
      <c r="GI39" s="19">
        <v>4.0102577919235882E-2</v>
      </c>
      <c r="GJ39" s="19">
        <v>23.54502157627493</v>
      </c>
      <c r="GK39" s="19">
        <v>33.494925140433331</v>
      </c>
      <c r="GL39" s="19">
        <v>28.531983391569618</v>
      </c>
      <c r="GM39" s="19">
        <v>3.2525890794066689E-2</v>
      </c>
      <c r="GN39" s="19">
        <v>22.713989097519583</v>
      </c>
      <c r="GO39" s="19">
        <v>9.3163734429961079E-2</v>
      </c>
      <c r="GP39" s="19">
        <v>4.0470930332800255E-2</v>
      </c>
      <c r="GQ39" s="19">
        <v>4.3482207332034159E-2</v>
      </c>
      <c r="GR39" s="19">
        <v>4.2759278138987972E-2</v>
      </c>
      <c r="GS39" s="19">
        <v>8.3531236588392943</v>
      </c>
      <c r="GT39" s="19">
        <v>33.362830368835475</v>
      </c>
      <c r="GU39" s="19">
        <v>10.242557320062552</v>
      </c>
      <c r="GV39" s="19">
        <v>9.0264757865128081E-2</v>
      </c>
      <c r="GW39" s="19"/>
      <c r="GX39" s="19">
        <v>0.88495674815840064</v>
      </c>
      <c r="GY39" s="19">
        <v>0.92792581359524595</v>
      </c>
      <c r="GZ39" s="19">
        <v>0</v>
      </c>
      <c r="HA39" s="19">
        <v>0</v>
      </c>
      <c r="HB39" s="17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</row>
    <row r="40" spans="1:354" ht="13">
      <c r="A40" s="1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7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</row>
    <row r="41" spans="1:354" ht="13">
      <c r="A41" s="243"/>
      <c r="B41" s="24" t="s">
        <v>74</v>
      </c>
      <c r="C41" s="25">
        <v>0.33317826452874616</v>
      </c>
      <c r="D41" s="25">
        <v>0.7110793884252059</v>
      </c>
      <c r="E41" s="25">
        <v>-0.37790112389645975</v>
      </c>
      <c r="F41" s="26">
        <v>-0.53144716335173148</v>
      </c>
      <c r="G41" s="27"/>
      <c r="H41" s="25">
        <v>0.14072984020004092</v>
      </c>
      <c r="I41" s="25">
        <v>0.57034954822516504</v>
      </c>
      <c r="J41" s="26">
        <v>4.0527975261994165</v>
      </c>
      <c r="K41" s="27"/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  <c r="DR41" s="25">
        <v>0</v>
      </c>
      <c r="DS41" s="25">
        <v>0</v>
      </c>
      <c r="DT41" s="25">
        <v>0</v>
      </c>
      <c r="DU41" s="25">
        <v>0</v>
      </c>
      <c r="DV41" s="25">
        <v>0</v>
      </c>
      <c r="DW41" s="25">
        <v>0</v>
      </c>
      <c r="DX41" s="25">
        <v>0</v>
      </c>
      <c r="DY41" s="25">
        <v>0</v>
      </c>
      <c r="DZ41" s="25">
        <v>0</v>
      </c>
      <c r="EA41" s="25">
        <v>0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0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0</v>
      </c>
      <c r="EX41" s="25">
        <v>0</v>
      </c>
      <c r="EY41" s="25">
        <v>0</v>
      </c>
      <c r="EZ41" s="25">
        <v>0</v>
      </c>
      <c r="FA41" s="25">
        <v>0</v>
      </c>
      <c r="FB41" s="25">
        <v>0</v>
      </c>
      <c r="FC41" s="25">
        <v>0</v>
      </c>
      <c r="FD41" s="25">
        <v>0</v>
      </c>
      <c r="FE41" s="25">
        <v>0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0</v>
      </c>
      <c r="FL41" s="25">
        <v>0.55248399999999998</v>
      </c>
      <c r="FM41" s="25">
        <v>0</v>
      </c>
      <c r="FN41" s="25">
        <v>0.13172151522793368</v>
      </c>
      <c r="FO41" s="25">
        <v>0.33661186394508058</v>
      </c>
      <c r="FP41" s="25">
        <v>1.3074749833704486E-2</v>
      </c>
      <c r="FQ41" s="25">
        <v>0.60803150430844044</v>
      </c>
      <c r="FR41" s="25">
        <v>0.25771718663767113</v>
      </c>
      <c r="FS41" s="25">
        <v>0.74223842015397157</v>
      </c>
      <c r="FT41" s="25">
        <v>0.80178727597898591</v>
      </c>
      <c r="FU41" s="25">
        <v>1.9082210321740369</v>
      </c>
      <c r="FV41" s="25">
        <v>0.16908094301438603</v>
      </c>
      <c r="FW41" s="25">
        <v>0.11518525770361973</v>
      </c>
      <c r="FX41" s="25">
        <v>0.14072984020004092</v>
      </c>
      <c r="FY41" s="25">
        <v>0.11876598911090175</v>
      </c>
      <c r="FZ41" s="25">
        <v>0.19915751575203253</v>
      </c>
      <c r="GA41" s="25">
        <v>3.4314112870912045E-2</v>
      </c>
      <c r="GB41" s="25">
        <v>0.13004480067581156</v>
      </c>
      <c r="GC41" s="25">
        <v>0.27229879713688576</v>
      </c>
      <c r="GD41" s="25">
        <v>0.57409702566186516</v>
      </c>
      <c r="GE41" s="25">
        <v>0.21732849404983101</v>
      </c>
      <c r="GF41" s="25">
        <v>0</v>
      </c>
      <c r="GG41" s="25">
        <v>1.0243231378836302</v>
      </c>
      <c r="GH41" s="25">
        <v>0.44640000000000002</v>
      </c>
      <c r="GI41" s="25">
        <v>1.089927499635039</v>
      </c>
      <c r="GJ41" s="25">
        <v>0.7110793884252059</v>
      </c>
      <c r="GK41" s="25">
        <v>0.84624998283416442</v>
      </c>
      <c r="GL41" s="25">
        <v>0.75383501383187812</v>
      </c>
      <c r="GM41" s="25">
        <v>0</v>
      </c>
      <c r="GN41" s="25">
        <v>8.0655402676564736E-2</v>
      </c>
      <c r="GO41" s="25">
        <v>0.8703045289033946</v>
      </c>
      <c r="GP41" s="25">
        <v>5.4469373367881942E-2</v>
      </c>
      <c r="GQ41" s="25">
        <v>9.1224310029022343E-2</v>
      </c>
      <c r="GR41" s="25">
        <v>4.556411424881289E-2</v>
      </c>
      <c r="GS41" s="25">
        <v>0.13739031251037825</v>
      </c>
      <c r="GT41" s="25">
        <v>0</v>
      </c>
      <c r="GU41" s="25">
        <v>0.70053148170938817</v>
      </c>
      <c r="GV41" s="25">
        <v>0.33317826452874616</v>
      </c>
      <c r="GW41" s="27"/>
      <c r="GX41" s="25">
        <v>5.6361537489778302</v>
      </c>
      <c r="GY41" s="25">
        <v>4.2473872129769497</v>
      </c>
      <c r="GZ41" s="25">
        <v>0</v>
      </c>
      <c r="HA41" s="25">
        <v>0</v>
      </c>
      <c r="HB41" s="17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</row>
    <row r="42" spans="1:354" ht="13">
      <c r="A42" s="243"/>
      <c r="C42" s="19"/>
      <c r="D42" s="19"/>
      <c r="H42" s="19"/>
      <c r="HB42" s="17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</row>
    <row r="43" spans="1:354" ht="13">
      <c r="A43" s="243"/>
      <c r="B43" s="24" t="s">
        <v>300</v>
      </c>
      <c r="C43" s="39">
        <v>438</v>
      </c>
      <c r="D43" s="39">
        <v>432</v>
      </c>
      <c r="E43" s="39">
        <v>6</v>
      </c>
      <c r="F43" s="26">
        <v>1.3888888888888888E-2</v>
      </c>
      <c r="G43" s="27"/>
      <c r="H43" s="39">
        <v>410</v>
      </c>
      <c r="I43" s="39">
        <v>22</v>
      </c>
      <c r="J43" s="26">
        <v>5.3658536585365853E-2</v>
      </c>
      <c r="K43" s="19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317</v>
      </c>
      <c r="FM43" s="39">
        <v>318</v>
      </c>
      <c r="FN43" s="39">
        <v>353</v>
      </c>
      <c r="FO43" s="39">
        <v>358</v>
      </c>
      <c r="FP43" s="39">
        <v>358</v>
      </c>
      <c r="FQ43" s="39">
        <v>364</v>
      </c>
      <c r="FR43" s="39">
        <v>364</v>
      </c>
      <c r="FS43" s="39">
        <v>372</v>
      </c>
      <c r="FT43" s="39">
        <v>375</v>
      </c>
      <c r="FU43" s="39">
        <v>369</v>
      </c>
      <c r="FV43" s="39">
        <v>406</v>
      </c>
      <c r="FW43" s="39">
        <v>406</v>
      </c>
      <c r="FX43" s="39">
        <v>410</v>
      </c>
      <c r="FY43" s="39">
        <v>413</v>
      </c>
      <c r="FZ43" s="39">
        <v>413</v>
      </c>
      <c r="GA43" s="39">
        <v>426</v>
      </c>
      <c r="GB43" s="39">
        <v>424</v>
      </c>
      <c r="GC43" s="39">
        <v>424</v>
      </c>
      <c r="GD43" s="39">
        <v>424</v>
      </c>
      <c r="GE43" s="39">
        <v>425</v>
      </c>
      <c r="GF43" s="39">
        <v>422</v>
      </c>
      <c r="GG43" s="39">
        <v>428</v>
      </c>
      <c r="GH43" s="39">
        <v>429</v>
      </c>
      <c r="GI43" s="39">
        <v>428</v>
      </c>
      <c r="GJ43" s="39">
        <v>432</v>
      </c>
      <c r="GK43" s="39">
        <v>432</v>
      </c>
      <c r="GL43" s="39">
        <v>431</v>
      </c>
      <c r="GM43" s="39">
        <v>432</v>
      </c>
      <c r="GN43" s="39">
        <v>433</v>
      </c>
      <c r="GO43" s="39">
        <v>437</v>
      </c>
      <c r="GP43" s="39">
        <v>434</v>
      </c>
      <c r="GQ43" s="39">
        <v>438</v>
      </c>
      <c r="GR43" s="39">
        <v>435</v>
      </c>
      <c r="GS43" s="39">
        <v>435</v>
      </c>
      <c r="GT43" s="39">
        <v>435</v>
      </c>
      <c r="GU43" s="39">
        <v>437</v>
      </c>
      <c r="GV43" s="39">
        <v>438</v>
      </c>
      <c r="GX43" s="39">
        <v>363.33333333333331</v>
      </c>
      <c r="GY43" s="39">
        <v>422.16666666666669</v>
      </c>
      <c r="GZ43" s="39">
        <v>434.25</v>
      </c>
      <c r="HA43" s="39">
        <v>438</v>
      </c>
      <c r="HB43" s="17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</row>
    <row r="44" spans="1:354" ht="13">
      <c r="A44" s="243"/>
      <c r="B44" s="18" t="s">
        <v>301</v>
      </c>
      <c r="C44" s="40">
        <v>438</v>
      </c>
      <c r="D44" s="40">
        <v>432</v>
      </c>
      <c r="E44" s="40">
        <v>6</v>
      </c>
      <c r="F44" s="20">
        <v>1.3888888888888888E-2</v>
      </c>
      <c r="G44" s="19"/>
      <c r="H44" s="19">
        <v>410</v>
      </c>
      <c r="I44" s="40">
        <v>22</v>
      </c>
      <c r="J44" s="20">
        <v>5.3658536585365853E-2</v>
      </c>
      <c r="K44" s="19"/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0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0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40">
        <v>0</v>
      </c>
      <c r="BY44" s="40">
        <v>0</v>
      </c>
      <c r="BZ44" s="40">
        <v>0</v>
      </c>
      <c r="CA44" s="40">
        <v>0</v>
      </c>
      <c r="CB44" s="40">
        <v>0</v>
      </c>
      <c r="CC44" s="40">
        <v>0</v>
      </c>
      <c r="CD44" s="40">
        <v>0</v>
      </c>
      <c r="CE44" s="40">
        <v>0</v>
      </c>
      <c r="CF44" s="40">
        <v>0</v>
      </c>
      <c r="CG44" s="40">
        <v>0</v>
      </c>
      <c r="CH44" s="40">
        <v>0</v>
      </c>
      <c r="CI44" s="40">
        <v>0</v>
      </c>
      <c r="CJ44" s="40">
        <v>0</v>
      </c>
      <c r="CK44" s="40">
        <v>0</v>
      </c>
      <c r="CL44" s="40">
        <v>0</v>
      </c>
      <c r="CM44" s="40">
        <v>0</v>
      </c>
      <c r="CN44" s="40">
        <v>0</v>
      </c>
      <c r="CO44" s="40">
        <v>0</v>
      </c>
      <c r="CP44" s="40">
        <v>0</v>
      </c>
      <c r="CQ44" s="40">
        <v>0</v>
      </c>
      <c r="CR44" s="40">
        <v>0</v>
      </c>
      <c r="CS44" s="40">
        <v>0</v>
      </c>
      <c r="CT44" s="40">
        <v>0</v>
      </c>
      <c r="CU44" s="40">
        <v>0</v>
      </c>
      <c r="CV44" s="40">
        <v>0</v>
      </c>
      <c r="CW44" s="40">
        <v>0</v>
      </c>
      <c r="CX44" s="40">
        <v>0</v>
      </c>
      <c r="CY44" s="40">
        <v>0</v>
      </c>
      <c r="CZ44" s="40">
        <v>0</v>
      </c>
      <c r="DA44" s="40">
        <v>0</v>
      </c>
      <c r="DB44" s="40">
        <v>0</v>
      </c>
      <c r="DC44" s="40">
        <v>0</v>
      </c>
      <c r="DD44" s="40">
        <v>0</v>
      </c>
      <c r="DE44" s="40">
        <v>0</v>
      </c>
      <c r="DF44" s="40">
        <v>0</v>
      </c>
      <c r="DG44" s="40">
        <v>0</v>
      </c>
      <c r="DH44" s="40">
        <v>0</v>
      </c>
      <c r="DI44" s="40">
        <v>0</v>
      </c>
      <c r="DJ44" s="40">
        <v>0</v>
      </c>
      <c r="DK44" s="40">
        <v>0</v>
      </c>
      <c r="DL44" s="40">
        <v>0</v>
      </c>
      <c r="DM44" s="40">
        <v>0</v>
      </c>
      <c r="DN44" s="40">
        <v>0</v>
      </c>
      <c r="DO44" s="40">
        <v>0</v>
      </c>
      <c r="DP44" s="40">
        <v>0</v>
      </c>
      <c r="DQ44" s="40">
        <v>0</v>
      </c>
      <c r="DR44" s="40">
        <v>0</v>
      </c>
      <c r="DS44" s="40">
        <v>0</v>
      </c>
      <c r="DT44" s="40">
        <v>0</v>
      </c>
      <c r="DU44" s="40">
        <v>0</v>
      </c>
      <c r="DV44" s="40">
        <v>0</v>
      </c>
      <c r="DW44" s="40">
        <v>0</v>
      </c>
      <c r="DX44" s="40">
        <v>0</v>
      </c>
      <c r="DY44" s="40">
        <v>0</v>
      </c>
      <c r="DZ44" s="40">
        <v>0</v>
      </c>
      <c r="EA44" s="40">
        <v>0</v>
      </c>
      <c r="EB44" s="40">
        <v>0</v>
      </c>
      <c r="EC44" s="40">
        <v>0</v>
      </c>
      <c r="ED44" s="40">
        <v>0</v>
      </c>
      <c r="EE44" s="40">
        <v>0</v>
      </c>
      <c r="EF44" s="40">
        <v>0</v>
      </c>
      <c r="EG44" s="40">
        <v>0</v>
      </c>
      <c r="EH44" s="40">
        <v>0</v>
      </c>
      <c r="EI44" s="40">
        <v>0</v>
      </c>
      <c r="EJ44" s="40">
        <v>0</v>
      </c>
      <c r="EK44" s="40">
        <v>0</v>
      </c>
      <c r="EL44" s="40">
        <v>0</v>
      </c>
      <c r="EM44" s="40">
        <v>0</v>
      </c>
      <c r="EN44" s="40">
        <v>0</v>
      </c>
      <c r="EO44" s="40">
        <v>0</v>
      </c>
      <c r="EP44" s="40">
        <v>0</v>
      </c>
      <c r="EQ44" s="40">
        <v>0</v>
      </c>
      <c r="ER44" s="40">
        <v>0</v>
      </c>
      <c r="ES44" s="40">
        <v>0</v>
      </c>
      <c r="ET44" s="40">
        <v>0</v>
      </c>
      <c r="EU44" s="40">
        <v>0</v>
      </c>
      <c r="EV44" s="40">
        <v>0</v>
      </c>
      <c r="EW44" s="40">
        <v>0</v>
      </c>
      <c r="EX44" s="40">
        <v>0</v>
      </c>
      <c r="EY44" s="40">
        <v>0</v>
      </c>
      <c r="EZ44" s="40">
        <v>0</v>
      </c>
      <c r="FA44" s="40">
        <v>0</v>
      </c>
      <c r="FB44" s="40">
        <v>0</v>
      </c>
      <c r="FC44" s="40">
        <v>0</v>
      </c>
      <c r="FD44" s="40">
        <v>0</v>
      </c>
      <c r="FE44" s="40">
        <v>0</v>
      </c>
      <c r="FF44" s="40">
        <v>0</v>
      </c>
      <c r="FG44" s="40">
        <v>0</v>
      </c>
      <c r="FH44" s="40">
        <v>0</v>
      </c>
      <c r="FI44" s="40">
        <v>0</v>
      </c>
      <c r="FJ44" s="40">
        <v>0</v>
      </c>
      <c r="FK44" s="40">
        <v>0</v>
      </c>
      <c r="FL44" s="40">
        <v>317</v>
      </c>
      <c r="FM44" s="40">
        <v>318</v>
      </c>
      <c r="FN44" s="40">
        <v>353</v>
      </c>
      <c r="FO44" s="40">
        <v>358</v>
      </c>
      <c r="FP44" s="40">
        <v>358</v>
      </c>
      <c r="FQ44" s="40">
        <v>364</v>
      </c>
      <c r="FR44" s="40">
        <v>364</v>
      </c>
      <c r="FS44" s="40">
        <v>372</v>
      </c>
      <c r="FT44" s="40">
        <v>375</v>
      </c>
      <c r="FU44" s="40">
        <v>369</v>
      </c>
      <c r="FV44" s="40">
        <v>406</v>
      </c>
      <c r="FW44" s="40">
        <v>406</v>
      </c>
      <c r="FX44" s="40">
        <v>410</v>
      </c>
      <c r="FY44" s="40">
        <v>413</v>
      </c>
      <c r="FZ44" s="40">
        <v>413</v>
      </c>
      <c r="GA44" s="40">
        <v>426</v>
      </c>
      <c r="GB44" s="40">
        <v>424</v>
      </c>
      <c r="GC44" s="40">
        <v>424</v>
      </c>
      <c r="GD44" s="40">
        <v>424</v>
      </c>
      <c r="GE44" s="40">
        <v>425</v>
      </c>
      <c r="GF44" s="40">
        <v>422</v>
      </c>
      <c r="GG44" s="40">
        <v>428</v>
      </c>
      <c r="GH44" s="40">
        <v>429</v>
      </c>
      <c r="GI44" s="40">
        <v>428</v>
      </c>
      <c r="GJ44" s="40">
        <v>432</v>
      </c>
      <c r="GK44" s="40">
        <v>432</v>
      </c>
      <c r="GL44" s="40">
        <v>431</v>
      </c>
      <c r="GM44" s="40">
        <v>432</v>
      </c>
      <c r="GN44" s="40">
        <v>433</v>
      </c>
      <c r="GO44" s="40">
        <v>437</v>
      </c>
      <c r="GP44" s="40">
        <v>434</v>
      </c>
      <c r="GQ44" s="40">
        <v>438</v>
      </c>
      <c r="GR44" s="40">
        <v>435</v>
      </c>
      <c r="GS44" s="40">
        <v>435</v>
      </c>
      <c r="GT44" s="40">
        <v>435</v>
      </c>
      <c r="GU44" s="40">
        <v>437</v>
      </c>
      <c r="GV44" s="40">
        <v>438</v>
      </c>
      <c r="GW44" s="40"/>
      <c r="GX44" s="40">
        <v>363.33333333333331</v>
      </c>
      <c r="GY44" s="40">
        <v>422.16666666666669</v>
      </c>
      <c r="GZ44" s="40">
        <v>434.25</v>
      </c>
      <c r="HA44" s="40">
        <v>438</v>
      </c>
      <c r="HB44" s="17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</row>
    <row r="45" spans="1:354" ht="13">
      <c r="A45" s="243"/>
      <c r="B45" s="18" t="s">
        <v>79</v>
      </c>
      <c r="C45" s="40">
        <v>105</v>
      </c>
      <c r="D45" s="40">
        <v>103</v>
      </c>
      <c r="E45" s="40">
        <v>2</v>
      </c>
      <c r="F45" s="20">
        <v>1.9417475728155338E-2</v>
      </c>
      <c r="G45" s="19"/>
      <c r="H45" s="40">
        <v>100</v>
      </c>
      <c r="I45" s="40">
        <v>3</v>
      </c>
      <c r="J45" s="20">
        <v>0.03</v>
      </c>
      <c r="K45" s="19"/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40">
        <v>0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40">
        <v>0</v>
      </c>
      <c r="CK45" s="40">
        <v>0</v>
      </c>
      <c r="CL45" s="40">
        <v>0</v>
      </c>
      <c r="CM45" s="40">
        <v>0</v>
      </c>
      <c r="CN45" s="40">
        <v>0</v>
      </c>
      <c r="CO45" s="40">
        <v>0</v>
      </c>
      <c r="CP45" s="40">
        <v>0</v>
      </c>
      <c r="CQ45" s="40">
        <v>0</v>
      </c>
      <c r="CR45" s="40">
        <v>0</v>
      </c>
      <c r="CS45" s="40">
        <v>0</v>
      </c>
      <c r="CT45" s="40">
        <v>0</v>
      </c>
      <c r="CU45" s="40">
        <v>0</v>
      </c>
      <c r="CV45" s="40">
        <v>0</v>
      </c>
      <c r="CW45" s="40">
        <v>0</v>
      </c>
      <c r="CX45" s="40">
        <v>0</v>
      </c>
      <c r="CY45" s="40">
        <v>0</v>
      </c>
      <c r="CZ45" s="40">
        <v>0</v>
      </c>
      <c r="DA45" s="40">
        <v>0</v>
      </c>
      <c r="DB45" s="40">
        <v>0</v>
      </c>
      <c r="DC45" s="40">
        <v>0</v>
      </c>
      <c r="DD45" s="40">
        <v>0</v>
      </c>
      <c r="DE45" s="40">
        <v>0</v>
      </c>
      <c r="DF45" s="40">
        <v>0</v>
      </c>
      <c r="DG45" s="40">
        <v>0</v>
      </c>
      <c r="DH45" s="40">
        <v>0</v>
      </c>
      <c r="DI45" s="40">
        <v>0</v>
      </c>
      <c r="DJ45" s="40">
        <v>0</v>
      </c>
      <c r="DK45" s="40">
        <v>0</v>
      </c>
      <c r="DL45" s="40">
        <v>0</v>
      </c>
      <c r="DM45" s="40">
        <v>0</v>
      </c>
      <c r="DN45" s="40">
        <v>0</v>
      </c>
      <c r="DO45" s="40">
        <v>0</v>
      </c>
      <c r="DP45" s="40">
        <v>0</v>
      </c>
      <c r="DQ45" s="40">
        <v>0</v>
      </c>
      <c r="DR45" s="40">
        <v>0</v>
      </c>
      <c r="DS45" s="40">
        <v>0</v>
      </c>
      <c r="DT45" s="40">
        <v>0</v>
      </c>
      <c r="DU45" s="40">
        <v>0</v>
      </c>
      <c r="DV45" s="40">
        <v>0</v>
      </c>
      <c r="DW45" s="40">
        <v>0</v>
      </c>
      <c r="DX45" s="40">
        <v>0</v>
      </c>
      <c r="DY45" s="40">
        <v>0</v>
      </c>
      <c r="DZ45" s="40">
        <v>0</v>
      </c>
      <c r="EA45" s="40">
        <v>0</v>
      </c>
      <c r="EB45" s="40">
        <v>0</v>
      </c>
      <c r="EC45" s="40">
        <v>0</v>
      </c>
      <c r="ED45" s="40">
        <v>0</v>
      </c>
      <c r="EE45" s="40">
        <v>0</v>
      </c>
      <c r="EF45" s="40">
        <v>0</v>
      </c>
      <c r="EG45" s="40">
        <v>0</v>
      </c>
      <c r="EH45" s="40">
        <v>0</v>
      </c>
      <c r="EI45" s="40">
        <v>0</v>
      </c>
      <c r="EJ45" s="40">
        <v>0</v>
      </c>
      <c r="EK45" s="40">
        <v>0</v>
      </c>
      <c r="EL45" s="40">
        <v>0</v>
      </c>
      <c r="EM45" s="40">
        <v>0</v>
      </c>
      <c r="EN45" s="40">
        <v>0</v>
      </c>
      <c r="EO45" s="40">
        <v>0</v>
      </c>
      <c r="EP45" s="40">
        <v>0</v>
      </c>
      <c r="EQ45" s="40">
        <v>0</v>
      </c>
      <c r="ER45" s="40">
        <v>0</v>
      </c>
      <c r="ES45" s="40">
        <v>0</v>
      </c>
      <c r="ET45" s="40">
        <v>0</v>
      </c>
      <c r="EU45" s="40">
        <v>0</v>
      </c>
      <c r="EV45" s="40">
        <v>0</v>
      </c>
      <c r="EW45" s="40">
        <v>0</v>
      </c>
      <c r="EX45" s="40">
        <v>0</v>
      </c>
      <c r="EY45" s="40">
        <v>0</v>
      </c>
      <c r="EZ45" s="40">
        <v>0</v>
      </c>
      <c r="FA45" s="40">
        <v>0</v>
      </c>
      <c r="FB45" s="40">
        <v>0</v>
      </c>
      <c r="FC45" s="40">
        <v>0</v>
      </c>
      <c r="FD45" s="40">
        <v>0</v>
      </c>
      <c r="FE45" s="40">
        <v>89</v>
      </c>
      <c r="FF45" s="40">
        <v>89</v>
      </c>
      <c r="FG45" s="40">
        <v>89</v>
      </c>
      <c r="FH45" s="40">
        <v>89</v>
      </c>
      <c r="FI45" s="40">
        <v>89</v>
      </c>
      <c r="FJ45" s="40">
        <v>89</v>
      </c>
      <c r="FK45" s="40">
        <v>89</v>
      </c>
      <c r="FL45" s="40">
        <v>89</v>
      </c>
      <c r="FM45" s="40">
        <v>89</v>
      </c>
      <c r="FN45" s="40">
        <v>89</v>
      </c>
      <c r="FO45" s="40">
        <v>93</v>
      </c>
      <c r="FP45" s="40">
        <v>93</v>
      </c>
      <c r="FQ45" s="40">
        <v>93</v>
      </c>
      <c r="FR45" s="40">
        <v>93</v>
      </c>
      <c r="FS45" s="40">
        <v>93</v>
      </c>
      <c r="FT45" s="40">
        <v>93</v>
      </c>
      <c r="FU45" s="40">
        <v>93</v>
      </c>
      <c r="FV45" s="40">
        <v>93</v>
      </c>
      <c r="FW45" s="40">
        <v>93</v>
      </c>
      <c r="FX45" s="40">
        <v>100</v>
      </c>
      <c r="FY45" s="40">
        <v>100</v>
      </c>
      <c r="FZ45" s="40">
        <v>100</v>
      </c>
      <c r="GA45" s="40">
        <v>100</v>
      </c>
      <c r="GB45" s="40">
        <v>100</v>
      </c>
      <c r="GC45" s="40">
        <v>100</v>
      </c>
      <c r="GD45" s="40">
        <v>100</v>
      </c>
      <c r="GE45" s="40">
        <v>100</v>
      </c>
      <c r="GF45" s="40">
        <v>100</v>
      </c>
      <c r="GG45" s="40">
        <v>102</v>
      </c>
      <c r="GH45" s="40">
        <v>102</v>
      </c>
      <c r="GI45" s="40">
        <v>103</v>
      </c>
      <c r="GJ45" s="40">
        <v>103</v>
      </c>
      <c r="GK45" s="40">
        <v>103</v>
      </c>
      <c r="GL45" s="40">
        <v>104</v>
      </c>
      <c r="GM45" s="40">
        <v>104</v>
      </c>
      <c r="GN45" s="40">
        <v>104</v>
      </c>
      <c r="GO45" s="40">
        <v>104</v>
      </c>
      <c r="GP45" s="40">
        <v>105</v>
      </c>
      <c r="GQ45" s="40">
        <v>105</v>
      </c>
      <c r="GR45" s="40">
        <v>105</v>
      </c>
      <c r="GS45" s="40">
        <v>105</v>
      </c>
      <c r="GT45" s="40">
        <v>105</v>
      </c>
      <c r="GU45" s="40">
        <v>105</v>
      </c>
      <c r="GV45" s="40">
        <v>105</v>
      </c>
      <c r="GW45" s="40"/>
      <c r="GX45" s="40">
        <v>92</v>
      </c>
      <c r="GY45" s="40">
        <v>100.58333333333333</v>
      </c>
      <c r="GZ45" s="40">
        <v>104.33333333333333</v>
      </c>
      <c r="HA45" s="40">
        <v>105</v>
      </c>
      <c r="HB45" s="17"/>
      <c r="HC45" s="244"/>
      <c r="HD45" s="244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  <c r="IW45" s="244"/>
      <c r="IX45" s="244"/>
      <c r="IY45" s="244"/>
      <c r="IZ45" s="244"/>
      <c r="JA45" s="244"/>
      <c r="JB45" s="244"/>
      <c r="JC45" s="244"/>
      <c r="JD45" s="244"/>
      <c r="JE45" s="244"/>
      <c r="JF45" s="244"/>
      <c r="JG45" s="244"/>
      <c r="JH45" s="244"/>
      <c r="JI45" s="244"/>
      <c r="JJ45" s="244"/>
      <c r="JK45" s="244"/>
      <c r="JL45" s="244"/>
      <c r="JM45" s="244"/>
      <c r="JN45" s="244"/>
      <c r="JO45" s="244"/>
      <c r="JP45" s="244"/>
      <c r="JQ45" s="244"/>
      <c r="JR45" s="244"/>
      <c r="JS45" s="244"/>
      <c r="JT45" s="244"/>
      <c r="JU45" s="244"/>
      <c r="JV45" s="244"/>
      <c r="JW45" s="244"/>
      <c r="JX45" s="244"/>
      <c r="JY45" s="244"/>
      <c r="JZ45" s="244"/>
      <c r="KA45" s="244"/>
      <c r="KB45" s="244"/>
      <c r="KC45" s="244"/>
      <c r="KD45" s="244"/>
      <c r="KE45" s="244"/>
      <c r="KF45" s="244"/>
      <c r="KG45" s="244"/>
      <c r="KH45" s="244"/>
      <c r="KI45" s="244"/>
      <c r="KJ45" s="244"/>
      <c r="KK45" s="244"/>
      <c r="KL45" s="244"/>
      <c r="KM45" s="244"/>
      <c r="KN45" s="244"/>
      <c r="KO45" s="244"/>
      <c r="KP45" s="244"/>
      <c r="KQ45" s="244"/>
      <c r="KR45" s="244"/>
      <c r="KS45" s="244"/>
      <c r="KT45" s="244"/>
      <c r="KU45" s="244"/>
      <c r="KV45" s="244"/>
      <c r="KW45" s="244"/>
      <c r="KX45" s="244"/>
      <c r="KY45" s="244"/>
      <c r="KZ45" s="244"/>
      <c r="LA45" s="244"/>
      <c r="LB45" s="244"/>
      <c r="LC45" s="244"/>
      <c r="LD45" s="244"/>
      <c r="LE45" s="244"/>
      <c r="LF45" s="244"/>
      <c r="LG45" s="244"/>
      <c r="LH45" s="244"/>
      <c r="LI45" s="244"/>
      <c r="LJ45" s="244"/>
      <c r="LK45" s="244"/>
      <c r="LL45" s="244"/>
      <c r="LM45" s="244"/>
      <c r="LN45" s="244"/>
      <c r="LO45" s="244"/>
      <c r="LP45" s="244"/>
      <c r="LQ45" s="244"/>
      <c r="LR45" s="244"/>
      <c r="LS45" s="244"/>
      <c r="LT45" s="244"/>
      <c r="LU45" s="244"/>
      <c r="LV45" s="244"/>
      <c r="LW45" s="244"/>
      <c r="LX45" s="244"/>
      <c r="LY45" s="244"/>
      <c r="LZ45" s="244"/>
      <c r="MA45" s="244"/>
      <c r="MB45" s="244"/>
      <c r="MC45" s="244"/>
      <c r="MD45" s="244"/>
      <c r="ME45" s="244"/>
      <c r="MF45" s="244"/>
      <c r="MG45" s="244"/>
      <c r="MH45" s="244"/>
      <c r="MI45" s="244"/>
      <c r="MJ45" s="244"/>
      <c r="MK45" s="244"/>
      <c r="ML45" s="244"/>
      <c r="MM45" s="244"/>
      <c r="MN45" s="244"/>
      <c r="MO45" s="244"/>
      <c r="MP45" s="244"/>
    </row>
    <row r="46" spans="1:354" ht="13">
      <c r="A46" s="243"/>
      <c r="C46" s="19"/>
      <c r="GY46" s="19"/>
      <c r="GZ46" s="19"/>
      <c r="HB46" s="17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</row>
    <row r="47" spans="1:354" ht="13">
      <c r="A47" s="243"/>
      <c r="C47" s="19"/>
      <c r="GY47" s="19"/>
      <c r="GZ47" s="19"/>
      <c r="HB47" s="17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</row>
    <row r="48" spans="1:354" ht="13">
      <c r="A48" s="243"/>
      <c r="C48" s="19"/>
      <c r="GY48" s="27"/>
      <c r="GZ48" s="27"/>
      <c r="HA48" s="28"/>
      <c r="HB48" s="17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</row>
    <row r="49" spans="1:354" s="28" customFormat="1" ht="13">
      <c r="A49" s="246"/>
      <c r="B49" s="6"/>
      <c r="C49" s="1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9"/>
      <c r="GZ49" s="19"/>
      <c r="HA49" s="1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  <c r="IW49" s="249"/>
      <c r="IX49" s="249"/>
      <c r="IY49" s="249"/>
      <c r="IZ49" s="249"/>
      <c r="JA49" s="249"/>
      <c r="JB49" s="249"/>
      <c r="JC49" s="249"/>
      <c r="JD49" s="249"/>
      <c r="JE49" s="249"/>
      <c r="JF49" s="249"/>
      <c r="JG49" s="249"/>
      <c r="JH49" s="249"/>
      <c r="JI49" s="249"/>
      <c r="JJ49" s="249"/>
      <c r="JK49" s="249"/>
      <c r="JL49" s="249"/>
      <c r="JM49" s="249"/>
      <c r="JN49" s="249"/>
      <c r="JO49" s="249"/>
      <c r="JP49" s="249"/>
      <c r="JQ49" s="249"/>
      <c r="JR49" s="249"/>
      <c r="JS49" s="249"/>
      <c r="JT49" s="249"/>
      <c r="JU49" s="249"/>
      <c r="JV49" s="249"/>
      <c r="JW49" s="249"/>
      <c r="JX49" s="249"/>
      <c r="JY49" s="249"/>
      <c r="JZ49" s="249"/>
      <c r="KA49" s="249"/>
      <c r="KB49" s="249"/>
      <c r="KC49" s="249"/>
      <c r="KD49" s="249"/>
      <c r="KE49" s="249"/>
      <c r="KF49" s="249"/>
      <c r="KG49" s="249"/>
      <c r="KH49" s="249"/>
      <c r="KI49" s="249"/>
      <c r="KJ49" s="249"/>
      <c r="KK49" s="249"/>
      <c r="KL49" s="249"/>
      <c r="KM49" s="249"/>
      <c r="KN49" s="249"/>
      <c r="KO49" s="249"/>
      <c r="KP49" s="249"/>
      <c r="KQ49" s="249"/>
      <c r="KR49" s="249"/>
      <c r="KS49" s="249"/>
      <c r="KT49" s="249"/>
      <c r="KU49" s="249"/>
      <c r="KV49" s="249"/>
      <c r="KW49" s="249"/>
      <c r="KX49" s="249"/>
      <c r="KY49" s="249"/>
      <c r="KZ49" s="249"/>
      <c r="LA49" s="249"/>
      <c r="LB49" s="249"/>
      <c r="LC49" s="249"/>
      <c r="LD49" s="249"/>
      <c r="LE49" s="249"/>
      <c r="LF49" s="249"/>
      <c r="LG49" s="249"/>
      <c r="LH49" s="249"/>
      <c r="LI49" s="249"/>
      <c r="LJ49" s="249"/>
      <c r="LK49" s="249"/>
      <c r="LL49" s="249"/>
      <c r="LM49" s="249"/>
      <c r="LN49" s="249"/>
      <c r="LO49" s="249"/>
      <c r="LP49" s="249"/>
      <c r="LQ49" s="249"/>
      <c r="LR49" s="249"/>
      <c r="LS49" s="249"/>
      <c r="LT49" s="249"/>
      <c r="LU49" s="249"/>
      <c r="LV49" s="249"/>
      <c r="LW49" s="249"/>
      <c r="LX49" s="249"/>
      <c r="LY49" s="249"/>
      <c r="LZ49" s="249"/>
      <c r="MA49" s="249"/>
      <c r="MB49" s="249"/>
      <c r="MC49" s="249"/>
      <c r="MD49" s="249"/>
      <c r="ME49" s="249"/>
      <c r="MF49" s="249"/>
      <c r="MG49" s="249"/>
      <c r="MH49" s="249"/>
      <c r="MI49" s="249"/>
      <c r="MJ49" s="249"/>
      <c r="MK49" s="249"/>
      <c r="ML49" s="249"/>
      <c r="MM49" s="249"/>
      <c r="MN49" s="249"/>
      <c r="MO49" s="249"/>
      <c r="MP49" s="249"/>
    </row>
    <row r="50" spans="1:354" ht="13">
      <c r="A50" s="243"/>
      <c r="C50" s="19"/>
      <c r="GY50" s="19"/>
      <c r="GZ50" s="19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  <c r="MO50" s="242"/>
      <c r="MP50" s="242"/>
    </row>
    <row r="51" spans="1:354" ht="13">
      <c r="A51" s="243"/>
      <c r="C51" s="19"/>
      <c r="GY51" s="19"/>
      <c r="GZ51" s="19"/>
    </row>
    <row r="52" spans="1:354" ht="13">
      <c r="A52" s="243"/>
      <c r="GY52" s="19"/>
      <c r="GZ52" s="19"/>
      <c r="HB52" s="17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</row>
    <row r="53" spans="1:354" ht="13">
      <c r="A53" s="243"/>
      <c r="GY53" s="19"/>
      <c r="GZ53" s="19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</row>
    <row r="54" spans="1:354" ht="13">
      <c r="A54" s="243"/>
      <c r="GY54" s="19"/>
      <c r="GZ54" s="19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</row>
    <row r="55" spans="1:354" ht="13">
      <c r="A55" s="243"/>
      <c r="GY55" s="25"/>
      <c r="GZ55" s="25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</row>
    <row r="56" spans="1:354" ht="13">
      <c r="A56" s="243"/>
      <c r="GY56" s="19"/>
      <c r="GZ56" s="19"/>
      <c r="HA56" s="19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</row>
    <row r="57" spans="1:354" ht="13">
      <c r="A57" s="1"/>
      <c r="GY57" s="19"/>
      <c r="GZ57" s="19"/>
      <c r="HA57" s="19"/>
      <c r="HB57" s="17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</row>
    <row r="58" spans="1:354" ht="13">
      <c r="GY58" s="19"/>
      <c r="GZ58" s="19"/>
      <c r="HA58" s="19"/>
    </row>
    <row r="59" spans="1:354" ht="13">
      <c r="A59" s="1"/>
      <c r="GY59" s="19"/>
      <c r="GZ59" s="19"/>
      <c r="HA59" s="19"/>
      <c r="HB59" s="17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</row>
    <row r="60" spans="1:354" ht="13">
      <c r="A60" s="1"/>
      <c r="GY60" s="19"/>
      <c r="GZ60" s="19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</row>
    <row r="61" spans="1:354" ht="13">
      <c r="A61" s="243"/>
      <c r="GY61" s="31"/>
      <c r="GZ61" s="31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</row>
    <row r="62" spans="1:354" ht="13">
      <c r="A62" s="243"/>
      <c r="GY62" s="37"/>
      <c r="GZ62" s="37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</row>
    <row r="63" spans="1:354" ht="13">
      <c r="GY63" s="25"/>
      <c r="GZ63" s="25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</row>
    <row r="64" spans="1:354" ht="13">
      <c r="A64" s="243"/>
      <c r="GY64" s="19"/>
      <c r="GZ64" s="19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</row>
    <row r="65" spans="1:354" ht="13">
      <c r="A65" s="1"/>
      <c r="GY65" s="19"/>
      <c r="GZ65" s="19"/>
      <c r="HB65" s="17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</row>
    <row r="66" spans="1:354" ht="13">
      <c r="A66" s="1"/>
      <c r="GY66" s="19"/>
      <c r="GZ66" s="19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</row>
    <row r="67" spans="1:354" ht="13">
      <c r="A67" s="1"/>
      <c r="GY67" s="19"/>
      <c r="GZ67" s="19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</row>
    <row r="68" spans="1:354" ht="13">
      <c r="A68" s="1"/>
      <c r="GY68" s="19"/>
      <c r="GZ68" s="19"/>
      <c r="HB68" s="17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</row>
    <row r="69" spans="1:354" ht="13">
      <c r="A69" s="243"/>
      <c r="GY69" s="25"/>
      <c r="GZ69" s="25"/>
    </row>
    <row r="70" spans="1:354" ht="13">
      <c r="A70" s="1"/>
      <c r="GY70" s="37"/>
      <c r="GZ70" s="37"/>
    </row>
    <row r="71" spans="1:354" ht="13">
      <c r="GY71" s="25"/>
      <c r="GZ71" s="25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</row>
    <row r="72" spans="1:354" ht="13">
      <c r="A72" s="243"/>
      <c r="GY72" s="19"/>
      <c r="GZ72" s="19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</row>
    <row r="73" spans="1:354" ht="13">
      <c r="A73" s="1"/>
      <c r="GY73" s="19"/>
      <c r="GZ73" s="19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</row>
    <row r="74" spans="1:354" ht="13">
      <c r="A74" s="1"/>
      <c r="GY74" s="19"/>
      <c r="GZ74" s="19"/>
      <c r="HB74" s="244"/>
      <c r="HC74" s="244"/>
      <c r="HD74" s="244"/>
      <c r="HE74" s="244"/>
      <c r="HF74" s="244"/>
      <c r="HG74" s="244"/>
      <c r="HH74" s="244"/>
      <c r="HI74" s="244"/>
      <c r="HJ74" s="244"/>
      <c r="HK74" s="244"/>
      <c r="HL74" s="244"/>
      <c r="HM74" s="244"/>
      <c r="HN74" s="244"/>
      <c r="HO74" s="244"/>
      <c r="HP74" s="244"/>
      <c r="HQ74" s="244"/>
      <c r="HR74" s="244"/>
      <c r="HS74" s="244"/>
      <c r="HT74" s="244"/>
      <c r="HU74" s="244"/>
      <c r="HV74" s="244"/>
      <c r="HW74" s="244"/>
      <c r="HX74" s="244"/>
      <c r="HY74" s="244"/>
      <c r="HZ74" s="244"/>
      <c r="IA74" s="244"/>
      <c r="IB74" s="244"/>
      <c r="IC74" s="244"/>
      <c r="ID74" s="244"/>
      <c r="IE74" s="244"/>
      <c r="IF74" s="244"/>
      <c r="IG74" s="244"/>
      <c r="IH74" s="244"/>
      <c r="II74" s="244"/>
      <c r="IJ74" s="244"/>
      <c r="IK74" s="244"/>
      <c r="IL74" s="244"/>
      <c r="IM74" s="244"/>
      <c r="IN74" s="244"/>
      <c r="IO74" s="244"/>
      <c r="IP74" s="244"/>
      <c r="IQ74" s="244"/>
      <c r="IR74" s="244"/>
      <c r="IS74" s="244"/>
      <c r="IT74" s="244"/>
      <c r="IU74" s="244"/>
      <c r="IV74" s="244"/>
      <c r="IW74" s="244"/>
      <c r="IX74" s="244"/>
      <c r="IY74" s="244"/>
      <c r="IZ74" s="244"/>
      <c r="JA74" s="244"/>
      <c r="JB74" s="244"/>
      <c r="JC74" s="244"/>
      <c r="JD74" s="244"/>
      <c r="JE74" s="244"/>
      <c r="JF74" s="244"/>
      <c r="JG74" s="244"/>
      <c r="JH74" s="244"/>
      <c r="JI74" s="244"/>
      <c r="JJ74" s="244"/>
      <c r="JK74" s="244"/>
      <c r="JL74" s="244"/>
      <c r="JM74" s="244"/>
      <c r="JN74" s="244"/>
      <c r="JO74" s="244"/>
      <c r="JP74" s="244"/>
      <c r="JQ74" s="244"/>
      <c r="JR74" s="244"/>
      <c r="JS74" s="244"/>
      <c r="JT74" s="244"/>
      <c r="JU74" s="244"/>
      <c r="JV74" s="244"/>
      <c r="JW74" s="244"/>
      <c r="JX74" s="244"/>
      <c r="JY74" s="244"/>
      <c r="JZ74" s="244"/>
      <c r="KA74" s="244"/>
      <c r="KB74" s="244"/>
      <c r="KC74" s="244"/>
      <c r="KD74" s="244"/>
      <c r="KE74" s="244"/>
      <c r="KF74" s="244"/>
      <c r="KG74" s="244"/>
      <c r="KH74" s="244"/>
      <c r="KI74" s="244"/>
      <c r="KJ74" s="244"/>
      <c r="KK74" s="244"/>
      <c r="KL74" s="244"/>
      <c r="KM74" s="244"/>
      <c r="KN74" s="244"/>
      <c r="KO74" s="244"/>
      <c r="KP74" s="244"/>
      <c r="KQ74" s="244"/>
      <c r="KR74" s="244"/>
      <c r="KS74" s="244"/>
      <c r="KT74" s="244"/>
      <c r="KU74" s="244"/>
      <c r="KV74" s="244"/>
      <c r="KW74" s="244"/>
      <c r="KX74" s="244"/>
      <c r="KY74" s="244"/>
      <c r="KZ74" s="244"/>
      <c r="LA74" s="244"/>
      <c r="LB74" s="244"/>
      <c r="LC74" s="244"/>
      <c r="LD74" s="244"/>
      <c r="LE74" s="244"/>
      <c r="LF74" s="244"/>
      <c r="LG74" s="244"/>
      <c r="LH74" s="244"/>
      <c r="LI74" s="244"/>
      <c r="LJ74" s="244"/>
      <c r="LK74" s="244"/>
      <c r="LL74" s="244"/>
      <c r="LM74" s="244"/>
      <c r="LN74" s="244"/>
      <c r="LO74" s="244"/>
      <c r="LP74" s="244"/>
      <c r="LQ74" s="244"/>
      <c r="LR74" s="244"/>
      <c r="LS74" s="244"/>
      <c r="LT74" s="244"/>
      <c r="LU74" s="244"/>
      <c r="LV74" s="244"/>
      <c r="LW74" s="244"/>
      <c r="LX74" s="244"/>
      <c r="LY74" s="244"/>
      <c r="LZ74" s="244"/>
      <c r="MA74" s="244"/>
      <c r="MB74" s="244"/>
      <c r="MC74" s="244"/>
      <c r="MD74" s="244"/>
      <c r="ME74" s="244"/>
      <c r="MF74" s="244"/>
      <c r="MG74" s="244"/>
      <c r="MH74" s="244"/>
      <c r="MI74" s="244"/>
      <c r="MJ74" s="244"/>
      <c r="MK74" s="244"/>
      <c r="ML74" s="244"/>
      <c r="MM74" s="244"/>
      <c r="MN74" s="244"/>
      <c r="MO74" s="244"/>
      <c r="MP74" s="244"/>
    </row>
    <row r="75" spans="1:354" ht="13">
      <c r="A75" s="1"/>
      <c r="GY75" s="19"/>
      <c r="GZ75" s="19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</row>
    <row r="76" spans="1:354" ht="13">
      <c r="A76" s="1"/>
      <c r="GY76" s="19"/>
      <c r="GZ76" s="19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</row>
    <row r="77" spans="1:354" ht="13">
      <c r="A77" s="243"/>
      <c r="GY77" s="25"/>
      <c r="GZ77" s="25"/>
    </row>
    <row r="78" spans="1:354" ht="13">
      <c r="A78" s="243"/>
      <c r="GY78" s="19"/>
      <c r="GZ78" s="19"/>
    </row>
    <row r="79" spans="1:354" ht="13">
      <c r="GY79" s="19"/>
      <c r="GZ79" s="19"/>
    </row>
    <row r="80" spans="1:354" ht="13">
      <c r="GY80" s="25"/>
      <c r="GZ80" s="25"/>
    </row>
    <row r="81" spans="1:208" ht="13"/>
    <row r="82" spans="1:208" ht="13">
      <c r="GY82" s="39"/>
      <c r="GZ82" s="39"/>
    </row>
    <row r="83" spans="1:208" ht="13">
      <c r="A83" s="243"/>
      <c r="GY83" s="40"/>
      <c r="GZ83" s="40"/>
    </row>
    <row r="84" spans="1:208" ht="13">
      <c r="GY84" s="40"/>
      <c r="GZ84" s="40"/>
    </row>
    <row r="85" spans="1:208" ht="13">
      <c r="GY85" s="40"/>
      <c r="GZ85" s="40"/>
    </row>
    <row r="86" spans="1:208" ht="13">
      <c r="GY86" s="40"/>
      <c r="GZ86" s="40"/>
    </row>
    <row r="87" spans="1:208" ht="13">
      <c r="GY87" s="40"/>
      <c r="GZ87" s="40"/>
    </row>
    <row r="88" spans="1:208" ht="13">
      <c r="GY88" s="40"/>
      <c r="GZ88" s="40"/>
    </row>
    <row r="89" spans="1:208" ht="13"/>
    <row r="90" spans="1:208" ht="13"/>
    <row r="91" spans="1:208" ht="13"/>
    <row r="92" spans="1:208" ht="13"/>
    <row r="93" spans="1:208" ht="13"/>
    <row r="94" spans="1:208" ht="13"/>
    <row r="95" spans="1:208" ht="13"/>
    <row r="96" spans="1:208" ht="14" customHeight="1"/>
    <row r="97" ht="14" customHeight="1"/>
    <row r="98" ht="14" customHeight="1"/>
    <row r="99" ht="14" customHeight="1"/>
    <row r="100" ht="14" customHeight="1"/>
    <row r="101" ht="14" customHeight="1"/>
    <row r="102" ht="14" customHeight="1"/>
    <row r="103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topLeftCell="A389" zoomScale="84" zoomScaleNormal="84" workbookViewId="0">
      <selection activeCell="C13" sqref="C13:N13"/>
    </sheetView>
  </sheetViews>
  <sheetFormatPr baseColWidth="10" defaultColWidth="11.453125" defaultRowHeight="14.5" outlineLevelRow="3"/>
  <cols>
    <col min="1" max="1" width="6" style="104" customWidth="1"/>
    <col min="2" max="2" width="55.90625" style="58" bestFit="1" customWidth="1"/>
    <col min="3" max="3" width="12.08984375" style="474" customWidth="1"/>
    <col min="4" max="4" width="6.90625" style="474" hidden="1" customWidth="1"/>
    <col min="5" max="5" width="7" style="474" hidden="1" customWidth="1"/>
    <col min="6" max="6" width="6.90625" style="474" hidden="1" customWidth="1"/>
    <col min="7" max="7" width="7.453125" style="474" hidden="1" customWidth="1"/>
    <col min="8" max="10" width="6.90625" style="474" hidden="1" customWidth="1"/>
    <col min="11" max="11" width="8" style="474" hidden="1" customWidth="1"/>
    <col min="12" max="12" width="7.81640625" style="474" hidden="1" customWidth="1"/>
    <col min="13" max="13" width="6.81640625" style="474" hidden="1" customWidth="1"/>
    <col min="14" max="14" width="6.90625" style="474" hidden="1" customWidth="1"/>
    <col min="15" max="15" width="11.36328125" style="456" hidden="1" customWidth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</row>
    <row r="2" spans="1:15" s="55" customFormat="1">
      <c r="A2" s="53"/>
      <c r="B2" s="54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04"/>
    </row>
    <row r="3" spans="1:15" s="55" customFormat="1">
      <c r="A3" s="53"/>
      <c r="B3" s="54"/>
      <c r="C3" s="470"/>
      <c r="D3" s="470"/>
      <c r="E3" s="456" t="s">
        <v>293</v>
      </c>
      <c r="F3" s="470"/>
      <c r="G3" s="470"/>
      <c r="H3" s="470"/>
      <c r="I3" s="470"/>
      <c r="J3" s="470"/>
      <c r="K3" s="470"/>
      <c r="L3" s="470"/>
      <c r="M3" s="470"/>
      <c r="N3" s="470"/>
      <c r="O3" s="404"/>
    </row>
    <row r="4" spans="1:15" s="55" customFormat="1">
      <c r="A4" s="53"/>
      <c r="B4" s="54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04"/>
    </row>
    <row r="5" spans="1:15" s="55" customFormat="1" ht="16">
      <c r="A5" s="53"/>
      <c r="B5" s="193" t="s">
        <v>289</v>
      </c>
      <c r="C5" s="476" t="s">
        <v>419</v>
      </c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04"/>
    </row>
    <row r="6" spans="1:15" s="55" customFormat="1">
      <c r="A6" s="53"/>
      <c r="B6" s="56" t="s">
        <v>324</v>
      </c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04"/>
    </row>
    <row r="7" spans="1:15" s="55" customFormat="1">
      <c r="A7" s="53"/>
      <c r="B7" s="55" t="s">
        <v>95</v>
      </c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04"/>
    </row>
    <row r="8" spans="1:15" s="55" customFormat="1">
      <c r="A8" s="53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04"/>
    </row>
    <row r="9" spans="1:15" s="55" customFormat="1">
      <c r="A9" s="53"/>
      <c r="B9" s="483" t="s">
        <v>408</v>
      </c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</row>
    <row r="10" spans="1:15" s="55" customFormat="1">
      <c r="A10" s="53"/>
      <c r="B10" s="483" t="s">
        <v>409</v>
      </c>
      <c r="C10" s="483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</row>
    <row r="11" spans="1:15" s="55" customFormat="1">
      <c r="A11" s="53"/>
      <c r="B11" s="484" t="s">
        <v>95</v>
      </c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</row>
    <row r="12" spans="1:15" s="55" customFormat="1">
      <c r="A12" s="53"/>
      <c r="B12" s="57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05"/>
    </row>
    <row r="13" spans="1:15" ht="15" customHeight="1">
      <c r="A13" s="53"/>
      <c r="B13" s="485" t="s">
        <v>96</v>
      </c>
      <c r="C13" s="487" t="s">
        <v>410</v>
      </c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9"/>
      <c r="O13" s="490" t="s">
        <v>411</v>
      </c>
    </row>
    <row r="14" spans="1:15" ht="51.65" customHeight="1">
      <c r="A14" s="53"/>
      <c r="B14" s="486"/>
      <c r="C14" s="308" t="s">
        <v>5</v>
      </c>
      <c r="D14" s="308" t="s">
        <v>6</v>
      </c>
      <c r="E14" s="308" t="s">
        <v>7</v>
      </c>
      <c r="F14" s="308" t="s">
        <v>8</v>
      </c>
      <c r="G14" s="308" t="s">
        <v>9</v>
      </c>
      <c r="H14" s="308" t="s">
        <v>10</v>
      </c>
      <c r="I14" s="308" t="s">
        <v>11</v>
      </c>
      <c r="J14" s="308" t="s">
        <v>12</v>
      </c>
      <c r="K14" s="308" t="s">
        <v>13</v>
      </c>
      <c r="L14" s="308" t="s">
        <v>14</v>
      </c>
      <c r="M14" s="308" t="s">
        <v>15</v>
      </c>
      <c r="N14" s="308" t="s">
        <v>16</v>
      </c>
      <c r="O14" s="491"/>
    </row>
    <row r="15" spans="1:15">
      <c r="A15" s="53"/>
      <c r="B15" s="59" t="s">
        <v>97</v>
      </c>
      <c r="C15" s="406">
        <v>160.59364805198854</v>
      </c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N15" s="406"/>
      <c r="O15" s="406">
        <v>160.59364805198854</v>
      </c>
    </row>
    <row r="16" spans="1:15" ht="4.5" customHeight="1">
      <c r="A16" s="53"/>
      <c r="B16" s="60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</row>
    <row r="17" spans="1:15">
      <c r="A17" s="53"/>
      <c r="B17" s="61" t="s">
        <v>98</v>
      </c>
      <c r="C17" s="408">
        <v>157.65825838060158</v>
      </c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>
        <v>157.65825838060158</v>
      </c>
    </row>
    <row r="18" spans="1:15">
      <c r="A18" s="53"/>
      <c r="B18" s="62" t="s">
        <v>99</v>
      </c>
      <c r="C18" s="424">
        <v>14.727347598406936</v>
      </c>
      <c r="D18" s="424"/>
      <c r="E18" s="424"/>
      <c r="F18" s="424"/>
      <c r="G18" s="424"/>
      <c r="H18" s="424"/>
      <c r="I18" s="424"/>
      <c r="J18" s="424"/>
      <c r="K18" s="424"/>
      <c r="L18" s="424"/>
      <c r="M18" s="424"/>
      <c r="N18" s="424"/>
      <c r="O18" s="409">
        <v>14.727347598406936</v>
      </c>
    </row>
    <row r="19" spans="1:15">
      <c r="A19" s="53"/>
      <c r="B19" s="62" t="s">
        <v>100</v>
      </c>
      <c r="C19" s="424">
        <v>4.4102220022248471</v>
      </c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09">
        <v>4.4102220022248471</v>
      </c>
    </row>
    <row r="20" spans="1:15">
      <c r="A20" s="53"/>
      <c r="B20" s="62" t="s">
        <v>101</v>
      </c>
      <c r="C20" s="424">
        <v>12.613557434884552</v>
      </c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09">
        <v>12.613557434884552</v>
      </c>
    </row>
    <row r="21" spans="1:15">
      <c r="A21" s="53"/>
      <c r="B21" s="62" t="s">
        <v>102</v>
      </c>
      <c r="C21" s="424">
        <v>4.0006544843791083</v>
      </c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09">
        <v>4.0006544843791083</v>
      </c>
    </row>
    <row r="22" spans="1:15">
      <c r="A22" s="53"/>
      <c r="B22" s="62" t="s">
        <v>103</v>
      </c>
      <c r="C22" s="424">
        <v>46.975076021690334</v>
      </c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09">
        <v>46.975076021690334</v>
      </c>
    </row>
    <row r="23" spans="1:15">
      <c r="A23" s="53"/>
      <c r="B23" s="62" t="s">
        <v>104</v>
      </c>
      <c r="C23" s="424">
        <v>74.93140083901578</v>
      </c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09">
        <v>74.93140083901578</v>
      </c>
    </row>
    <row r="24" spans="1:15">
      <c r="A24" s="53"/>
      <c r="B24" s="63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10"/>
    </row>
    <row r="25" spans="1:15">
      <c r="A25" s="53"/>
      <c r="B25" s="61" t="s">
        <v>105</v>
      </c>
      <c r="C25" s="408">
        <v>2.9353896713869538</v>
      </c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>
        <v>2.9353896713869538</v>
      </c>
    </row>
    <row r="26" spans="1:15">
      <c r="A26" s="53"/>
      <c r="B26" s="62" t="s">
        <v>106</v>
      </c>
      <c r="C26" s="424">
        <v>2.4021222436814438</v>
      </c>
      <c r="D26" s="424"/>
      <c r="E26" s="424"/>
      <c r="F26" s="424"/>
      <c r="G26" s="424"/>
      <c r="H26" s="424"/>
      <c r="I26" s="424"/>
      <c r="J26" s="424"/>
      <c r="K26" s="424"/>
      <c r="L26" s="424"/>
      <c r="M26" s="424"/>
      <c r="N26" s="424"/>
      <c r="O26" s="409">
        <v>2.4021222436814438</v>
      </c>
    </row>
    <row r="27" spans="1:15">
      <c r="A27" s="53"/>
      <c r="B27" s="62" t="s">
        <v>107</v>
      </c>
      <c r="C27" s="424">
        <v>0.53326742770551017</v>
      </c>
      <c r="D27" s="424"/>
      <c r="E27" s="424"/>
      <c r="F27" s="424"/>
      <c r="G27" s="424"/>
      <c r="H27" s="424"/>
      <c r="I27" s="424"/>
      <c r="J27" s="424"/>
      <c r="K27" s="424"/>
      <c r="L27" s="424"/>
      <c r="M27" s="424"/>
      <c r="N27" s="424"/>
      <c r="O27" s="409">
        <v>0.53326742770551017</v>
      </c>
    </row>
    <row r="28" spans="1:15" ht="4.5" customHeight="1">
      <c r="A28" s="53"/>
      <c r="B28" s="64"/>
      <c r="C28" s="426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11"/>
    </row>
    <row r="29" spans="1:15">
      <c r="A29" s="53"/>
      <c r="B29" s="65" t="s">
        <v>108</v>
      </c>
      <c r="C29" s="412">
        <v>271.6061030303153</v>
      </c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>
        <v>271.6061030303153</v>
      </c>
    </row>
    <row r="30" spans="1:15">
      <c r="A30" s="53"/>
      <c r="B30" s="66" t="s">
        <v>109</v>
      </c>
      <c r="C30" s="413">
        <v>235.76257954340417</v>
      </c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>
        <v>235.76257954340417</v>
      </c>
    </row>
    <row r="31" spans="1:15">
      <c r="A31" s="53"/>
      <c r="B31" s="62" t="s">
        <v>110</v>
      </c>
      <c r="C31" s="424">
        <v>165.32597650491911</v>
      </c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09">
        <v>165.32597650491911</v>
      </c>
    </row>
    <row r="32" spans="1:15">
      <c r="A32" s="53"/>
      <c r="B32" s="62" t="s">
        <v>111</v>
      </c>
      <c r="C32" s="424">
        <v>0</v>
      </c>
      <c r="D32" s="424"/>
      <c r="E32" s="424"/>
      <c r="F32" s="424"/>
      <c r="G32" s="424"/>
      <c r="H32" s="424"/>
      <c r="I32" s="424"/>
      <c r="J32" s="424"/>
      <c r="K32" s="424"/>
      <c r="L32" s="424"/>
      <c r="M32" s="424"/>
      <c r="N32" s="424"/>
      <c r="O32" s="409">
        <v>0</v>
      </c>
    </row>
    <row r="33" spans="1:15">
      <c r="A33" s="53"/>
      <c r="B33" s="62" t="s">
        <v>112</v>
      </c>
      <c r="C33" s="424">
        <v>14.016983761763752</v>
      </c>
      <c r="D33" s="424"/>
      <c r="E33" s="424"/>
      <c r="F33" s="424"/>
      <c r="G33" s="424"/>
      <c r="H33" s="424"/>
      <c r="I33" s="424"/>
      <c r="J33" s="424"/>
      <c r="K33" s="424"/>
      <c r="L33" s="424"/>
      <c r="M33" s="424"/>
      <c r="N33" s="424"/>
      <c r="O33" s="409">
        <v>14.016983761763752</v>
      </c>
    </row>
    <row r="34" spans="1:15">
      <c r="A34" s="53"/>
      <c r="B34" s="62" t="s">
        <v>113</v>
      </c>
      <c r="C34" s="424">
        <v>3.2438669408962415</v>
      </c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4"/>
      <c r="O34" s="409">
        <v>3.2438669408962415</v>
      </c>
    </row>
    <row r="35" spans="1:15">
      <c r="A35" s="53"/>
      <c r="B35" s="62" t="s">
        <v>315</v>
      </c>
      <c r="C35" s="424">
        <v>53.175752335825059</v>
      </c>
      <c r="D35" s="424"/>
      <c r="E35" s="424"/>
      <c r="F35" s="424"/>
      <c r="G35" s="424"/>
      <c r="H35" s="424"/>
      <c r="I35" s="424"/>
      <c r="J35" s="424"/>
      <c r="K35" s="424"/>
      <c r="L35" s="424"/>
      <c r="M35" s="424"/>
      <c r="N35" s="424"/>
      <c r="O35" s="409">
        <v>53.175752335825059</v>
      </c>
    </row>
    <row r="36" spans="1:15" ht="15" customHeight="1" outlineLevel="3">
      <c r="A36" s="53"/>
      <c r="B36" s="62" t="s">
        <v>238</v>
      </c>
      <c r="C36" s="424">
        <v>0</v>
      </c>
      <c r="D36" s="424"/>
      <c r="E36" s="424"/>
      <c r="F36" s="424"/>
      <c r="G36" s="424"/>
      <c r="H36" s="424"/>
      <c r="I36" s="424"/>
      <c r="J36" s="424"/>
      <c r="K36" s="424"/>
      <c r="L36" s="424"/>
      <c r="M36" s="424"/>
      <c r="N36" s="424"/>
      <c r="O36" s="409">
        <v>0</v>
      </c>
    </row>
    <row r="37" spans="1:15" ht="4.5" customHeight="1" outlineLevel="2">
      <c r="A37" s="53"/>
      <c r="B37" s="63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14"/>
    </row>
    <row r="38" spans="1:15">
      <c r="A38" s="53"/>
      <c r="B38" s="66" t="s">
        <v>114</v>
      </c>
      <c r="C38" s="413">
        <v>33.410490531923863</v>
      </c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>
        <v>33.410490531923863</v>
      </c>
    </row>
    <row r="39" spans="1:15">
      <c r="A39" s="53"/>
      <c r="B39" s="62" t="s">
        <v>248</v>
      </c>
      <c r="C39" s="415">
        <v>26.51960786850524</v>
      </c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>
        <v>26.51960786850524</v>
      </c>
    </row>
    <row r="40" spans="1:15">
      <c r="A40" s="53"/>
      <c r="B40" s="62" t="s">
        <v>115</v>
      </c>
      <c r="C40" s="415">
        <v>9.3183134409752952</v>
      </c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>
        <v>9.3183134409752952</v>
      </c>
    </row>
    <row r="41" spans="1:15">
      <c r="A41" s="53"/>
      <c r="B41" s="62" t="s">
        <v>116</v>
      </c>
      <c r="C41" s="415">
        <v>10.423125107044759</v>
      </c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>
        <v>10.423125107044759</v>
      </c>
    </row>
    <row r="42" spans="1:15">
      <c r="A42" s="53"/>
      <c r="B42" s="62" t="s">
        <v>117</v>
      </c>
      <c r="C42" s="415">
        <v>2.5329557514991712</v>
      </c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5">
        <v>2.5329557514991712</v>
      </c>
    </row>
    <row r="43" spans="1:15">
      <c r="A43" s="53"/>
      <c r="B43" s="62" t="s">
        <v>120</v>
      </c>
      <c r="C43" s="415">
        <v>4.2452135689860118</v>
      </c>
      <c r="D43" s="415"/>
      <c r="E43" s="415"/>
      <c r="F43" s="415"/>
      <c r="G43" s="415"/>
      <c r="H43" s="415"/>
      <c r="I43" s="415"/>
      <c r="J43" s="415"/>
      <c r="K43" s="415"/>
      <c r="L43" s="415"/>
      <c r="M43" s="415"/>
      <c r="N43" s="415"/>
      <c r="O43" s="415">
        <v>4.2452135689860118</v>
      </c>
    </row>
    <row r="44" spans="1:15">
      <c r="A44" s="53"/>
      <c r="B44" s="62" t="s">
        <v>249</v>
      </c>
      <c r="C44" s="415">
        <v>6.8908826634186235</v>
      </c>
      <c r="D44" s="415"/>
      <c r="E44" s="415"/>
      <c r="F44" s="415"/>
      <c r="G44" s="415"/>
      <c r="H44" s="415"/>
      <c r="I44" s="415"/>
      <c r="J44" s="415"/>
      <c r="K44" s="415"/>
      <c r="L44" s="415"/>
      <c r="M44" s="415"/>
      <c r="N44" s="415"/>
      <c r="O44" s="415">
        <v>6.8908826634186235</v>
      </c>
    </row>
    <row r="45" spans="1:15">
      <c r="A45" s="53"/>
      <c r="B45" s="62" t="s">
        <v>118</v>
      </c>
      <c r="C45" s="415">
        <v>1.5899628776306443</v>
      </c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>
        <v>1.5899628776306443</v>
      </c>
    </row>
    <row r="46" spans="1:15">
      <c r="A46" s="53"/>
      <c r="B46" s="62" t="s">
        <v>119</v>
      </c>
      <c r="C46" s="415">
        <v>5.3009197857879791</v>
      </c>
      <c r="D46" s="415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>
        <v>5.3009197857879791</v>
      </c>
    </row>
    <row r="47" spans="1:15">
      <c r="A47" s="53"/>
      <c r="B47" s="63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14"/>
    </row>
    <row r="48" spans="1:15">
      <c r="A48" s="53"/>
      <c r="B48" s="67" t="s">
        <v>121</v>
      </c>
      <c r="C48" s="416">
        <v>2.4330329549872398</v>
      </c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>
        <v>2.4330329549872398</v>
      </c>
    </row>
    <row r="49" spans="1:16">
      <c r="A49" s="53"/>
      <c r="B49" s="62" t="s">
        <v>73</v>
      </c>
      <c r="C49" s="417">
        <v>2.4330329549872398</v>
      </c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>
        <v>2.4330329549872398</v>
      </c>
    </row>
    <row r="50" spans="1:16" ht="15" customHeight="1" outlineLevel="1">
      <c r="A50" s="53"/>
      <c r="B50" s="63" t="s">
        <v>122</v>
      </c>
      <c r="C50" s="417">
        <v>0</v>
      </c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>
        <v>0</v>
      </c>
    </row>
    <row r="51" spans="1:16" ht="15" customHeight="1" outlineLevel="1">
      <c r="A51" s="53"/>
      <c r="B51" s="63" t="s">
        <v>123</v>
      </c>
      <c r="C51" s="417">
        <v>2.4330329549872398</v>
      </c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>
        <v>2.4330329549872398</v>
      </c>
    </row>
    <row r="52" spans="1:16" ht="15" customHeight="1" outlineLevel="1">
      <c r="A52" s="53"/>
      <c r="B52" s="63" t="s">
        <v>124</v>
      </c>
      <c r="C52" s="417">
        <v>0</v>
      </c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>
        <v>0</v>
      </c>
    </row>
    <row r="53" spans="1:16">
      <c r="A53" s="53"/>
      <c r="B53" s="62"/>
      <c r="C53" s="430"/>
      <c r="D53" s="430"/>
      <c r="E53" s="430"/>
      <c r="F53" s="430"/>
      <c r="G53" s="430"/>
      <c r="H53" s="430"/>
      <c r="I53" s="430"/>
      <c r="J53" s="430"/>
      <c r="K53" s="430"/>
      <c r="L53" s="430"/>
      <c r="M53" s="430"/>
      <c r="N53" s="430"/>
      <c r="O53" s="411"/>
    </row>
    <row r="54" spans="1:16">
      <c r="A54" s="53"/>
      <c r="B54" s="68" t="s">
        <v>125</v>
      </c>
      <c r="C54" s="418">
        <v>-78.104321162802592</v>
      </c>
      <c r="D54" s="418"/>
      <c r="E54" s="418"/>
      <c r="F54" s="418"/>
      <c r="G54" s="418"/>
      <c r="H54" s="418"/>
      <c r="I54" s="418"/>
      <c r="J54" s="418"/>
      <c r="K54" s="418"/>
      <c r="L54" s="418"/>
      <c r="M54" s="418"/>
      <c r="N54" s="418"/>
      <c r="O54" s="418">
        <v>-78.104321162802592</v>
      </c>
    </row>
    <row r="55" spans="1:16">
      <c r="A55" s="53"/>
      <c r="B55" s="68" t="s">
        <v>126</v>
      </c>
      <c r="C55" s="418">
        <v>-111.01245497832676</v>
      </c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>
        <v>-111.01245497832676</v>
      </c>
      <c r="P55" s="133"/>
    </row>
    <row r="56" spans="1:16">
      <c r="A56" s="53"/>
      <c r="B56" s="69"/>
      <c r="C56" s="426"/>
      <c r="D56" s="426"/>
      <c r="E56" s="426"/>
      <c r="F56" s="426"/>
      <c r="G56" s="426"/>
      <c r="H56" s="426"/>
      <c r="I56" s="426"/>
      <c r="J56" s="426"/>
      <c r="K56" s="426"/>
      <c r="L56" s="426"/>
      <c r="M56" s="426"/>
      <c r="N56" s="426"/>
      <c r="O56" s="411"/>
    </row>
    <row r="57" spans="1:16">
      <c r="A57" s="53"/>
      <c r="B57" s="65" t="s">
        <v>127</v>
      </c>
      <c r="C57" s="412">
        <v>12.328057975755456</v>
      </c>
      <c r="D57" s="412"/>
      <c r="E57" s="412"/>
      <c r="F57" s="412"/>
      <c r="G57" s="412"/>
      <c r="H57" s="412"/>
      <c r="I57" s="412"/>
      <c r="J57" s="412"/>
      <c r="K57" s="412"/>
      <c r="L57" s="412"/>
      <c r="M57" s="412"/>
      <c r="N57" s="412"/>
      <c r="O57" s="412">
        <v>12.328057975755456</v>
      </c>
    </row>
    <row r="58" spans="1:16">
      <c r="A58" s="53"/>
      <c r="B58" s="62" t="s">
        <v>128</v>
      </c>
      <c r="C58" s="417">
        <v>12.298833315755456</v>
      </c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>
        <v>12.298833315755456</v>
      </c>
    </row>
    <row r="59" spans="1:16">
      <c r="A59" s="53"/>
      <c r="B59" s="62" t="s">
        <v>129</v>
      </c>
      <c r="C59" s="417">
        <v>2.9224660000000006E-2</v>
      </c>
      <c r="D59" s="417"/>
      <c r="E59" s="417"/>
      <c r="F59" s="417"/>
      <c r="G59" s="417"/>
      <c r="H59" s="417"/>
      <c r="I59" s="417"/>
      <c r="J59" s="417"/>
      <c r="K59" s="417"/>
      <c r="L59" s="417"/>
      <c r="M59" s="417"/>
      <c r="N59" s="417"/>
      <c r="O59" s="417">
        <v>2.9224660000000006E-2</v>
      </c>
    </row>
    <row r="60" spans="1:16">
      <c r="A60" s="53"/>
      <c r="B60" s="64"/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411"/>
    </row>
    <row r="61" spans="1:16">
      <c r="A61" s="53"/>
      <c r="B61" s="68" t="s">
        <v>130</v>
      </c>
      <c r="C61" s="418">
        <v>-123.34051295408221</v>
      </c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>
        <v>-123.34051295408221</v>
      </c>
    </row>
    <row r="62" spans="1:16">
      <c r="A62" s="53"/>
      <c r="B62" s="70"/>
      <c r="C62" s="407"/>
      <c r="D62" s="407"/>
      <c r="E62" s="407"/>
      <c r="F62" s="407"/>
      <c r="G62" s="407"/>
      <c r="H62" s="407"/>
      <c r="I62" s="407"/>
      <c r="J62" s="407"/>
      <c r="K62" s="407"/>
      <c r="L62" s="407"/>
      <c r="M62" s="407"/>
      <c r="N62" s="407"/>
      <c r="O62" s="407"/>
    </row>
    <row r="63" spans="1:16">
      <c r="A63" s="53"/>
      <c r="B63" s="71" t="s">
        <v>131</v>
      </c>
      <c r="C63" s="419">
        <v>-2.9339421419524254</v>
      </c>
      <c r="D63" s="419"/>
      <c r="E63" s="419"/>
      <c r="F63" s="419"/>
      <c r="G63" s="419"/>
      <c r="H63" s="419"/>
      <c r="I63" s="419"/>
      <c r="J63" s="419"/>
      <c r="K63" s="419"/>
      <c r="L63" s="419"/>
      <c r="M63" s="419"/>
      <c r="N63" s="419"/>
      <c r="O63" s="419">
        <v>-2.9339421419524254</v>
      </c>
    </row>
    <row r="64" spans="1:16">
      <c r="A64" s="53"/>
      <c r="B64" s="62" t="s">
        <v>132</v>
      </c>
      <c r="C64" s="420">
        <v>109.59700000000001</v>
      </c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>
        <v>109.59700000000001</v>
      </c>
    </row>
    <row r="65" spans="1:16">
      <c r="A65" s="53"/>
      <c r="B65" s="63" t="s">
        <v>133</v>
      </c>
      <c r="C65" s="420">
        <v>109.59700000000001</v>
      </c>
      <c r="D65" s="420"/>
      <c r="E65" s="420"/>
      <c r="F65" s="420"/>
      <c r="G65" s="420"/>
      <c r="H65" s="420"/>
      <c r="I65" s="420"/>
      <c r="J65" s="420"/>
      <c r="K65" s="420"/>
      <c r="L65" s="420"/>
      <c r="M65" s="420"/>
      <c r="N65" s="420"/>
      <c r="O65" s="420">
        <v>109.59700000000001</v>
      </c>
    </row>
    <row r="66" spans="1:16">
      <c r="A66" s="53"/>
      <c r="B66" s="63" t="s">
        <v>243</v>
      </c>
      <c r="C66" s="420">
        <v>0</v>
      </c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>
        <v>0</v>
      </c>
    </row>
    <row r="67" spans="1:16">
      <c r="A67" s="53"/>
      <c r="B67" s="62" t="s">
        <v>134</v>
      </c>
      <c r="C67" s="420">
        <v>0</v>
      </c>
      <c r="D67" s="420"/>
      <c r="E67" s="420"/>
      <c r="F67" s="420"/>
      <c r="G67" s="420"/>
      <c r="H67" s="420"/>
      <c r="I67" s="420"/>
      <c r="J67" s="420"/>
      <c r="K67" s="420"/>
      <c r="L67" s="420"/>
      <c r="M67" s="420"/>
      <c r="N67" s="420"/>
      <c r="O67" s="420">
        <v>0</v>
      </c>
    </row>
    <row r="68" spans="1:16" ht="15" customHeight="1" outlineLevel="1">
      <c r="A68" s="53"/>
      <c r="B68" s="72" t="s">
        <v>135</v>
      </c>
      <c r="C68" s="420">
        <v>0</v>
      </c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>
        <v>0</v>
      </c>
    </row>
    <row r="69" spans="1:16" ht="15" customHeight="1" outlineLevel="1">
      <c r="A69" s="53"/>
      <c r="B69" s="72" t="s">
        <v>136</v>
      </c>
      <c r="C69" s="420">
        <v>0</v>
      </c>
      <c r="D69" s="420"/>
      <c r="E69" s="420"/>
      <c r="F69" s="420"/>
      <c r="G69" s="420"/>
      <c r="H69" s="420"/>
      <c r="I69" s="420"/>
      <c r="J69" s="420"/>
      <c r="K69" s="420"/>
      <c r="L69" s="420"/>
      <c r="M69" s="420"/>
      <c r="N69" s="420"/>
      <c r="O69" s="420">
        <v>0</v>
      </c>
    </row>
    <row r="70" spans="1:16">
      <c r="A70" s="53"/>
      <c r="B70" s="148" t="s">
        <v>137</v>
      </c>
      <c r="C70" s="420">
        <v>7.5750302312080962</v>
      </c>
      <c r="D70" s="420"/>
      <c r="E70" s="420"/>
      <c r="F70" s="420"/>
      <c r="G70" s="420"/>
      <c r="H70" s="420"/>
      <c r="I70" s="420"/>
      <c r="J70" s="420"/>
      <c r="K70" s="420"/>
      <c r="L70" s="420"/>
      <c r="M70" s="420"/>
      <c r="N70" s="420"/>
      <c r="O70" s="420">
        <v>7.5750302312080962</v>
      </c>
    </row>
    <row r="71" spans="1:16">
      <c r="A71" s="53"/>
      <c r="B71" s="149" t="s">
        <v>138</v>
      </c>
      <c r="C71" s="420">
        <v>0</v>
      </c>
      <c r="D71" s="420"/>
      <c r="E71" s="420"/>
      <c r="F71" s="420"/>
      <c r="G71" s="420"/>
      <c r="H71" s="420"/>
      <c r="I71" s="420"/>
      <c r="J71" s="420"/>
      <c r="K71" s="420"/>
      <c r="L71" s="420"/>
      <c r="M71" s="420"/>
      <c r="N71" s="420"/>
      <c r="O71" s="420">
        <v>0</v>
      </c>
    </row>
    <row r="72" spans="1:16">
      <c r="A72" s="53"/>
      <c r="B72" s="149" t="s">
        <v>139</v>
      </c>
      <c r="C72" s="420">
        <v>7.5750302312080962</v>
      </c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>
        <v>7.5750302312080962</v>
      </c>
    </row>
    <row r="73" spans="1:16">
      <c r="A73" s="53"/>
      <c r="B73" s="148" t="s">
        <v>140</v>
      </c>
      <c r="C73" s="420">
        <v>-120.13519703316054</v>
      </c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>
        <v>-120.13519703316054</v>
      </c>
    </row>
    <row r="74" spans="1:16">
      <c r="A74" s="53"/>
      <c r="B74" s="149" t="s">
        <v>141</v>
      </c>
      <c r="C74" s="420">
        <v>-120.48289244670907</v>
      </c>
      <c r="D74" s="420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>
        <v>-120.48289244670907</v>
      </c>
    </row>
    <row r="75" spans="1:16">
      <c r="A75" s="53"/>
      <c r="B75" s="149" t="s">
        <v>243</v>
      </c>
      <c r="C75" s="420">
        <v>0</v>
      </c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>
        <v>0</v>
      </c>
      <c r="P75" s="133"/>
    </row>
    <row r="76" spans="1:16">
      <c r="A76" s="53"/>
      <c r="B76" s="149" t="s">
        <v>240</v>
      </c>
      <c r="C76" s="420">
        <v>0</v>
      </c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>
        <v>0</v>
      </c>
    </row>
    <row r="77" spans="1:16">
      <c r="A77" s="53"/>
      <c r="B77" s="149" t="s">
        <v>142</v>
      </c>
      <c r="C77" s="420">
        <v>0.3476954135485304</v>
      </c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>
        <v>0.3476954135485304</v>
      </c>
    </row>
    <row r="78" spans="1:16">
      <c r="A78" s="53"/>
      <c r="B78" s="149" t="s">
        <v>143</v>
      </c>
      <c r="C78" s="420">
        <v>0</v>
      </c>
      <c r="D78" s="420"/>
      <c r="E78" s="420"/>
      <c r="F78" s="420"/>
      <c r="G78" s="420"/>
      <c r="H78" s="420"/>
      <c r="I78" s="420"/>
      <c r="J78" s="420"/>
      <c r="K78" s="420"/>
      <c r="L78" s="420"/>
      <c r="M78" s="420"/>
      <c r="N78" s="420"/>
      <c r="O78" s="420">
        <v>0</v>
      </c>
    </row>
    <row r="79" spans="1:16">
      <c r="A79" s="53"/>
      <c r="B79" s="150" t="s">
        <v>144</v>
      </c>
      <c r="C79" s="420">
        <v>2.9224660000000006E-2</v>
      </c>
      <c r="D79" s="420"/>
      <c r="E79" s="420"/>
      <c r="F79" s="420"/>
      <c r="G79" s="420"/>
      <c r="H79" s="420"/>
      <c r="I79" s="420"/>
      <c r="J79" s="420"/>
      <c r="K79" s="420"/>
      <c r="L79" s="420"/>
      <c r="M79" s="420"/>
      <c r="N79" s="420"/>
      <c r="O79" s="420">
        <v>2.9224660000000006E-2</v>
      </c>
    </row>
    <row r="80" spans="1:16">
      <c r="A80" s="53"/>
      <c r="B80" s="64"/>
      <c r="C80" s="421"/>
      <c r="D80" s="421"/>
      <c r="E80" s="421"/>
      <c r="F80" s="421"/>
      <c r="G80" s="421"/>
      <c r="H80" s="421"/>
      <c r="I80" s="421"/>
      <c r="J80" s="421"/>
      <c r="K80" s="421"/>
      <c r="L80" s="421"/>
      <c r="M80" s="421"/>
      <c r="N80" s="421"/>
      <c r="O80" s="421"/>
    </row>
    <row r="81" spans="1:15" ht="15" thickBot="1">
      <c r="A81" s="53"/>
      <c r="B81" s="76" t="s">
        <v>145</v>
      </c>
      <c r="C81" s="422">
        <v>-126.27445509603464</v>
      </c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>
        <v>-126.27445509603464</v>
      </c>
    </row>
    <row r="82" spans="1:15" ht="15" thickTop="1">
      <c r="A82" s="53"/>
      <c r="B82" s="77"/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23"/>
    </row>
    <row r="83" spans="1:15">
      <c r="A83" s="53"/>
      <c r="B83" s="483">
        <v>0</v>
      </c>
      <c r="C83" s="483"/>
      <c r="D83" s="483"/>
      <c r="E83" s="483"/>
      <c r="F83" s="483"/>
      <c r="G83" s="483"/>
      <c r="H83" s="483"/>
      <c r="I83" s="483"/>
      <c r="J83" s="483"/>
      <c r="K83" s="483"/>
      <c r="L83" s="483"/>
      <c r="M83" s="483"/>
      <c r="N83" s="483"/>
      <c r="O83" s="483"/>
    </row>
    <row r="84" spans="1:15">
      <c r="A84" s="53"/>
      <c r="B84" s="483" t="s">
        <v>412</v>
      </c>
      <c r="C84" s="483"/>
      <c r="D84" s="483"/>
      <c r="E84" s="483"/>
      <c r="F84" s="483"/>
      <c r="G84" s="483"/>
      <c r="H84" s="483"/>
      <c r="I84" s="483"/>
      <c r="J84" s="483"/>
      <c r="K84" s="483"/>
      <c r="L84" s="483"/>
      <c r="M84" s="483"/>
      <c r="N84" s="483"/>
      <c r="O84" s="483"/>
    </row>
    <row r="85" spans="1:15">
      <c r="A85" s="53"/>
      <c r="B85" s="484" t="s">
        <v>409</v>
      </c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</row>
    <row r="86" spans="1:15">
      <c r="A86" s="53"/>
      <c r="B86" s="57"/>
      <c r="C86" s="471"/>
      <c r="D86" s="471"/>
      <c r="E86" s="471"/>
      <c r="F86" s="471"/>
      <c r="G86" s="471"/>
      <c r="H86" s="471"/>
      <c r="I86" s="471"/>
      <c r="J86" s="471"/>
      <c r="K86" s="471"/>
      <c r="L86" s="471"/>
      <c r="M86" s="471"/>
      <c r="N86" s="471"/>
      <c r="O86" s="405"/>
    </row>
    <row r="87" spans="1:15" ht="15" customHeight="1">
      <c r="A87" s="53"/>
      <c r="B87" s="485" t="s">
        <v>96</v>
      </c>
      <c r="C87" s="495" t="s">
        <v>410</v>
      </c>
      <c r="D87" s="496"/>
      <c r="E87" s="496"/>
      <c r="F87" s="496"/>
      <c r="G87" s="496"/>
      <c r="H87" s="496"/>
      <c r="I87" s="496"/>
      <c r="J87" s="496"/>
      <c r="K87" s="496"/>
      <c r="L87" s="496"/>
      <c r="M87" s="496"/>
      <c r="N87" s="497"/>
      <c r="O87" s="490" t="s">
        <v>411</v>
      </c>
    </row>
    <row r="88" spans="1:15" ht="48" customHeight="1">
      <c r="A88" s="53"/>
      <c r="B88" s="486"/>
      <c r="C88" s="308" t="s">
        <v>5</v>
      </c>
      <c r="D88" s="308" t="s">
        <v>6</v>
      </c>
      <c r="E88" s="308" t="s">
        <v>7</v>
      </c>
      <c r="F88" s="308" t="s">
        <v>8</v>
      </c>
      <c r="G88" s="308" t="s">
        <v>9</v>
      </c>
      <c r="H88" s="308" t="s">
        <v>10</v>
      </c>
      <c r="I88" s="308" t="s">
        <v>11</v>
      </c>
      <c r="J88" s="308" t="s">
        <v>12</v>
      </c>
      <c r="K88" s="308" t="s">
        <v>13</v>
      </c>
      <c r="L88" s="308" t="s">
        <v>14</v>
      </c>
      <c r="M88" s="308" t="s">
        <v>15</v>
      </c>
      <c r="N88" s="308" t="s">
        <v>16</v>
      </c>
      <c r="O88" s="491"/>
    </row>
    <row r="89" spans="1:15">
      <c r="A89" s="53"/>
      <c r="B89" s="59" t="s">
        <v>97</v>
      </c>
      <c r="C89" s="406">
        <v>57.080772589731154</v>
      </c>
      <c r="D89" s="406"/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>
        <v>57.080772589731154</v>
      </c>
    </row>
    <row r="90" spans="1:15">
      <c r="A90" s="53"/>
      <c r="B90" s="60"/>
      <c r="C90" s="407"/>
      <c r="D90" s="407"/>
      <c r="E90" s="407"/>
      <c r="F90" s="407"/>
      <c r="G90" s="407"/>
      <c r="H90" s="407"/>
      <c r="I90" s="407"/>
      <c r="J90" s="407"/>
      <c r="K90" s="407"/>
      <c r="L90" s="407"/>
      <c r="M90" s="407"/>
      <c r="N90" s="407"/>
      <c r="O90" s="407"/>
    </row>
    <row r="91" spans="1:15">
      <c r="A91" s="53"/>
      <c r="B91" s="61" t="s">
        <v>98</v>
      </c>
      <c r="C91" s="408">
        <v>55.837760715548001</v>
      </c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408"/>
      <c r="O91" s="408">
        <v>55.837760715548001</v>
      </c>
    </row>
    <row r="92" spans="1:15">
      <c r="A92" s="53"/>
      <c r="B92" s="62" t="s">
        <v>99</v>
      </c>
      <c r="C92" s="424">
        <v>5.3943015241440353</v>
      </c>
      <c r="D92" s="424"/>
      <c r="E92" s="424"/>
      <c r="F92" s="424"/>
      <c r="G92" s="424"/>
      <c r="H92" s="424"/>
      <c r="I92" s="424"/>
      <c r="J92" s="424"/>
      <c r="K92" s="424"/>
      <c r="L92" s="424"/>
      <c r="M92" s="424"/>
      <c r="N92" s="424"/>
      <c r="O92" s="424">
        <v>5.3943015241440353</v>
      </c>
    </row>
    <row r="93" spans="1:15">
      <c r="A93" s="53"/>
      <c r="B93" s="62" t="s">
        <v>100</v>
      </c>
      <c r="C93" s="424">
        <v>4.4102220022248471</v>
      </c>
      <c r="D93" s="424"/>
      <c r="E93" s="424"/>
      <c r="F93" s="424"/>
      <c r="G93" s="424"/>
      <c r="H93" s="424"/>
      <c r="I93" s="424"/>
      <c r="J93" s="424"/>
      <c r="K93" s="424"/>
      <c r="L93" s="424"/>
      <c r="M93" s="424"/>
      <c r="N93" s="424"/>
      <c r="O93" s="424">
        <v>4.4102220022248471</v>
      </c>
    </row>
    <row r="94" spans="1:15">
      <c r="A94" s="53"/>
      <c r="B94" s="62" t="s">
        <v>101</v>
      </c>
      <c r="C94" s="424">
        <v>0.753442485494767</v>
      </c>
      <c r="D94" s="424"/>
      <c r="E94" s="424"/>
      <c r="F94" s="424"/>
      <c r="G94" s="424"/>
      <c r="H94" s="424"/>
      <c r="I94" s="424"/>
      <c r="J94" s="424"/>
      <c r="K94" s="424"/>
      <c r="L94" s="424"/>
      <c r="M94" s="424"/>
      <c r="N94" s="424"/>
      <c r="O94" s="424">
        <v>0.753442485494767</v>
      </c>
    </row>
    <row r="95" spans="1:15">
      <c r="A95" s="53"/>
      <c r="B95" s="62" t="s">
        <v>102</v>
      </c>
      <c r="C95" s="424">
        <v>1.5113294195960945</v>
      </c>
      <c r="D95" s="424"/>
      <c r="E95" s="424"/>
      <c r="F95" s="424"/>
      <c r="G95" s="424"/>
      <c r="H95" s="424"/>
      <c r="I95" s="424"/>
      <c r="J95" s="424"/>
      <c r="K95" s="424"/>
      <c r="L95" s="424"/>
      <c r="M95" s="424"/>
      <c r="N95" s="424"/>
      <c r="O95" s="424">
        <v>1.5113294195960945</v>
      </c>
    </row>
    <row r="96" spans="1:15">
      <c r="A96" s="53"/>
      <c r="B96" s="62" t="s">
        <v>103</v>
      </c>
      <c r="C96" s="424">
        <v>14.284800101836428</v>
      </c>
      <c r="D96" s="424"/>
      <c r="E96" s="424"/>
      <c r="F96" s="424"/>
      <c r="G96" s="424"/>
      <c r="H96" s="424"/>
      <c r="I96" s="424"/>
      <c r="J96" s="424"/>
      <c r="K96" s="424"/>
      <c r="L96" s="424"/>
      <c r="M96" s="424"/>
      <c r="N96" s="424"/>
      <c r="O96" s="424">
        <v>14.284800101836428</v>
      </c>
    </row>
    <row r="97" spans="1:15">
      <c r="A97" s="53"/>
      <c r="B97" s="62" t="s">
        <v>104</v>
      </c>
      <c r="C97" s="424">
        <v>29.483665182251823</v>
      </c>
      <c r="D97" s="424"/>
      <c r="E97" s="424"/>
      <c r="F97" s="424"/>
      <c r="G97" s="424"/>
      <c r="H97" s="424"/>
      <c r="I97" s="424"/>
      <c r="J97" s="424"/>
      <c r="K97" s="424"/>
      <c r="L97" s="424"/>
      <c r="M97" s="424"/>
      <c r="N97" s="424"/>
      <c r="O97" s="424">
        <v>29.483665182251823</v>
      </c>
    </row>
    <row r="98" spans="1:15">
      <c r="A98" s="53"/>
      <c r="B98" s="63"/>
      <c r="C98" s="425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  <c r="O98" s="425"/>
    </row>
    <row r="99" spans="1:15">
      <c r="A99" s="53"/>
      <c r="B99" s="61" t="s">
        <v>105</v>
      </c>
      <c r="C99" s="408">
        <v>1.2430118741831517</v>
      </c>
      <c r="D99" s="408"/>
      <c r="E99" s="408"/>
      <c r="F99" s="408"/>
      <c r="G99" s="408"/>
      <c r="H99" s="408"/>
      <c r="I99" s="408"/>
      <c r="J99" s="408"/>
      <c r="K99" s="408"/>
      <c r="L99" s="408"/>
      <c r="M99" s="408"/>
      <c r="N99" s="408"/>
      <c r="O99" s="408">
        <v>1.2430118741831517</v>
      </c>
    </row>
    <row r="100" spans="1:15">
      <c r="A100" s="53"/>
      <c r="B100" s="62" t="s">
        <v>106</v>
      </c>
      <c r="C100" s="424">
        <v>1.035959589831926</v>
      </c>
      <c r="D100" s="424"/>
      <c r="E100" s="424"/>
      <c r="F100" s="424"/>
      <c r="G100" s="424"/>
      <c r="H100" s="424"/>
      <c r="I100" s="424"/>
      <c r="J100" s="424"/>
      <c r="K100" s="424"/>
      <c r="L100" s="424"/>
      <c r="M100" s="424"/>
      <c r="N100" s="424"/>
      <c r="O100" s="424">
        <v>1.035959589831926</v>
      </c>
    </row>
    <row r="101" spans="1:15">
      <c r="A101" s="53"/>
      <c r="B101" s="62" t="s">
        <v>107</v>
      </c>
      <c r="C101" s="424">
        <v>0.20705228435122577</v>
      </c>
      <c r="D101" s="424"/>
      <c r="E101" s="424"/>
      <c r="F101" s="424"/>
      <c r="G101" s="424"/>
      <c r="H101" s="424"/>
      <c r="I101" s="424"/>
      <c r="J101" s="424"/>
      <c r="K101" s="424"/>
      <c r="L101" s="424"/>
      <c r="M101" s="424"/>
      <c r="N101" s="424"/>
      <c r="O101" s="424">
        <v>0.20705228435122577</v>
      </c>
    </row>
    <row r="102" spans="1:15">
      <c r="A102" s="53"/>
      <c r="B102" s="64"/>
      <c r="C102" s="426"/>
      <c r="D102" s="426"/>
      <c r="E102" s="426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</row>
    <row r="103" spans="1:15">
      <c r="A103" s="53"/>
      <c r="B103" s="65" t="s">
        <v>108</v>
      </c>
      <c r="C103" s="412">
        <v>85.284677384553916</v>
      </c>
      <c r="D103" s="412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>
        <v>85.284677384553916</v>
      </c>
    </row>
    <row r="104" spans="1:15">
      <c r="A104" s="53"/>
      <c r="B104" s="66" t="s">
        <v>109</v>
      </c>
      <c r="C104" s="413">
        <v>72.324417032223252</v>
      </c>
      <c r="D104" s="413"/>
      <c r="E104" s="413"/>
      <c r="F104" s="413"/>
      <c r="G104" s="413"/>
      <c r="H104" s="413"/>
      <c r="I104" s="413"/>
      <c r="J104" s="413"/>
      <c r="K104" s="413"/>
      <c r="L104" s="413"/>
      <c r="M104" s="413"/>
      <c r="N104" s="413"/>
      <c r="O104" s="413">
        <v>72.324417032223252</v>
      </c>
    </row>
    <row r="105" spans="1:15">
      <c r="A105" s="53"/>
      <c r="B105" s="62" t="s">
        <v>110</v>
      </c>
      <c r="C105" s="424">
        <v>48.835617852429579</v>
      </c>
      <c r="D105" s="424"/>
      <c r="E105" s="424"/>
      <c r="F105" s="424"/>
      <c r="G105" s="424"/>
      <c r="H105" s="424"/>
      <c r="I105" s="424"/>
      <c r="J105" s="424"/>
      <c r="K105" s="424"/>
      <c r="L105" s="424"/>
      <c r="M105" s="424"/>
      <c r="N105" s="424"/>
      <c r="O105" s="424">
        <v>48.835617852429579</v>
      </c>
    </row>
    <row r="106" spans="1:15">
      <c r="A106" s="53"/>
      <c r="B106" s="62" t="s">
        <v>111</v>
      </c>
      <c r="C106" s="424">
        <v>0</v>
      </c>
      <c r="D106" s="424"/>
      <c r="E106" s="424"/>
      <c r="F106" s="424"/>
      <c r="G106" s="424"/>
      <c r="H106" s="424"/>
      <c r="I106" s="424"/>
      <c r="J106" s="424"/>
      <c r="K106" s="424"/>
      <c r="L106" s="424"/>
      <c r="M106" s="424"/>
      <c r="N106" s="424"/>
      <c r="O106" s="424">
        <v>0</v>
      </c>
    </row>
    <row r="107" spans="1:15">
      <c r="A107" s="53"/>
      <c r="B107" s="62" t="s">
        <v>112</v>
      </c>
      <c r="C107" s="424">
        <v>4.4182498271438302</v>
      </c>
      <c r="D107" s="424"/>
      <c r="E107" s="424"/>
      <c r="F107" s="424"/>
      <c r="G107" s="424"/>
      <c r="H107" s="424"/>
      <c r="I107" s="424"/>
      <c r="J107" s="424"/>
      <c r="K107" s="424"/>
      <c r="L107" s="424"/>
      <c r="M107" s="424"/>
      <c r="N107" s="424"/>
      <c r="O107" s="424">
        <v>4.4182498271438302</v>
      </c>
    </row>
    <row r="108" spans="1:15">
      <c r="A108" s="53"/>
      <c r="B108" s="62" t="s">
        <v>113</v>
      </c>
      <c r="C108" s="424">
        <v>0.73836772077739732</v>
      </c>
      <c r="D108" s="424"/>
      <c r="E108" s="424"/>
      <c r="F108" s="424"/>
      <c r="G108" s="424"/>
      <c r="H108" s="424"/>
      <c r="I108" s="424"/>
      <c r="J108" s="424"/>
      <c r="K108" s="424"/>
      <c r="L108" s="424"/>
      <c r="M108" s="424"/>
      <c r="N108" s="424"/>
      <c r="O108" s="424">
        <v>0.73836772077739732</v>
      </c>
    </row>
    <row r="109" spans="1:15">
      <c r="A109" s="53"/>
      <c r="B109" s="62" t="s">
        <v>315</v>
      </c>
      <c r="C109" s="424">
        <v>18.332181631872448</v>
      </c>
      <c r="D109" s="424"/>
      <c r="E109" s="424"/>
      <c r="F109" s="424"/>
      <c r="G109" s="424"/>
      <c r="H109" s="424"/>
      <c r="I109" s="424"/>
      <c r="J109" s="424"/>
      <c r="K109" s="424"/>
      <c r="L109" s="424"/>
      <c r="M109" s="424"/>
      <c r="N109" s="424"/>
      <c r="O109" s="424">
        <v>18.332181631872448</v>
      </c>
    </row>
    <row r="110" spans="1:15" outlineLevel="1">
      <c r="A110" s="53"/>
      <c r="B110" s="62" t="s">
        <v>238</v>
      </c>
      <c r="C110" s="424">
        <v>0</v>
      </c>
      <c r="D110" s="424"/>
      <c r="E110" s="424"/>
      <c r="F110" s="424"/>
      <c r="G110" s="424"/>
      <c r="H110" s="424"/>
      <c r="I110" s="424"/>
      <c r="J110" s="424"/>
      <c r="K110" s="424"/>
      <c r="L110" s="424"/>
      <c r="M110" s="424"/>
      <c r="N110" s="424"/>
      <c r="O110" s="424">
        <v>0</v>
      </c>
    </row>
    <row r="111" spans="1:15">
      <c r="A111" s="53"/>
      <c r="B111" s="63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</row>
    <row r="112" spans="1:15">
      <c r="A112" s="53"/>
      <c r="B112" s="145" t="s">
        <v>114</v>
      </c>
      <c r="C112" s="428">
        <v>11.546879110890066</v>
      </c>
      <c r="D112" s="428"/>
      <c r="E112" s="428"/>
      <c r="F112" s="428"/>
      <c r="G112" s="428"/>
      <c r="H112" s="428"/>
      <c r="I112" s="428"/>
      <c r="J112" s="428"/>
      <c r="K112" s="428"/>
      <c r="L112" s="428"/>
      <c r="M112" s="428"/>
      <c r="N112" s="428"/>
      <c r="O112" s="428">
        <v>11.546879110890066</v>
      </c>
    </row>
    <row r="113" spans="1:15">
      <c r="A113" s="53"/>
      <c r="B113" s="62" t="s">
        <v>248</v>
      </c>
      <c r="C113" s="415">
        <v>7.7420123125492886</v>
      </c>
      <c r="D113" s="415"/>
      <c r="E113" s="415"/>
      <c r="F113" s="415"/>
      <c r="G113" s="415"/>
      <c r="H113" s="415"/>
      <c r="I113" s="415"/>
      <c r="J113" s="415"/>
      <c r="K113" s="415"/>
      <c r="L113" s="415"/>
      <c r="M113" s="415"/>
      <c r="N113" s="415"/>
      <c r="O113" s="415">
        <v>7.7420123125492886</v>
      </c>
    </row>
    <row r="114" spans="1:15">
      <c r="A114" s="53"/>
      <c r="B114" s="146" t="s">
        <v>115</v>
      </c>
      <c r="C114" s="415">
        <v>2.548250397454733</v>
      </c>
      <c r="D114" s="415"/>
      <c r="E114" s="415"/>
      <c r="F114" s="415"/>
      <c r="G114" s="415"/>
      <c r="H114" s="415"/>
      <c r="I114" s="415"/>
      <c r="J114" s="415"/>
      <c r="K114" s="415"/>
      <c r="L114" s="415"/>
      <c r="M114" s="415"/>
      <c r="N114" s="415"/>
      <c r="O114" s="415">
        <v>2.548250397454733</v>
      </c>
    </row>
    <row r="115" spans="1:15">
      <c r="A115" s="53"/>
      <c r="B115" s="146" t="s">
        <v>116</v>
      </c>
      <c r="C115" s="415">
        <v>3.805597074567308</v>
      </c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  <c r="O115" s="415">
        <v>3.805597074567308</v>
      </c>
    </row>
    <row r="116" spans="1:15">
      <c r="A116" s="53"/>
      <c r="B116" s="146" t="s">
        <v>117</v>
      </c>
      <c r="C116" s="415">
        <v>1.0549473718690912</v>
      </c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  <c r="O116" s="415">
        <v>1.0549473718690912</v>
      </c>
    </row>
    <row r="117" spans="1:15">
      <c r="A117" s="53"/>
      <c r="B117" s="146" t="s">
        <v>120</v>
      </c>
      <c r="C117" s="415">
        <v>0.33321746865815649</v>
      </c>
      <c r="D117" s="415"/>
      <c r="E117" s="415"/>
      <c r="F117" s="415"/>
      <c r="G117" s="415"/>
      <c r="H117" s="415"/>
      <c r="I117" s="415"/>
      <c r="J117" s="415"/>
      <c r="K117" s="415"/>
      <c r="L117" s="415"/>
      <c r="M117" s="415"/>
      <c r="N117" s="415"/>
      <c r="O117" s="415">
        <v>0.33321746865815649</v>
      </c>
    </row>
    <row r="118" spans="1:15">
      <c r="A118" s="53"/>
      <c r="B118" s="62" t="s">
        <v>249</v>
      </c>
      <c r="C118" s="415">
        <v>3.8048667983407767</v>
      </c>
      <c r="D118" s="415"/>
      <c r="E118" s="415"/>
      <c r="F118" s="415"/>
      <c r="G118" s="415"/>
      <c r="H118" s="415"/>
      <c r="I118" s="415"/>
      <c r="J118" s="415"/>
      <c r="K118" s="415"/>
      <c r="L118" s="415"/>
      <c r="M118" s="415"/>
      <c r="N118" s="415"/>
      <c r="O118" s="415">
        <v>3.8048667983407767</v>
      </c>
    </row>
    <row r="119" spans="1:15">
      <c r="A119" s="53"/>
      <c r="B119" s="146" t="s">
        <v>118</v>
      </c>
      <c r="C119" s="415">
        <v>0.9239062183584843</v>
      </c>
      <c r="D119" s="415"/>
      <c r="E119" s="415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>
        <v>0.9239062183584843</v>
      </c>
    </row>
    <row r="120" spans="1:15">
      <c r="A120" s="53"/>
      <c r="B120" s="146" t="s">
        <v>119</v>
      </c>
      <c r="C120" s="415">
        <v>2.8809605799822924</v>
      </c>
      <c r="D120" s="415"/>
      <c r="E120" s="415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>
        <v>2.8809605799822924</v>
      </c>
    </row>
    <row r="121" spans="1:15">
      <c r="A121" s="53"/>
      <c r="B121" s="63"/>
      <c r="C121" s="425"/>
      <c r="D121" s="425"/>
      <c r="E121" s="425"/>
      <c r="F121" s="425"/>
      <c r="G121" s="425"/>
      <c r="H121" s="425"/>
      <c r="I121" s="425"/>
      <c r="J121" s="425"/>
      <c r="K121" s="425"/>
      <c r="L121" s="425"/>
      <c r="M121" s="425"/>
      <c r="N121" s="425"/>
      <c r="O121" s="425"/>
    </row>
    <row r="122" spans="1:15">
      <c r="A122" s="53"/>
      <c r="B122" s="67" t="s">
        <v>121</v>
      </c>
      <c r="C122" s="429">
        <v>1.4133812414406079</v>
      </c>
      <c r="D122" s="429"/>
      <c r="E122" s="429"/>
      <c r="F122" s="429"/>
      <c r="G122" s="429"/>
      <c r="H122" s="429"/>
      <c r="I122" s="429"/>
      <c r="J122" s="429"/>
      <c r="K122" s="429"/>
      <c r="L122" s="429"/>
      <c r="M122" s="429"/>
      <c r="N122" s="429"/>
      <c r="O122" s="429">
        <v>1.4133812414406079</v>
      </c>
    </row>
    <row r="123" spans="1:15">
      <c r="A123" s="53"/>
      <c r="B123" s="62" t="s">
        <v>73</v>
      </c>
      <c r="C123" s="417">
        <v>1.4133812414406079</v>
      </c>
      <c r="D123" s="417"/>
      <c r="E123" s="417"/>
      <c r="F123" s="417"/>
      <c r="G123" s="417"/>
      <c r="H123" s="417"/>
      <c r="I123" s="417"/>
      <c r="J123" s="417"/>
      <c r="K123" s="417"/>
      <c r="L123" s="417"/>
      <c r="M123" s="417"/>
      <c r="N123" s="417"/>
      <c r="O123" s="417">
        <v>1.4133812414406079</v>
      </c>
    </row>
    <row r="124" spans="1:15" outlineLevel="1">
      <c r="A124" s="53"/>
      <c r="B124" s="63" t="s">
        <v>122</v>
      </c>
      <c r="C124" s="417">
        <v>0</v>
      </c>
      <c r="D124" s="417"/>
      <c r="E124" s="417"/>
      <c r="F124" s="417"/>
      <c r="G124" s="417"/>
      <c r="H124" s="417"/>
      <c r="I124" s="417"/>
      <c r="J124" s="417"/>
      <c r="K124" s="417"/>
      <c r="L124" s="417"/>
      <c r="M124" s="417"/>
      <c r="N124" s="417"/>
      <c r="O124" s="417">
        <v>0</v>
      </c>
    </row>
    <row r="125" spans="1:15" outlineLevel="1">
      <c r="A125" s="53"/>
      <c r="B125" s="63" t="s">
        <v>123</v>
      </c>
      <c r="C125" s="417">
        <v>1.4133812414406079</v>
      </c>
      <c r="D125" s="417"/>
      <c r="E125" s="417"/>
      <c r="F125" s="417"/>
      <c r="G125" s="417"/>
      <c r="H125" s="417"/>
      <c r="I125" s="417"/>
      <c r="J125" s="417"/>
      <c r="K125" s="417"/>
      <c r="L125" s="417"/>
      <c r="M125" s="417"/>
      <c r="N125" s="417"/>
      <c r="O125" s="417">
        <v>1.4133812414406079</v>
      </c>
    </row>
    <row r="126" spans="1:15" outlineLevel="1">
      <c r="A126" s="53"/>
      <c r="B126" s="63" t="s">
        <v>124</v>
      </c>
      <c r="C126" s="417">
        <v>0</v>
      </c>
      <c r="D126" s="417"/>
      <c r="E126" s="417"/>
      <c r="F126" s="417"/>
      <c r="G126" s="417"/>
      <c r="H126" s="417"/>
      <c r="I126" s="417"/>
      <c r="J126" s="417"/>
      <c r="K126" s="417"/>
      <c r="L126" s="417"/>
      <c r="M126" s="417"/>
      <c r="N126" s="417"/>
      <c r="O126" s="417">
        <v>0</v>
      </c>
    </row>
    <row r="127" spans="1:15">
      <c r="A127" s="53"/>
      <c r="B127" s="62"/>
      <c r="C127" s="430"/>
      <c r="D127" s="430"/>
      <c r="E127" s="430"/>
      <c r="F127" s="430"/>
      <c r="G127" s="430"/>
      <c r="H127" s="430"/>
      <c r="I127" s="430"/>
      <c r="J127" s="430"/>
      <c r="K127" s="430"/>
      <c r="L127" s="430"/>
      <c r="M127" s="430"/>
      <c r="N127" s="430"/>
      <c r="O127" s="430"/>
    </row>
    <row r="128" spans="1:15">
      <c r="A128" s="53"/>
      <c r="B128" s="68" t="s">
        <v>125</v>
      </c>
      <c r="C128" s="418">
        <v>-16.486656316675251</v>
      </c>
      <c r="D128" s="418"/>
      <c r="E128" s="418"/>
      <c r="F128" s="418"/>
      <c r="G128" s="418"/>
      <c r="H128" s="418"/>
      <c r="I128" s="418"/>
      <c r="J128" s="418"/>
      <c r="K128" s="418"/>
      <c r="L128" s="418"/>
      <c r="M128" s="418"/>
      <c r="N128" s="418"/>
      <c r="O128" s="418">
        <v>-16.486656316675251</v>
      </c>
    </row>
    <row r="129" spans="1:15">
      <c r="A129" s="53"/>
      <c r="B129" s="68" t="s">
        <v>126</v>
      </c>
      <c r="C129" s="418">
        <v>-28.203904794822762</v>
      </c>
      <c r="D129" s="418"/>
      <c r="E129" s="418"/>
      <c r="F129" s="418"/>
      <c r="G129" s="418"/>
      <c r="H129" s="418"/>
      <c r="I129" s="418"/>
      <c r="J129" s="418"/>
      <c r="K129" s="418"/>
      <c r="L129" s="418"/>
      <c r="M129" s="418"/>
      <c r="N129" s="418"/>
      <c r="O129" s="418">
        <v>-28.203904794822762</v>
      </c>
    </row>
    <row r="130" spans="1:15">
      <c r="A130" s="53"/>
      <c r="B130" s="69"/>
      <c r="C130" s="426"/>
      <c r="D130" s="426"/>
      <c r="E130" s="426"/>
      <c r="F130" s="426"/>
      <c r="G130" s="426"/>
      <c r="H130" s="426"/>
      <c r="I130" s="426"/>
      <c r="J130" s="426"/>
      <c r="K130" s="426"/>
      <c r="L130" s="426"/>
      <c r="M130" s="426"/>
      <c r="N130" s="426"/>
      <c r="O130" s="426"/>
    </row>
    <row r="131" spans="1:15">
      <c r="A131" s="53"/>
      <c r="B131" s="65" t="s">
        <v>127</v>
      </c>
      <c r="C131" s="412">
        <v>5.7199006684276616</v>
      </c>
      <c r="D131" s="412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>
        <v>5.7199006684276616</v>
      </c>
    </row>
    <row r="132" spans="1:15">
      <c r="A132" s="53"/>
      <c r="B132" s="62" t="s">
        <v>128</v>
      </c>
      <c r="C132" s="417">
        <v>5.7101591150943287</v>
      </c>
      <c r="D132" s="417"/>
      <c r="E132" s="417"/>
      <c r="F132" s="417"/>
      <c r="G132" s="417"/>
      <c r="H132" s="417"/>
      <c r="I132" s="417"/>
      <c r="J132" s="417"/>
      <c r="K132" s="417"/>
      <c r="L132" s="417"/>
      <c r="M132" s="417"/>
      <c r="N132" s="417"/>
      <c r="O132" s="417">
        <v>5.7101591150943287</v>
      </c>
    </row>
    <row r="133" spans="1:15">
      <c r="A133" s="53"/>
      <c r="B133" s="62" t="s">
        <v>129</v>
      </c>
      <c r="C133" s="417">
        <v>9.7415533333333349E-3</v>
      </c>
      <c r="D133" s="417"/>
      <c r="E133" s="417"/>
      <c r="F133" s="417"/>
      <c r="G133" s="417"/>
      <c r="H133" s="417"/>
      <c r="I133" s="417"/>
      <c r="J133" s="417"/>
      <c r="K133" s="417"/>
      <c r="L133" s="417"/>
      <c r="M133" s="417"/>
      <c r="N133" s="417"/>
      <c r="O133" s="417">
        <v>9.7415533333333349E-3</v>
      </c>
    </row>
    <row r="134" spans="1:15">
      <c r="A134" s="53"/>
      <c r="B134" s="64"/>
      <c r="C134" s="421"/>
      <c r="D134" s="421"/>
      <c r="E134" s="421"/>
      <c r="F134" s="421"/>
      <c r="G134" s="421"/>
      <c r="H134" s="421"/>
      <c r="I134" s="421"/>
      <c r="J134" s="421"/>
      <c r="K134" s="421"/>
      <c r="L134" s="421"/>
      <c r="M134" s="421"/>
      <c r="N134" s="421"/>
      <c r="O134" s="421"/>
    </row>
    <row r="135" spans="1:15">
      <c r="A135" s="53"/>
      <c r="B135" s="68" t="s">
        <v>130</v>
      </c>
      <c r="C135" s="418">
        <v>-33.923805463250424</v>
      </c>
      <c r="D135" s="418"/>
      <c r="E135" s="418"/>
      <c r="F135" s="418"/>
      <c r="G135" s="418"/>
      <c r="H135" s="418"/>
      <c r="I135" s="418"/>
      <c r="J135" s="418"/>
      <c r="K135" s="418"/>
      <c r="L135" s="418"/>
      <c r="M135" s="418"/>
      <c r="N135" s="418"/>
      <c r="O135" s="418">
        <v>-33.923805463250424</v>
      </c>
    </row>
    <row r="136" spans="1:15">
      <c r="A136" s="53"/>
      <c r="B136" s="70"/>
      <c r="C136" s="407"/>
      <c r="D136" s="407"/>
      <c r="E136" s="407"/>
      <c r="F136" s="407"/>
      <c r="G136" s="407"/>
      <c r="H136" s="407"/>
      <c r="I136" s="407"/>
      <c r="J136" s="407"/>
      <c r="K136" s="407"/>
      <c r="L136" s="407"/>
      <c r="M136" s="407"/>
      <c r="N136" s="407"/>
      <c r="O136" s="407"/>
    </row>
    <row r="137" spans="1:15">
      <c r="A137" s="53"/>
      <c r="B137" s="71" t="s">
        <v>131</v>
      </c>
      <c r="C137" s="419">
        <v>-32.96847553770241</v>
      </c>
      <c r="D137" s="419"/>
      <c r="E137" s="419"/>
      <c r="F137" s="419"/>
      <c r="G137" s="419"/>
      <c r="H137" s="419"/>
      <c r="I137" s="419"/>
      <c r="J137" s="419"/>
      <c r="K137" s="419"/>
      <c r="L137" s="419"/>
      <c r="M137" s="419"/>
      <c r="N137" s="419"/>
      <c r="O137" s="419">
        <v>-32.96847553770241</v>
      </c>
    </row>
    <row r="138" spans="1:15">
      <c r="A138" s="53"/>
      <c r="B138" s="62" t="s">
        <v>132</v>
      </c>
      <c r="C138" s="417">
        <v>26.568652001053081</v>
      </c>
      <c r="D138" s="417"/>
      <c r="E138" s="417"/>
      <c r="F138" s="417"/>
      <c r="G138" s="417"/>
      <c r="H138" s="417"/>
      <c r="I138" s="417"/>
      <c r="J138" s="417"/>
      <c r="K138" s="417"/>
      <c r="L138" s="417"/>
      <c r="M138" s="417"/>
      <c r="N138" s="417"/>
      <c r="O138" s="417">
        <v>26.568652001053081</v>
      </c>
    </row>
    <row r="139" spans="1:15">
      <c r="A139" s="53"/>
      <c r="B139" s="62" t="s">
        <v>133</v>
      </c>
      <c r="C139" s="417">
        <v>26.568652001053081</v>
      </c>
      <c r="D139" s="417"/>
      <c r="E139" s="417"/>
      <c r="F139" s="417"/>
      <c r="G139" s="417"/>
      <c r="H139" s="417"/>
      <c r="I139" s="417"/>
      <c r="J139" s="417"/>
      <c r="K139" s="417"/>
      <c r="L139" s="417"/>
      <c r="M139" s="417"/>
      <c r="N139" s="417"/>
      <c r="O139" s="417">
        <v>26.568652001053081</v>
      </c>
    </row>
    <row r="140" spans="1:15" outlineLevel="1">
      <c r="A140" s="53"/>
      <c r="B140" s="72" t="s">
        <v>243</v>
      </c>
      <c r="C140" s="417">
        <v>0</v>
      </c>
      <c r="D140" s="417"/>
      <c r="E140" s="417"/>
      <c r="F140" s="417"/>
      <c r="G140" s="417"/>
      <c r="H140" s="417"/>
      <c r="I140" s="417"/>
      <c r="J140" s="417"/>
      <c r="K140" s="417"/>
      <c r="L140" s="417"/>
      <c r="M140" s="417"/>
      <c r="N140" s="417"/>
      <c r="O140" s="417">
        <v>0</v>
      </c>
    </row>
    <row r="141" spans="1:15" outlineLevel="1">
      <c r="A141" s="53"/>
      <c r="B141" s="72" t="s">
        <v>134</v>
      </c>
      <c r="C141" s="417">
        <v>0</v>
      </c>
      <c r="D141" s="417"/>
      <c r="E141" s="417"/>
      <c r="F141" s="417"/>
      <c r="G141" s="417"/>
      <c r="H141" s="417"/>
      <c r="I141" s="417"/>
      <c r="J141" s="417"/>
      <c r="K141" s="417"/>
      <c r="L141" s="417"/>
      <c r="M141" s="417"/>
      <c r="N141" s="417"/>
      <c r="O141" s="417">
        <v>0</v>
      </c>
    </row>
    <row r="142" spans="1:15" hidden="1" outlineLevel="1">
      <c r="A142" s="53"/>
      <c r="B142" s="147" t="s">
        <v>135</v>
      </c>
      <c r="C142" s="417">
        <v>0</v>
      </c>
      <c r="D142" s="417"/>
      <c r="E142" s="417"/>
      <c r="F142" s="417"/>
      <c r="G142" s="417"/>
      <c r="H142" s="417"/>
      <c r="I142" s="417"/>
      <c r="J142" s="417"/>
      <c r="K142" s="417"/>
      <c r="L142" s="417"/>
      <c r="M142" s="417"/>
      <c r="N142" s="417"/>
      <c r="O142" s="417">
        <v>0</v>
      </c>
    </row>
    <row r="143" spans="1:15" hidden="1" outlineLevel="1">
      <c r="A143" s="53"/>
      <c r="B143" s="147" t="s">
        <v>136</v>
      </c>
      <c r="C143" s="417">
        <v>0</v>
      </c>
      <c r="D143" s="417"/>
      <c r="E143" s="417"/>
      <c r="F143" s="417"/>
      <c r="G143" s="417"/>
      <c r="H143" s="417"/>
      <c r="I143" s="417"/>
      <c r="J143" s="417"/>
      <c r="K143" s="417"/>
      <c r="L143" s="417"/>
      <c r="M143" s="417"/>
      <c r="N143" s="417"/>
      <c r="O143" s="417">
        <v>0</v>
      </c>
    </row>
    <row r="144" spans="1:15">
      <c r="A144" s="53"/>
      <c r="B144" s="73" t="s">
        <v>137</v>
      </c>
      <c r="C144" s="417">
        <v>-0.66631830830152694</v>
      </c>
      <c r="D144" s="417"/>
      <c r="E144" s="417"/>
      <c r="F144" s="417"/>
      <c r="G144" s="417"/>
      <c r="H144" s="417"/>
      <c r="I144" s="417"/>
      <c r="J144" s="417"/>
      <c r="K144" s="417"/>
      <c r="L144" s="417"/>
      <c r="M144" s="417"/>
      <c r="N144" s="417"/>
      <c r="O144" s="417">
        <v>-0.66631830830152694</v>
      </c>
    </row>
    <row r="145" spans="1:18">
      <c r="A145" s="53"/>
      <c r="B145" s="74" t="s">
        <v>138</v>
      </c>
      <c r="C145" s="417">
        <v>0</v>
      </c>
      <c r="D145" s="417"/>
      <c r="E145" s="417"/>
      <c r="F145" s="417"/>
      <c r="G145" s="417"/>
      <c r="H145" s="417"/>
      <c r="I145" s="417"/>
      <c r="J145" s="417"/>
      <c r="K145" s="417"/>
      <c r="L145" s="417"/>
      <c r="M145" s="417"/>
      <c r="N145" s="417"/>
      <c r="O145" s="417">
        <v>0</v>
      </c>
    </row>
    <row r="146" spans="1:18">
      <c r="A146" s="53"/>
      <c r="B146" s="74" t="s">
        <v>139</v>
      </c>
      <c r="C146" s="417">
        <v>-0.66631830830152694</v>
      </c>
      <c r="D146" s="417"/>
      <c r="E146" s="417"/>
      <c r="F146" s="417"/>
      <c r="G146" s="417"/>
      <c r="H146" s="417"/>
      <c r="I146" s="417"/>
      <c r="J146" s="417"/>
      <c r="K146" s="417"/>
      <c r="L146" s="417"/>
      <c r="M146" s="417"/>
      <c r="N146" s="417"/>
      <c r="O146" s="417">
        <v>-0.66631830830152694</v>
      </c>
    </row>
    <row r="147" spans="1:18">
      <c r="A147" s="53"/>
      <c r="B147" s="73" t="s">
        <v>140</v>
      </c>
      <c r="C147" s="417">
        <v>-58.880550783787299</v>
      </c>
      <c r="D147" s="417"/>
      <c r="E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>
        <v>-58.880550783787299</v>
      </c>
    </row>
    <row r="148" spans="1:18">
      <c r="A148" s="53"/>
      <c r="B148" s="74" t="s">
        <v>141</v>
      </c>
      <c r="C148" s="417">
        <v>-59.234850722681145</v>
      </c>
      <c r="D148" s="417"/>
      <c r="E148" s="417"/>
      <c r="F148" s="417"/>
      <c r="G148" s="417"/>
      <c r="H148" s="417"/>
      <c r="I148" s="417"/>
      <c r="J148" s="417"/>
      <c r="K148" s="417"/>
      <c r="L148" s="417"/>
      <c r="M148" s="417"/>
      <c r="N148" s="417"/>
      <c r="O148" s="417">
        <v>-59.234850722681145</v>
      </c>
    </row>
    <row r="149" spans="1:18">
      <c r="A149" s="53"/>
      <c r="B149" s="74" t="s">
        <v>243</v>
      </c>
      <c r="C149" s="417">
        <v>0</v>
      </c>
      <c r="D149" s="417"/>
      <c r="E149" s="417"/>
      <c r="F149" s="417"/>
      <c r="G149" s="417"/>
      <c r="H149" s="417"/>
      <c r="I149" s="417"/>
      <c r="J149" s="417"/>
      <c r="K149" s="417"/>
      <c r="L149" s="417"/>
      <c r="M149" s="417"/>
      <c r="N149" s="417"/>
      <c r="O149" s="417">
        <v>0</v>
      </c>
      <c r="Q149" s="133"/>
    </row>
    <row r="150" spans="1:18">
      <c r="A150" s="53"/>
      <c r="B150" s="74" t="s">
        <v>240</v>
      </c>
      <c r="C150" s="417">
        <v>0</v>
      </c>
      <c r="D150" s="417"/>
      <c r="E150" s="417"/>
      <c r="F150" s="417"/>
      <c r="G150" s="417"/>
      <c r="H150" s="417"/>
      <c r="I150" s="417"/>
      <c r="J150" s="417"/>
      <c r="K150" s="417"/>
      <c r="L150" s="417"/>
      <c r="M150" s="417"/>
      <c r="N150" s="417"/>
      <c r="O150" s="417">
        <v>0</v>
      </c>
    </row>
    <row r="151" spans="1:18">
      <c r="A151" s="53"/>
      <c r="B151" s="74" t="s">
        <v>142</v>
      </c>
      <c r="C151" s="417">
        <v>0.35429993889384548</v>
      </c>
      <c r="D151" s="417"/>
      <c r="E151" s="417"/>
      <c r="F151" s="417"/>
      <c r="G151" s="417"/>
      <c r="H151" s="417"/>
      <c r="I151" s="417"/>
      <c r="J151" s="417"/>
      <c r="K151" s="417"/>
      <c r="L151" s="417"/>
      <c r="M151" s="417"/>
      <c r="N151" s="417"/>
      <c r="O151" s="417">
        <v>0.35429993889384548</v>
      </c>
    </row>
    <row r="152" spans="1:18">
      <c r="A152" s="53"/>
      <c r="B152" s="74" t="s">
        <v>143</v>
      </c>
      <c r="C152" s="417">
        <v>0</v>
      </c>
      <c r="D152" s="417"/>
      <c r="E152" s="417"/>
      <c r="F152" s="417"/>
      <c r="G152" s="417"/>
      <c r="H152" s="417"/>
      <c r="I152" s="417"/>
      <c r="J152" s="417"/>
      <c r="K152" s="417"/>
      <c r="L152" s="417"/>
      <c r="M152" s="417"/>
      <c r="N152" s="417"/>
      <c r="O152" s="417">
        <v>0</v>
      </c>
    </row>
    <row r="153" spans="1:18">
      <c r="A153" s="53"/>
      <c r="B153" s="75" t="s">
        <v>144</v>
      </c>
      <c r="C153" s="417">
        <v>9.7415533333333349E-3</v>
      </c>
      <c r="D153" s="417"/>
      <c r="E153" s="417"/>
      <c r="F153" s="417"/>
      <c r="G153" s="417"/>
      <c r="H153" s="417"/>
      <c r="I153" s="417"/>
      <c r="J153" s="417"/>
      <c r="K153" s="417"/>
      <c r="L153" s="417"/>
      <c r="M153" s="417"/>
      <c r="N153" s="417"/>
      <c r="O153" s="417">
        <v>9.7415533333333349E-3</v>
      </c>
      <c r="R153" s="133"/>
    </row>
    <row r="154" spans="1:18">
      <c r="A154" s="53"/>
      <c r="B154" s="64"/>
      <c r="C154" s="421"/>
      <c r="D154" s="421"/>
      <c r="E154" s="421"/>
      <c r="F154" s="421"/>
      <c r="G154" s="421"/>
      <c r="H154" s="421"/>
      <c r="I154" s="421"/>
      <c r="J154" s="421"/>
      <c r="K154" s="421"/>
      <c r="L154" s="421"/>
      <c r="M154" s="421"/>
      <c r="N154" s="421"/>
      <c r="O154" s="421"/>
    </row>
    <row r="155" spans="1:18" ht="15" thickBot="1">
      <c r="A155" s="53"/>
      <c r="B155" s="76" t="s">
        <v>145</v>
      </c>
      <c r="C155" s="422">
        <v>-66.892281000952835</v>
      </c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>
        <v>-66.892281000952835</v>
      </c>
    </row>
    <row r="156" spans="1:18" ht="15" thickTop="1">
      <c r="A156" s="53"/>
      <c r="B156" s="77"/>
      <c r="C156" s="472"/>
      <c r="D156" s="472"/>
      <c r="E156" s="472"/>
      <c r="F156" s="472"/>
      <c r="G156" s="472"/>
      <c r="H156" s="472"/>
      <c r="I156" s="472"/>
      <c r="J156" s="472"/>
      <c r="K156" s="472"/>
      <c r="L156" s="472"/>
      <c r="M156" s="472"/>
      <c r="N156" s="472"/>
      <c r="O156" s="423"/>
    </row>
    <row r="157" spans="1:18">
      <c r="A157" s="53"/>
      <c r="B157" s="483" t="s">
        <v>413</v>
      </c>
      <c r="C157" s="483"/>
      <c r="D157" s="483"/>
      <c r="E157" s="483"/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</row>
    <row r="158" spans="1:18">
      <c r="A158" s="53"/>
      <c r="B158" s="483" t="s">
        <v>409</v>
      </c>
      <c r="C158" s="483"/>
      <c r="D158" s="483"/>
      <c r="E158" s="483"/>
      <c r="F158" s="483"/>
      <c r="G158" s="483"/>
      <c r="H158" s="483"/>
      <c r="I158" s="483"/>
      <c r="J158" s="483"/>
      <c r="K158" s="483"/>
      <c r="L158" s="483"/>
      <c r="M158" s="483"/>
      <c r="N158" s="483"/>
      <c r="O158" s="483"/>
    </row>
    <row r="159" spans="1:18">
      <c r="A159" s="53"/>
      <c r="B159" s="484" t="s">
        <v>95</v>
      </c>
      <c r="C159" s="484"/>
      <c r="D159" s="484"/>
      <c r="E159" s="484"/>
      <c r="F159" s="484"/>
      <c r="G159" s="484"/>
      <c r="H159" s="484"/>
      <c r="I159" s="484"/>
      <c r="J159" s="484"/>
      <c r="K159" s="484"/>
      <c r="L159" s="484"/>
      <c r="M159" s="484"/>
      <c r="N159" s="484"/>
      <c r="O159" s="484"/>
    </row>
    <row r="160" spans="1:18">
      <c r="A160" s="53"/>
      <c r="B160" s="57"/>
      <c r="C160" s="471"/>
      <c r="D160" s="471"/>
      <c r="E160" s="471"/>
      <c r="F160" s="471"/>
      <c r="G160" s="471"/>
      <c r="H160" s="471"/>
      <c r="I160" s="471"/>
      <c r="J160" s="471"/>
      <c r="K160" s="471"/>
      <c r="L160" s="471"/>
      <c r="M160" s="471"/>
      <c r="N160" s="471"/>
      <c r="O160" s="405"/>
    </row>
    <row r="161" spans="1:15" ht="15" customHeight="1">
      <c r="A161" s="53"/>
      <c r="B161" s="485" t="s">
        <v>96</v>
      </c>
      <c r="C161" s="495" t="s">
        <v>410</v>
      </c>
      <c r="D161" s="496"/>
      <c r="E161" s="496"/>
      <c r="F161" s="496"/>
      <c r="G161" s="496"/>
      <c r="H161" s="496"/>
      <c r="I161" s="496"/>
      <c r="J161" s="496"/>
      <c r="K161" s="496"/>
      <c r="L161" s="496"/>
      <c r="M161" s="496"/>
      <c r="N161" s="497"/>
      <c r="O161" s="490" t="s">
        <v>411</v>
      </c>
    </row>
    <row r="162" spans="1:15" ht="50.4" customHeight="1">
      <c r="A162" s="53"/>
      <c r="B162" s="486"/>
      <c r="C162" s="308" t="s">
        <v>5</v>
      </c>
      <c r="D162" s="308" t="s">
        <v>6</v>
      </c>
      <c r="E162" s="308" t="s">
        <v>7</v>
      </c>
      <c r="F162" s="308" t="s">
        <v>8</v>
      </c>
      <c r="G162" s="308" t="s">
        <v>9</v>
      </c>
      <c r="H162" s="308" t="s">
        <v>10</v>
      </c>
      <c r="I162" s="308" t="s">
        <v>11</v>
      </c>
      <c r="J162" s="308" t="s">
        <v>12</v>
      </c>
      <c r="K162" s="308" t="s">
        <v>13</v>
      </c>
      <c r="L162" s="308" t="s">
        <v>14</v>
      </c>
      <c r="M162" s="308" t="s">
        <v>15</v>
      </c>
      <c r="N162" s="308" t="s">
        <v>16</v>
      </c>
      <c r="O162" s="491"/>
    </row>
    <row r="163" spans="1:15">
      <c r="A163" s="53"/>
      <c r="B163" s="59" t="s">
        <v>97</v>
      </c>
      <c r="C163" s="406">
        <v>62.980172585372664</v>
      </c>
      <c r="D163" s="406"/>
      <c r="E163" s="406"/>
      <c r="F163" s="406"/>
      <c r="G163" s="406"/>
      <c r="H163" s="406"/>
      <c r="I163" s="406"/>
      <c r="J163" s="406"/>
      <c r="K163" s="406"/>
      <c r="L163" s="406"/>
      <c r="M163" s="406"/>
      <c r="N163" s="406"/>
      <c r="O163" s="406">
        <v>62.980172585372664</v>
      </c>
    </row>
    <row r="164" spans="1:15">
      <c r="A164" s="53"/>
      <c r="B164" s="60"/>
      <c r="C164" s="407"/>
      <c r="D164" s="407"/>
      <c r="E164" s="407"/>
      <c r="F164" s="407"/>
      <c r="G164" s="407"/>
      <c r="H164" s="407"/>
      <c r="I164" s="407"/>
      <c r="J164" s="407"/>
      <c r="K164" s="407"/>
      <c r="L164" s="407"/>
      <c r="M164" s="407"/>
      <c r="N164" s="407"/>
      <c r="O164" s="407"/>
    </row>
    <row r="165" spans="1:15">
      <c r="A165" s="53"/>
      <c r="B165" s="61" t="s">
        <v>98</v>
      </c>
      <c r="C165" s="408">
        <v>62.129318666425448</v>
      </c>
      <c r="D165" s="408"/>
      <c r="E165" s="408"/>
      <c r="F165" s="408"/>
      <c r="G165" s="408"/>
      <c r="H165" s="408"/>
      <c r="I165" s="408"/>
      <c r="J165" s="408"/>
      <c r="K165" s="408"/>
      <c r="L165" s="408"/>
      <c r="M165" s="408"/>
      <c r="N165" s="408"/>
      <c r="O165" s="408">
        <v>62.129318666425448</v>
      </c>
    </row>
    <row r="166" spans="1:15">
      <c r="A166" s="53"/>
      <c r="B166" s="62" t="s">
        <v>99</v>
      </c>
      <c r="C166" s="424">
        <v>8.8280417731248608</v>
      </c>
      <c r="D166" s="424"/>
      <c r="E166" s="424"/>
      <c r="F166" s="424"/>
      <c r="G166" s="424"/>
      <c r="H166" s="424"/>
      <c r="I166" s="424"/>
      <c r="J166" s="424"/>
      <c r="K166" s="424"/>
      <c r="L166" s="424"/>
      <c r="M166" s="424"/>
      <c r="N166" s="424"/>
      <c r="O166" s="424">
        <v>8.8280417731248608</v>
      </c>
    </row>
    <row r="167" spans="1:15">
      <c r="A167" s="53"/>
      <c r="B167" s="62" t="s">
        <v>100</v>
      </c>
      <c r="C167" s="424">
        <v>0</v>
      </c>
      <c r="D167" s="424"/>
      <c r="E167" s="424"/>
      <c r="F167" s="424"/>
      <c r="G167" s="424"/>
      <c r="H167" s="424"/>
      <c r="I167" s="424"/>
      <c r="J167" s="424"/>
      <c r="K167" s="424"/>
      <c r="L167" s="424"/>
      <c r="M167" s="424"/>
      <c r="N167" s="424"/>
      <c r="O167" s="424">
        <v>0</v>
      </c>
    </row>
    <row r="168" spans="1:15">
      <c r="A168" s="53"/>
      <c r="B168" s="62" t="s">
        <v>101</v>
      </c>
      <c r="C168" s="424">
        <v>6.2350795725131869</v>
      </c>
      <c r="D168" s="424"/>
      <c r="E168" s="424"/>
      <c r="F168" s="424"/>
      <c r="G168" s="424"/>
      <c r="H168" s="424"/>
      <c r="I168" s="424"/>
      <c r="J168" s="424"/>
      <c r="K168" s="424"/>
      <c r="L168" s="424"/>
      <c r="M168" s="424"/>
      <c r="N168" s="424"/>
      <c r="O168" s="424">
        <v>6.2350795725131869</v>
      </c>
    </row>
    <row r="169" spans="1:15">
      <c r="A169" s="53"/>
      <c r="B169" s="62" t="s">
        <v>102</v>
      </c>
      <c r="C169" s="424">
        <v>1.2102695737131774</v>
      </c>
      <c r="D169" s="424"/>
      <c r="E169" s="424"/>
      <c r="F169" s="424"/>
      <c r="G169" s="424"/>
      <c r="H169" s="424"/>
      <c r="I169" s="424"/>
      <c r="J169" s="424"/>
      <c r="K169" s="424"/>
      <c r="L169" s="424"/>
      <c r="M169" s="424"/>
      <c r="N169" s="424"/>
      <c r="O169" s="424">
        <v>1.2102695737131774</v>
      </c>
    </row>
    <row r="170" spans="1:15">
      <c r="A170" s="53"/>
      <c r="B170" s="62" t="s">
        <v>103</v>
      </c>
      <c r="C170" s="424">
        <v>18.836658722112478</v>
      </c>
      <c r="D170" s="424"/>
      <c r="E170" s="424"/>
      <c r="F170" s="424"/>
      <c r="G170" s="424"/>
      <c r="H170" s="424"/>
      <c r="I170" s="424"/>
      <c r="J170" s="424"/>
      <c r="K170" s="424"/>
      <c r="L170" s="424"/>
      <c r="M170" s="424"/>
      <c r="N170" s="424"/>
      <c r="O170" s="424">
        <v>18.836658722112478</v>
      </c>
    </row>
    <row r="171" spans="1:15">
      <c r="A171" s="53"/>
      <c r="B171" s="62" t="s">
        <v>104</v>
      </c>
      <c r="C171" s="424">
        <v>27.019269024961741</v>
      </c>
      <c r="D171" s="424"/>
      <c r="E171" s="424"/>
      <c r="F171" s="424"/>
      <c r="G171" s="424"/>
      <c r="H171" s="424"/>
      <c r="I171" s="424"/>
      <c r="J171" s="424"/>
      <c r="K171" s="424"/>
      <c r="L171" s="424"/>
      <c r="M171" s="424"/>
      <c r="N171" s="424"/>
      <c r="O171" s="424">
        <v>27.019269024961741</v>
      </c>
    </row>
    <row r="172" spans="1:15">
      <c r="A172" s="53"/>
      <c r="B172" s="63"/>
      <c r="C172" s="425"/>
      <c r="D172" s="425"/>
      <c r="E172" s="425"/>
      <c r="F172" s="425"/>
      <c r="G172" s="425"/>
      <c r="H172" s="425"/>
      <c r="I172" s="425"/>
      <c r="J172" s="425"/>
      <c r="K172" s="425"/>
      <c r="L172" s="425"/>
      <c r="M172" s="425"/>
      <c r="N172" s="425"/>
      <c r="O172" s="425"/>
    </row>
    <row r="173" spans="1:15">
      <c r="A173" s="53"/>
      <c r="B173" s="61" t="s">
        <v>105</v>
      </c>
      <c r="C173" s="408">
        <v>0.85085391894721918</v>
      </c>
      <c r="D173" s="408"/>
      <c r="E173" s="408"/>
      <c r="F173" s="408"/>
      <c r="G173" s="408"/>
      <c r="H173" s="408"/>
      <c r="I173" s="408"/>
      <c r="J173" s="408"/>
      <c r="K173" s="408"/>
      <c r="L173" s="408"/>
      <c r="M173" s="408"/>
      <c r="N173" s="408"/>
      <c r="O173" s="408">
        <v>0.85085391894721918</v>
      </c>
    </row>
    <row r="174" spans="1:15">
      <c r="A174" s="53"/>
      <c r="B174" s="62" t="s">
        <v>106</v>
      </c>
      <c r="C174" s="424">
        <v>0.66047479932670661</v>
      </c>
      <c r="D174" s="424"/>
      <c r="E174" s="424"/>
      <c r="F174" s="424"/>
      <c r="G174" s="424"/>
      <c r="H174" s="424"/>
      <c r="I174" s="424"/>
      <c r="J174" s="424"/>
      <c r="K174" s="424"/>
      <c r="L174" s="424"/>
      <c r="M174" s="424"/>
      <c r="N174" s="424"/>
      <c r="O174" s="424">
        <v>0.66047479932670661</v>
      </c>
    </row>
    <row r="175" spans="1:15">
      <c r="A175" s="53"/>
      <c r="B175" s="62" t="s">
        <v>107</v>
      </c>
      <c r="C175" s="424">
        <v>0.19037911962051257</v>
      </c>
      <c r="D175" s="424"/>
      <c r="E175" s="424"/>
      <c r="F175" s="424"/>
      <c r="G175" s="424"/>
      <c r="H175" s="424"/>
      <c r="I175" s="424"/>
      <c r="J175" s="424"/>
      <c r="K175" s="424"/>
      <c r="L175" s="424"/>
      <c r="M175" s="424"/>
      <c r="N175" s="424"/>
      <c r="O175" s="424">
        <v>0.19037911962051257</v>
      </c>
    </row>
    <row r="176" spans="1:15">
      <c r="A176" s="53"/>
      <c r="B176" s="64"/>
      <c r="C176" s="426"/>
      <c r="D176" s="426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</row>
    <row r="177" spans="1:15">
      <c r="A177" s="53"/>
      <c r="B177" s="65" t="s">
        <v>108</v>
      </c>
      <c r="C177" s="412">
        <v>94.970972654884619</v>
      </c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>
        <v>94.970972654884619</v>
      </c>
    </row>
    <row r="178" spans="1:15">
      <c r="A178" s="53"/>
      <c r="B178" s="66" t="s">
        <v>109</v>
      </c>
      <c r="C178" s="413">
        <v>82.969299001677257</v>
      </c>
      <c r="D178" s="413"/>
      <c r="E178" s="413"/>
      <c r="F178" s="413"/>
      <c r="G178" s="413"/>
      <c r="H178" s="413"/>
      <c r="I178" s="413"/>
      <c r="J178" s="413"/>
      <c r="K178" s="413"/>
      <c r="L178" s="413"/>
      <c r="M178" s="413"/>
      <c r="N178" s="413"/>
      <c r="O178" s="413">
        <v>82.969299001677257</v>
      </c>
    </row>
    <row r="179" spans="1:15">
      <c r="A179" s="53"/>
      <c r="B179" s="62" t="s">
        <v>110</v>
      </c>
      <c r="C179" s="424">
        <v>58.787221889651768</v>
      </c>
      <c r="D179" s="424"/>
      <c r="E179" s="424"/>
      <c r="F179" s="424"/>
      <c r="G179" s="424"/>
      <c r="H179" s="424"/>
      <c r="I179" s="424"/>
      <c r="J179" s="424"/>
      <c r="K179" s="424"/>
      <c r="L179" s="424"/>
      <c r="M179" s="424"/>
      <c r="N179" s="424"/>
      <c r="O179" s="424">
        <v>58.787221889651768</v>
      </c>
    </row>
    <row r="180" spans="1:15">
      <c r="A180" s="53"/>
      <c r="B180" s="62" t="s">
        <v>111</v>
      </c>
      <c r="C180" s="424">
        <v>0</v>
      </c>
      <c r="D180" s="424"/>
      <c r="E180" s="424"/>
      <c r="F180" s="424"/>
      <c r="G180" s="424"/>
      <c r="H180" s="424"/>
      <c r="I180" s="424"/>
      <c r="J180" s="424"/>
      <c r="K180" s="424"/>
      <c r="L180" s="424"/>
      <c r="M180" s="424"/>
      <c r="N180" s="424"/>
      <c r="O180" s="424">
        <v>0</v>
      </c>
    </row>
    <row r="181" spans="1:15">
      <c r="A181" s="53"/>
      <c r="B181" s="62" t="s">
        <v>112</v>
      </c>
      <c r="C181" s="424">
        <v>5.0314133089743871</v>
      </c>
      <c r="D181" s="424"/>
      <c r="E181" s="424"/>
      <c r="F181" s="424"/>
      <c r="G181" s="424"/>
      <c r="H181" s="424"/>
      <c r="I181" s="424"/>
      <c r="J181" s="424"/>
      <c r="K181" s="424"/>
      <c r="L181" s="424"/>
      <c r="M181" s="424"/>
      <c r="N181" s="424"/>
      <c r="O181" s="424">
        <v>5.0314133089743871</v>
      </c>
    </row>
    <row r="182" spans="1:15" ht="15" customHeight="1">
      <c r="A182" s="53"/>
      <c r="B182" s="62" t="s">
        <v>113</v>
      </c>
      <c r="C182" s="424">
        <v>1.7263217419770893</v>
      </c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  <c r="O182" s="424">
        <v>1.7263217419770893</v>
      </c>
    </row>
    <row r="183" spans="1:15" ht="15" customHeight="1">
      <c r="A183" s="53"/>
      <c r="B183" s="62" t="s">
        <v>315</v>
      </c>
      <c r="C183" s="424">
        <v>17.424342061074018</v>
      </c>
      <c r="D183" s="424"/>
      <c r="E183" s="424"/>
      <c r="F183" s="424"/>
      <c r="G183" s="424"/>
      <c r="H183" s="424"/>
      <c r="I183" s="424"/>
      <c r="J183" s="424"/>
      <c r="K183" s="424"/>
      <c r="L183" s="424"/>
      <c r="M183" s="424"/>
      <c r="N183" s="424"/>
      <c r="O183" s="424">
        <v>17.424342061074018</v>
      </c>
    </row>
    <row r="184" spans="1:15">
      <c r="A184" s="53"/>
      <c r="B184" s="62" t="s">
        <v>238</v>
      </c>
      <c r="C184" s="424">
        <v>0</v>
      </c>
      <c r="D184" s="424"/>
      <c r="E184" s="424"/>
      <c r="F184" s="424"/>
      <c r="G184" s="424"/>
      <c r="H184" s="424"/>
      <c r="I184" s="424"/>
      <c r="J184" s="424"/>
      <c r="K184" s="424"/>
      <c r="L184" s="424"/>
      <c r="M184" s="424"/>
      <c r="N184" s="424"/>
      <c r="O184" s="424">
        <v>0</v>
      </c>
    </row>
    <row r="185" spans="1:15" ht="6.75" customHeight="1">
      <c r="A185" s="53"/>
      <c r="B185" s="63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27"/>
      <c r="N185" s="427"/>
      <c r="O185" s="427"/>
    </row>
    <row r="186" spans="1:15">
      <c r="A186" s="53"/>
      <c r="B186" s="66" t="s">
        <v>114</v>
      </c>
      <c r="C186" s="413">
        <v>11.257987899691889</v>
      </c>
      <c r="D186" s="413"/>
      <c r="E186" s="413"/>
      <c r="F186" s="413"/>
      <c r="G186" s="413"/>
      <c r="H186" s="413"/>
      <c r="I186" s="413"/>
      <c r="J186" s="413"/>
      <c r="K186" s="413"/>
      <c r="L186" s="413"/>
      <c r="M186" s="413"/>
      <c r="N186" s="413"/>
      <c r="O186" s="413">
        <v>11.257987899691889</v>
      </c>
    </row>
    <row r="187" spans="1:15">
      <c r="A187" s="53"/>
      <c r="B187" s="62" t="s">
        <v>248</v>
      </c>
      <c r="C187" s="424">
        <v>9.5292617208988535</v>
      </c>
      <c r="D187" s="424"/>
      <c r="E187" s="424"/>
      <c r="F187" s="424"/>
      <c r="G187" s="424"/>
      <c r="H187" s="424"/>
      <c r="I187" s="424"/>
      <c r="J187" s="424"/>
      <c r="K187" s="424"/>
      <c r="L187" s="424"/>
      <c r="M187" s="424"/>
      <c r="N187" s="424"/>
      <c r="O187" s="424">
        <v>9.5292617208988535</v>
      </c>
    </row>
    <row r="188" spans="1:15">
      <c r="A188" s="53"/>
      <c r="B188" s="62" t="s">
        <v>115</v>
      </c>
      <c r="C188" s="424">
        <v>3.5803698732231291</v>
      </c>
      <c r="D188" s="424"/>
      <c r="E188" s="424"/>
      <c r="F188" s="424"/>
      <c r="G188" s="424"/>
      <c r="H188" s="424"/>
      <c r="I188" s="424"/>
      <c r="J188" s="424"/>
      <c r="K188" s="424"/>
      <c r="L188" s="424"/>
      <c r="M188" s="424"/>
      <c r="N188" s="424"/>
      <c r="O188" s="424">
        <v>3.5803698732231291</v>
      </c>
    </row>
    <row r="189" spans="1:15">
      <c r="A189" s="53"/>
      <c r="B189" s="62" t="s">
        <v>116</v>
      </c>
      <c r="C189" s="424">
        <v>2.8641265741704691</v>
      </c>
      <c r="D189" s="424"/>
      <c r="E189" s="424"/>
      <c r="F189" s="424"/>
      <c r="G189" s="424"/>
      <c r="H189" s="424"/>
      <c r="I189" s="424"/>
      <c r="J189" s="424"/>
      <c r="K189" s="424"/>
      <c r="L189" s="424"/>
      <c r="M189" s="424"/>
      <c r="N189" s="424"/>
      <c r="O189" s="424">
        <v>2.8641265741704691</v>
      </c>
    </row>
    <row r="190" spans="1:15">
      <c r="A190" s="53"/>
      <c r="B190" s="62" t="s">
        <v>117</v>
      </c>
      <c r="C190" s="424">
        <v>1.135503923466856</v>
      </c>
      <c r="D190" s="424"/>
      <c r="E190" s="424"/>
      <c r="F190" s="424"/>
      <c r="G190" s="424"/>
      <c r="H190" s="424"/>
      <c r="I190" s="424"/>
      <c r="J190" s="424"/>
      <c r="K190" s="424"/>
      <c r="L190" s="424"/>
      <c r="M190" s="424"/>
      <c r="N190" s="424"/>
      <c r="O190" s="424">
        <v>1.135503923466856</v>
      </c>
    </row>
    <row r="191" spans="1:15">
      <c r="A191" s="53"/>
      <c r="B191" s="62" t="s">
        <v>120</v>
      </c>
      <c r="C191" s="424">
        <v>1.9492613500383995</v>
      </c>
      <c r="D191" s="424"/>
      <c r="E191" s="424"/>
      <c r="F191" s="424"/>
      <c r="G191" s="424"/>
      <c r="H191" s="424"/>
      <c r="I191" s="424"/>
      <c r="J191" s="424"/>
      <c r="K191" s="424"/>
      <c r="L191" s="424"/>
      <c r="M191" s="424"/>
      <c r="N191" s="424"/>
      <c r="O191" s="424">
        <v>1.9492613500383995</v>
      </c>
    </row>
    <row r="192" spans="1:15">
      <c r="A192" s="53"/>
      <c r="B192" s="62" t="s">
        <v>249</v>
      </c>
      <c r="C192" s="424">
        <v>1.728726178793035</v>
      </c>
      <c r="D192" s="424"/>
      <c r="E192" s="424"/>
      <c r="F192" s="424"/>
      <c r="G192" s="424"/>
      <c r="H192" s="424"/>
      <c r="I192" s="424"/>
      <c r="J192" s="424"/>
      <c r="K192" s="424"/>
      <c r="L192" s="424"/>
      <c r="M192" s="424"/>
      <c r="N192" s="424"/>
      <c r="O192" s="424">
        <v>1.728726178793035</v>
      </c>
    </row>
    <row r="193" spans="1:15">
      <c r="A193" s="53"/>
      <c r="B193" s="62" t="s">
        <v>118</v>
      </c>
      <c r="C193" s="424">
        <v>0.54258435461848564</v>
      </c>
      <c r="D193" s="424"/>
      <c r="E193" s="424"/>
      <c r="F193" s="424"/>
      <c r="G193" s="424"/>
      <c r="H193" s="424"/>
      <c r="I193" s="424"/>
      <c r="J193" s="424"/>
      <c r="K193" s="424"/>
      <c r="L193" s="424"/>
      <c r="M193" s="424"/>
      <c r="N193" s="424"/>
      <c r="O193" s="424">
        <v>0.54258435461848564</v>
      </c>
    </row>
    <row r="194" spans="1:15">
      <c r="A194" s="53"/>
      <c r="B194" s="62" t="s">
        <v>119</v>
      </c>
      <c r="C194" s="424">
        <v>1.1861418241745494</v>
      </c>
      <c r="D194" s="424"/>
      <c r="E194" s="424"/>
      <c r="F194" s="424"/>
      <c r="G194" s="424"/>
      <c r="H194" s="424"/>
      <c r="I194" s="424"/>
      <c r="J194" s="424"/>
      <c r="K194" s="424"/>
      <c r="L194" s="424"/>
      <c r="M194" s="424"/>
      <c r="N194" s="424"/>
      <c r="O194" s="424">
        <v>1.1861418241745494</v>
      </c>
    </row>
    <row r="195" spans="1:15">
      <c r="A195" s="53"/>
      <c r="B195" s="63"/>
      <c r="C195" s="425"/>
      <c r="D195" s="425"/>
      <c r="E195" s="425"/>
      <c r="F195" s="425"/>
      <c r="G195" s="425"/>
      <c r="H195" s="425"/>
      <c r="I195" s="425"/>
      <c r="J195" s="425"/>
      <c r="K195" s="425"/>
      <c r="L195" s="425"/>
      <c r="M195" s="425"/>
      <c r="N195" s="425"/>
      <c r="O195" s="425"/>
    </row>
    <row r="196" spans="1:15">
      <c r="A196" s="53"/>
      <c r="B196" s="67" t="s">
        <v>121</v>
      </c>
      <c r="C196" s="429">
        <v>0.74368575351547639</v>
      </c>
      <c r="D196" s="429"/>
      <c r="E196" s="429"/>
      <c r="F196" s="429"/>
      <c r="G196" s="429"/>
      <c r="H196" s="429"/>
      <c r="I196" s="429"/>
      <c r="J196" s="429"/>
      <c r="K196" s="429"/>
      <c r="L196" s="429"/>
      <c r="M196" s="429"/>
      <c r="N196" s="429"/>
      <c r="O196" s="429">
        <v>0.74368575351547639</v>
      </c>
    </row>
    <row r="197" spans="1:15">
      <c r="A197" s="53"/>
      <c r="B197" s="62" t="s">
        <v>73</v>
      </c>
      <c r="C197" s="417">
        <v>0.74368575351547639</v>
      </c>
      <c r="D197" s="417"/>
      <c r="E197" s="417"/>
      <c r="F197" s="417"/>
      <c r="G197" s="417"/>
      <c r="H197" s="417"/>
      <c r="I197" s="417"/>
      <c r="J197" s="417"/>
      <c r="K197" s="417"/>
      <c r="L197" s="417"/>
      <c r="M197" s="417"/>
      <c r="N197" s="417"/>
      <c r="O197" s="417">
        <v>0.74368575351547639</v>
      </c>
    </row>
    <row r="198" spans="1:15" ht="15" customHeight="1" outlineLevel="1">
      <c r="A198" s="53"/>
      <c r="B198" s="63" t="s">
        <v>122</v>
      </c>
      <c r="C198" s="417">
        <v>0</v>
      </c>
      <c r="D198" s="417"/>
      <c r="E198" s="417"/>
      <c r="F198" s="417"/>
      <c r="G198" s="417"/>
      <c r="H198" s="417"/>
      <c r="I198" s="417"/>
      <c r="J198" s="417"/>
      <c r="K198" s="417"/>
      <c r="L198" s="417"/>
      <c r="M198" s="417"/>
      <c r="N198" s="417"/>
      <c r="O198" s="417">
        <v>0</v>
      </c>
    </row>
    <row r="199" spans="1:15" ht="15" customHeight="1" outlineLevel="1">
      <c r="A199" s="53"/>
      <c r="B199" s="63" t="s">
        <v>123</v>
      </c>
      <c r="C199" s="417">
        <v>0.74368575351547639</v>
      </c>
      <c r="D199" s="417"/>
      <c r="E199" s="417"/>
      <c r="F199" s="417"/>
      <c r="G199" s="417"/>
      <c r="H199" s="417"/>
      <c r="I199" s="417"/>
      <c r="J199" s="417"/>
      <c r="K199" s="417"/>
      <c r="L199" s="417"/>
      <c r="M199" s="417"/>
      <c r="N199" s="417"/>
      <c r="O199" s="417">
        <v>0.74368575351547639</v>
      </c>
    </row>
    <row r="200" spans="1:15" ht="15" customHeight="1" outlineLevel="1">
      <c r="A200" s="53"/>
      <c r="B200" s="63" t="s">
        <v>124</v>
      </c>
      <c r="C200" s="417">
        <v>0</v>
      </c>
      <c r="D200" s="417"/>
      <c r="E200" s="417"/>
      <c r="F200" s="417"/>
      <c r="G200" s="417"/>
      <c r="H200" s="417"/>
      <c r="I200" s="417"/>
      <c r="J200" s="417"/>
      <c r="K200" s="417"/>
      <c r="L200" s="417"/>
      <c r="M200" s="417"/>
      <c r="N200" s="417"/>
      <c r="O200" s="417">
        <v>0</v>
      </c>
    </row>
    <row r="201" spans="1:15" ht="15" customHeight="1" outlineLevel="1">
      <c r="A201" s="53"/>
      <c r="B201" s="63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27"/>
      <c r="N201" s="427"/>
      <c r="O201" s="427"/>
    </row>
    <row r="202" spans="1:15">
      <c r="A202" s="53"/>
      <c r="B202" s="68" t="s">
        <v>125</v>
      </c>
      <c r="C202" s="418">
        <v>-20.839980335251809</v>
      </c>
      <c r="D202" s="418"/>
      <c r="E202" s="418"/>
      <c r="F202" s="418"/>
      <c r="G202" s="418"/>
      <c r="H202" s="418"/>
      <c r="I202" s="418"/>
      <c r="J202" s="418"/>
      <c r="K202" s="418"/>
      <c r="L202" s="418"/>
      <c r="M202" s="418"/>
      <c r="N202" s="418"/>
      <c r="O202" s="418">
        <v>-20.839980335251809</v>
      </c>
    </row>
    <row r="203" spans="1:15">
      <c r="A203" s="53"/>
      <c r="B203" s="68" t="s">
        <v>126</v>
      </c>
      <c r="C203" s="418">
        <v>-31.990800069511955</v>
      </c>
      <c r="D203" s="418"/>
      <c r="E203" s="418"/>
      <c r="F203" s="418"/>
      <c r="G203" s="418"/>
      <c r="H203" s="418"/>
      <c r="I203" s="418"/>
      <c r="J203" s="418"/>
      <c r="K203" s="418"/>
      <c r="L203" s="418"/>
      <c r="M203" s="418"/>
      <c r="N203" s="418"/>
      <c r="O203" s="418">
        <v>-31.990800069511955</v>
      </c>
    </row>
    <row r="204" spans="1:15">
      <c r="A204" s="53"/>
      <c r="B204" s="69"/>
      <c r="C204" s="426"/>
      <c r="D204" s="426"/>
      <c r="E204" s="426"/>
      <c r="F204" s="426"/>
      <c r="G204" s="426"/>
      <c r="H204" s="426"/>
      <c r="I204" s="426"/>
      <c r="J204" s="426"/>
      <c r="K204" s="426"/>
      <c r="L204" s="426"/>
      <c r="M204" s="426"/>
      <c r="N204" s="426"/>
      <c r="O204" s="426"/>
    </row>
    <row r="205" spans="1:15">
      <c r="A205" s="53"/>
      <c r="B205" s="65" t="s">
        <v>127</v>
      </c>
      <c r="C205" s="412">
        <v>2.0328020219415448</v>
      </c>
      <c r="D205" s="412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>
        <v>2.0328020219415448</v>
      </c>
    </row>
    <row r="206" spans="1:15">
      <c r="A206" s="53"/>
      <c r="B206" s="62" t="s">
        <v>128</v>
      </c>
      <c r="C206" s="417">
        <v>2.0230604686082114</v>
      </c>
      <c r="D206" s="417"/>
      <c r="E206" s="417"/>
      <c r="F206" s="417"/>
      <c r="G206" s="417"/>
      <c r="H206" s="417"/>
      <c r="I206" s="417"/>
      <c r="J206" s="417"/>
      <c r="K206" s="417"/>
      <c r="L206" s="417"/>
      <c r="M206" s="417"/>
      <c r="N206" s="417"/>
      <c r="O206" s="417">
        <v>2.0230604686082114</v>
      </c>
    </row>
    <row r="207" spans="1:15">
      <c r="A207" s="53"/>
      <c r="B207" s="62" t="s">
        <v>129</v>
      </c>
      <c r="C207" s="417">
        <v>9.7415533333333349E-3</v>
      </c>
      <c r="D207" s="417"/>
      <c r="E207" s="417"/>
      <c r="F207" s="417"/>
      <c r="G207" s="417"/>
      <c r="H207" s="417"/>
      <c r="I207" s="417"/>
      <c r="J207" s="417"/>
      <c r="K207" s="417"/>
      <c r="L207" s="417"/>
      <c r="M207" s="417"/>
      <c r="N207" s="417"/>
      <c r="O207" s="417">
        <v>9.7415533333333349E-3</v>
      </c>
    </row>
    <row r="208" spans="1:15">
      <c r="A208" s="53"/>
      <c r="B208" s="64"/>
      <c r="C208" s="421"/>
      <c r="D208" s="421"/>
      <c r="E208" s="421"/>
      <c r="F208" s="421"/>
      <c r="G208" s="421"/>
      <c r="H208" s="421"/>
      <c r="I208" s="421"/>
      <c r="J208" s="421"/>
      <c r="K208" s="421"/>
      <c r="L208" s="421"/>
      <c r="M208" s="421"/>
      <c r="N208" s="421"/>
      <c r="O208" s="421"/>
    </row>
    <row r="209" spans="1:17">
      <c r="A209" s="53"/>
      <c r="B209" s="68" t="s">
        <v>130</v>
      </c>
      <c r="C209" s="418">
        <v>-34.023602091453498</v>
      </c>
      <c r="D209" s="418"/>
      <c r="E209" s="418"/>
      <c r="F209" s="418"/>
      <c r="G209" s="418"/>
      <c r="H209" s="418"/>
      <c r="I209" s="418"/>
      <c r="J209" s="418"/>
      <c r="K209" s="418"/>
      <c r="L209" s="418"/>
      <c r="M209" s="418"/>
      <c r="N209" s="418"/>
      <c r="O209" s="418">
        <v>-34.023602091453498</v>
      </c>
    </row>
    <row r="210" spans="1:17">
      <c r="A210" s="53"/>
      <c r="B210" s="70"/>
      <c r="C210" s="407"/>
      <c r="D210" s="407"/>
      <c r="E210" s="407"/>
      <c r="F210" s="407"/>
      <c r="G210" s="407"/>
      <c r="H210" s="407"/>
      <c r="I210" s="407"/>
      <c r="J210" s="407"/>
      <c r="K210" s="407"/>
      <c r="L210" s="407"/>
      <c r="M210" s="407"/>
      <c r="N210" s="407"/>
      <c r="O210" s="407"/>
    </row>
    <row r="211" spans="1:17">
      <c r="A211" s="53"/>
      <c r="B211" s="71" t="s">
        <v>131</v>
      </c>
      <c r="C211" s="419">
        <v>4.3185529814821617</v>
      </c>
      <c r="D211" s="419"/>
      <c r="E211" s="419"/>
      <c r="F211" s="419"/>
      <c r="G211" s="419"/>
      <c r="H211" s="419"/>
      <c r="I211" s="419"/>
      <c r="J211" s="419"/>
      <c r="K211" s="419"/>
      <c r="L211" s="419"/>
      <c r="M211" s="419"/>
      <c r="N211" s="419"/>
      <c r="O211" s="419">
        <v>4.3185529814821617</v>
      </c>
    </row>
    <row r="212" spans="1:17">
      <c r="A212" s="53"/>
      <c r="B212" s="62" t="s">
        <v>132</v>
      </c>
      <c r="C212" s="417">
        <v>36.293552998698061</v>
      </c>
      <c r="D212" s="417"/>
      <c r="E212" s="417"/>
      <c r="F212" s="417"/>
      <c r="G212" s="417"/>
      <c r="H212" s="417"/>
      <c r="I212" s="417"/>
      <c r="J212" s="417"/>
      <c r="K212" s="417"/>
      <c r="L212" s="417"/>
      <c r="M212" s="417"/>
      <c r="N212" s="417"/>
      <c r="O212" s="417">
        <v>36.293552998698061</v>
      </c>
    </row>
    <row r="213" spans="1:17">
      <c r="A213" s="53"/>
      <c r="B213" s="63" t="s">
        <v>133</v>
      </c>
      <c r="C213" s="417">
        <v>36.293552998698061</v>
      </c>
      <c r="D213" s="417"/>
      <c r="E213" s="417"/>
      <c r="F213" s="417"/>
      <c r="G213" s="417"/>
      <c r="H213" s="417"/>
      <c r="I213" s="417"/>
      <c r="J213" s="417"/>
      <c r="K213" s="417"/>
      <c r="L213" s="417"/>
      <c r="M213" s="417"/>
      <c r="N213" s="417"/>
      <c r="O213" s="417">
        <v>36.293552998698061</v>
      </c>
    </row>
    <row r="214" spans="1:17">
      <c r="A214" s="53"/>
      <c r="B214" s="62" t="s">
        <v>243</v>
      </c>
      <c r="C214" s="417">
        <v>0</v>
      </c>
      <c r="D214" s="417"/>
      <c r="E214" s="417"/>
      <c r="F214" s="417"/>
      <c r="G214" s="417"/>
      <c r="H214" s="417"/>
      <c r="I214" s="417"/>
      <c r="J214" s="417"/>
      <c r="K214" s="417"/>
      <c r="L214" s="417"/>
      <c r="M214" s="417"/>
      <c r="N214" s="417"/>
      <c r="O214" s="417">
        <v>0</v>
      </c>
    </row>
    <row r="215" spans="1:17" outlineLevel="1">
      <c r="A215" s="53"/>
      <c r="B215" s="72" t="s">
        <v>134</v>
      </c>
      <c r="C215" s="417">
        <v>0</v>
      </c>
      <c r="D215" s="417"/>
      <c r="E215" s="417"/>
      <c r="F215" s="417"/>
      <c r="G215" s="417"/>
      <c r="H215" s="417"/>
      <c r="I215" s="417"/>
      <c r="J215" s="417"/>
      <c r="K215" s="417"/>
      <c r="L215" s="417"/>
      <c r="M215" s="417"/>
      <c r="N215" s="417"/>
      <c r="O215" s="417">
        <v>0</v>
      </c>
    </row>
    <row r="216" spans="1:17" hidden="1" outlineLevel="1">
      <c r="A216" s="53"/>
      <c r="B216" s="72" t="s">
        <v>135</v>
      </c>
      <c r="C216" s="417">
        <v>0</v>
      </c>
      <c r="D216" s="417"/>
      <c r="E216" s="417"/>
      <c r="F216" s="417"/>
      <c r="G216" s="417"/>
      <c r="H216" s="417"/>
      <c r="I216" s="417"/>
      <c r="J216" s="417"/>
      <c r="K216" s="417"/>
      <c r="L216" s="417"/>
      <c r="M216" s="417"/>
      <c r="N216" s="417"/>
      <c r="O216" s="417">
        <v>0</v>
      </c>
    </row>
    <row r="217" spans="1:17" hidden="1">
      <c r="A217" s="53"/>
      <c r="B217" s="73" t="s">
        <v>136</v>
      </c>
      <c r="C217" s="417">
        <v>0</v>
      </c>
      <c r="D217" s="417"/>
      <c r="E217" s="417"/>
      <c r="F217" s="417"/>
      <c r="G217" s="417"/>
      <c r="H217" s="417"/>
      <c r="I217" s="417"/>
      <c r="J217" s="417"/>
      <c r="K217" s="417"/>
      <c r="L217" s="417"/>
      <c r="M217" s="417"/>
      <c r="N217" s="417"/>
      <c r="O217" s="417">
        <v>0</v>
      </c>
    </row>
    <row r="218" spans="1:17">
      <c r="A218" s="53"/>
      <c r="B218" s="74" t="s">
        <v>137</v>
      </c>
      <c r="C218" s="417">
        <v>-7.600008067875379</v>
      </c>
      <c r="D218" s="417"/>
      <c r="E218" s="417"/>
      <c r="F218" s="417"/>
      <c r="G218" s="417"/>
      <c r="H218" s="417"/>
      <c r="I218" s="417"/>
      <c r="J218" s="417"/>
      <c r="K218" s="417"/>
      <c r="L218" s="417"/>
      <c r="M218" s="417"/>
      <c r="N218" s="417"/>
      <c r="O218" s="417">
        <v>-7.600008067875379</v>
      </c>
    </row>
    <row r="219" spans="1:17">
      <c r="A219" s="53"/>
      <c r="B219" s="74" t="s">
        <v>138</v>
      </c>
      <c r="C219" s="417">
        <v>0</v>
      </c>
      <c r="D219" s="417"/>
      <c r="E219" s="417"/>
      <c r="F219" s="417"/>
      <c r="G219" s="417"/>
      <c r="H219" s="417"/>
      <c r="I219" s="417"/>
      <c r="J219" s="417"/>
      <c r="K219" s="417"/>
      <c r="L219" s="417"/>
      <c r="M219" s="417"/>
      <c r="N219" s="417"/>
      <c r="O219" s="417">
        <v>0</v>
      </c>
    </row>
    <row r="220" spans="1:17">
      <c r="A220" s="53"/>
      <c r="B220" s="73" t="s">
        <v>139</v>
      </c>
      <c r="C220" s="417">
        <v>-7.600008067875379</v>
      </c>
      <c r="D220" s="417"/>
      <c r="E220" s="417"/>
      <c r="F220" s="417"/>
      <c r="G220" s="417"/>
      <c r="H220" s="417"/>
      <c r="I220" s="417"/>
      <c r="J220" s="417"/>
      <c r="K220" s="417"/>
      <c r="L220" s="417"/>
      <c r="M220" s="417"/>
      <c r="N220" s="417"/>
      <c r="O220" s="417">
        <v>-7.600008067875379</v>
      </c>
    </row>
    <row r="221" spans="1:17">
      <c r="A221" s="53"/>
      <c r="B221" s="74" t="s">
        <v>140</v>
      </c>
      <c r="C221" s="417">
        <v>-24.384733502673853</v>
      </c>
      <c r="D221" s="417"/>
      <c r="E221" s="417"/>
      <c r="F221" s="417"/>
      <c r="G221" s="417"/>
      <c r="H221" s="417"/>
      <c r="I221" s="417"/>
      <c r="J221" s="417"/>
      <c r="K221" s="417"/>
      <c r="L221" s="417"/>
      <c r="M221" s="417"/>
      <c r="N221" s="417"/>
      <c r="O221" s="417">
        <v>-24.384733502673853</v>
      </c>
    </row>
    <row r="222" spans="1:17">
      <c r="A222" s="53"/>
      <c r="B222" s="74" t="s">
        <v>141</v>
      </c>
      <c r="C222" s="417">
        <v>-25.00528156030385</v>
      </c>
      <c r="D222" s="417"/>
      <c r="E222" s="417"/>
      <c r="F222" s="417"/>
      <c r="G222" s="417"/>
      <c r="H222" s="417"/>
      <c r="I222" s="417"/>
      <c r="J222" s="417"/>
      <c r="K222" s="417"/>
      <c r="L222" s="417"/>
      <c r="M222" s="417"/>
      <c r="N222" s="417"/>
      <c r="O222" s="417">
        <v>-25.00528156030385</v>
      </c>
      <c r="Q222" s="133"/>
    </row>
    <row r="223" spans="1:17">
      <c r="A223" s="53"/>
      <c r="B223" s="74" t="s">
        <v>243</v>
      </c>
      <c r="C223" s="417">
        <v>0</v>
      </c>
      <c r="D223" s="417"/>
      <c r="E223" s="417"/>
      <c r="F223" s="417"/>
      <c r="G223" s="417"/>
      <c r="H223" s="417"/>
      <c r="I223" s="417"/>
      <c r="J223" s="417"/>
      <c r="K223" s="417"/>
      <c r="L223" s="417"/>
      <c r="M223" s="417"/>
      <c r="N223" s="417"/>
      <c r="O223" s="417">
        <v>0</v>
      </c>
    </row>
    <row r="224" spans="1:17">
      <c r="A224" s="53"/>
      <c r="B224" s="74" t="s">
        <v>240</v>
      </c>
      <c r="C224" s="417">
        <v>0</v>
      </c>
      <c r="D224" s="417"/>
      <c r="E224" s="417"/>
      <c r="F224" s="417"/>
      <c r="G224" s="417"/>
      <c r="H224" s="417"/>
      <c r="I224" s="417"/>
      <c r="J224" s="417"/>
      <c r="K224" s="417"/>
      <c r="L224" s="417"/>
      <c r="M224" s="417"/>
      <c r="N224" s="417"/>
      <c r="O224" s="417">
        <v>0</v>
      </c>
    </row>
    <row r="225" spans="1:15">
      <c r="A225" s="53"/>
      <c r="B225" s="74" t="s">
        <v>142</v>
      </c>
      <c r="C225" s="417">
        <v>0.62054805762999443</v>
      </c>
      <c r="D225" s="417"/>
      <c r="E225" s="417"/>
      <c r="F225" s="417"/>
      <c r="G225" s="417"/>
      <c r="H225" s="417"/>
      <c r="I225" s="417"/>
      <c r="J225" s="417"/>
      <c r="K225" s="417"/>
      <c r="L225" s="417"/>
      <c r="M225" s="417"/>
      <c r="N225" s="417"/>
      <c r="O225" s="417">
        <v>0.62054805762999443</v>
      </c>
    </row>
    <row r="226" spans="1:15">
      <c r="A226" s="53"/>
      <c r="B226" s="74" t="s">
        <v>143</v>
      </c>
      <c r="C226" s="417">
        <v>0</v>
      </c>
      <c r="D226" s="417"/>
      <c r="E226" s="417"/>
      <c r="F226" s="417"/>
      <c r="G226" s="417"/>
      <c r="H226" s="417"/>
      <c r="I226" s="417"/>
      <c r="J226" s="417"/>
      <c r="K226" s="417"/>
      <c r="L226" s="417"/>
      <c r="M226" s="417"/>
      <c r="N226" s="417"/>
      <c r="O226" s="417">
        <v>0</v>
      </c>
    </row>
    <row r="227" spans="1:15">
      <c r="A227" s="53"/>
      <c r="B227" s="75" t="s">
        <v>144</v>
      </c>
      <c r="C227" s="417">
        <v>9.7415533333333349E-3</v>
      </c>
      <c r="D227" s="417"/>
      <c r="E227" s="417"/>
      <c r="F227" s="417"/>
      <c r="G227" s="417"/>
      <c r="H227" s="417"/>
      <c r="I227" s="417"/>
      <c r="J227" s="417"/>
      <c r="K227" s="417"/>
      <c r="L227" s="417"/>
      <c r="M227" s="417"/>
      <c r="N227" s="417"/>
      <c r="O227" s="417">
        <v>9.7415533333333349E-3</v>
      </c>
    </row>
    <row r="228" spans="1:15">
      <c r="A228" s="53"/>
      <c r="B228" s="64"/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</row>
    <row r="229" spans="1:15" ht="15" thickBot="1">
      <c r="A229" s="53"/>
      <c r="B229" s="76" t="s">
        <v>145</v>
      </c>
      <c r="C229" s="422">
        <v>-29.705049109971334</v>
      </c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>
        <v>-29.705049109971334</v>
      </c>
    </row>
    <row r="230" spans="1:15" ht="15" thickTop="1">
      <c r="A230" s="53"/>
      <c r="C230" s="473"/>
      <c r="D230" s="473"/>
      <c r="E230" s="473"/>
      <c r="F230" s="473"/>
      <c r="G230" s="473"/>
      <c r="H230" s="473"/>
      <c r="I230" s="473"/>
      <c r="J230" s="473"/>
      <c r="K230" s="473"/>
      <c r="L230" s="473"/>
      <c r="M230" s="473"/>
      <c r="N230" s="473"/>
      <c r="O230" s="431"/>
    </row>
    <row r="231" spans="1:15">
      <c r="A231" s="53"/>
      <c r="B231" s="483" t="s">
        <v>414</v>
      </c>
      <c r="C231" s="483"/>
      <c r="D231" s="483"/>
      <c r="E231" s="483"/>
      <c r="F231" s="483"/>
      <c r="G231" s="483"/>
      <c r="H231" s="483"/>
      <c r="I231" s="483"/>
      <c r="J231" s="483"/>
      <c r="K231" s="483"/>
      <c r="L231" s="483"/>
      <c r="M231" s="483"/>
      <c r="N231" s="483"/>
      <c r="O231" s="483"/>
    </row>
    <row r="232" spans="1:15">
      <c r="A232" s="53"/>
      <c r="B232" s="483" t="s">
        <v>409</v>
      </c>
      <c r="C232" s="483"/>
      <c r="D232" s="483"/>
      <c r="E232" s="483"/>
      <c r="F232" s="483"/>
      <c r="G232" s="483"/>
      <c r="H232" s="483"/>
      <c r="I232" s="483"/>
      <c r="J232" s="483"/>
      <c r="K232" s="483"/>
      <c r="L232" s="483"/>
      <c r="M232" s="483"/>
      <c r="N232" s="483"/>
      <c r="O232" s="483"/>
    </row>
    <row r="233" spans="1:15">
      <c r="A233" s="53"/>
      <c r="B233" s="484" t="s">
        <v>95</v>
      </c>
      <c r="C233" s="484"/>
      <c r="D233" s="484"/>
      <c r="E233" s="484"/>
      <c r="F233" s="484"/>
      <c r="G233" s="484"/>
      <c r="H233" s="484"/>
      <c r="I233" s="484"/>
      <c r="J233" s="484"/>
      <c r="K233" s="484"/>
      <c r="L233" s="484"/>
      <c r="M233" s="484"/>
      <c r="N233" s="484"/>
      <c r="O233" s="484"/>
    </row>
    <row r="234" spans="1:15">
      <c r="A234" s="53"/>
      <c r="B234" s="57"/>
      <c r="C234" s="471"/>
      <c r="D234" s="471"/>
      <c r="E234" s="471"/>
      <c r="F234" s="471"/>
      <c r="G234" s="471"/>
      <c r="H234" s="471"/>
      <c r="I234" s="471"/>
      <c r="J234" s="471"/>
      <c r="K234" s="471"/>
      <c r="L234" s="471"/>
      <c r="M234" s="471"/>
      <c r="N234" s="471"/>
      <c r="O234" s="405"/>
    </row>
    <row r="235" spans="1:15" ht="15" customHeight="1">
      <c r="A235" s="53"/>
      <c r="B235" s="485" t="s">
        <v>96</v>
      </c>
      <c r="C235" s="495" t="s">
        <v>410</v>
      </c>
      <c r="D235" s="496"/>
      <c r="E235" s="496"/>
      <c r="F235" s="496"/>
      <c r="G235" s="496"/>
      <c r="H235" s="496"/>
      <c r="I235" s="496"/>
      <c r="J235" s="496"/>
      <c r="K235" s="496"/>
      <c r="L235" s="496"/>
      <c r="M235" s="496"/>
      <c r="N235" s="497"/>
      <c r="O235" s="490" t="s">
        <v>411</v>
      </c>
    </row>
    <row r="236" spans="1:15" ht="49.75" customHeight="1">
      <c r="A236" s="53"/>
      <c r="B236" s="486"/>
      <c r="C236" s="308" t="s">
        <v>5</v>
      </c>
      <c r="D236" s="308" t="s">
        <v>6</v>
      </c>
      <c r="E236" s="308" t="s">
        <v>7</v>
      </c>
      <c r="F236" s="308" t="s">
        <v>8</v>
      </c>
      <c r="G236" s="308" t="s">
        <v>9</v>
      </c>
      <c r="H236" s="308" t="s">
        <v>10</v>
      </c>
      <c r="I236" s="308" t="s">
        <v>11</v>
      </c>
      <c r="J236" s="308" t="s">
        <v>12</v>
      </c>
      <c r="K236" s="308" t="s">
        <v>13</v>
      </c>
      <c r="L236" s="308" t="s">
        <v>14</v>
      </c>
      <c r="M236" s="308" t="s">
        <v>15</v>
      </c>
      <c r="N236" s="308" t="s">
        <v>16</v>
      </c>
      <c r="O236" s="491"/>
    </row>
    <row r="237" spans="1:15">
      <c r="A237" s="53"/>
      <c r="B237" s="59" t="s">
        <v>97</v>
      </c>
      <c r="C237" s="406">
        <v>40.532702876884706</v>
      </c>
      <c r="D237" s="406"/>
      <c r="E237" s="406"/>
      <c r="F237" s="406"/>
      <c r="G237" s="406"/>
      <c r="H237" s="406"/>
      <c r="I237" s="406"/>
      <c r="J237" s="406"/>
      <c r="K237" s="406"/>
      <c r="L237" s="406"/>
      <c r="M237" s="406"/>
      <c r="N237" s="406"/>
      <c r="O237" s="406">
        <v>40.532702876884706</v>
      </c>
    </row>
    <row r="238" spans="1:15">
      <c r="A238" s="53"/>
      <c r="B238" s="60"/>
      <c r="C238" s="407"/>
      <c r="D238" s="407"/>
      <c r="E238" s="407"/>
      <c r="F238" s="407"/>
      <c r="G238" s="407"/>
      <c r="H238" s="407"/>
      <c r="I238" s="407"/>
      <c r="J238" s="407"/>
      <c r="K238" s="407"/>
      <c r="L238" s="407"/>
      <c r="M238" s="407"/>
      <c r="N238" s="407"/>
      <c r="O238" s="407"/>
    </row>
    <row r="239" spans="1:15">
      <c r="A239" s="53"/>
      <c r="B239" s="61" t="s">
        <v>98</v>
      </c>
      <c r="C239" s="408">
        <v>39.691178998628125</v>
      </c>
      <c r="D239" s="408"/>
      <c r="E239" s="408"/>
      <c r="F239" s="408"/>
      <c r="G239" s="408"/>
      <c r="H239" s="408"/>
      <c r="I239" s="408"/>
      <c r="J239" s="408"/>
      <c r="K239" s="408"/>
      <c r="L239" s="408"/>
      <c r="M239" s="408"/>
      <c r="N239" s="408"/>
      <c r="O239" s="408">
        <v>39.691178998628125</v>
      </c>
    </row>
    <row r="240" spans="1:15">
      <c r="A240" s="53"/>
      <c r="B240" s="62" t="s">
        <v>99</v>
      </c>
      <c r="C240" s="424">
        <v>0.50500430113804051</v>
      </c>
      <c r="D240" s="424"/>
      <c r="E240" s="424"/>
      <c r="F240" s="424"/>
      <c r="G240" s="424"/>
      <c r="H240" s="424"/>
      <c r="I240" s="424"/>
      <c r="J240" s="424"/>
      <c r="K240" s="424"/>
      <c r="L240" s="424"/>
      <c r="M240" s="424"/>
      <c r="N240" s="424"/>
      <c r="O240" s="424">
        <v>0.50500430113804051</v>
      </c>
    </row>
    <row r="241" spans="1:15">
      <c r="A241" s="53"/>
      <c r="B241" s="62" t="s">
        <v>100</v>
      </c>
      <c r="C241" s="424">
        <v>0</v>
      </c>
      <c r="D241" s="424"/>
      <c r="E241" s="424"/>
      <c r="F241" s="424"/>
      <c r="G241" s="424"/>
      <c r="H241" s="424"/>
      <c r="I241" s="424"/>
      <c r="J241" s="424"/>
      <c r="K241" s="424"/>
      <c r="L241" s="424"/>
      <c r="M241" s="424"/>
      <c r="N241" s="424"/>
      <c r="O241" s="424">
        <v>0</v>
      </c>
    </row>
    <row r="242" spans="1:15">
      <c r="A242" s="53"/>
      <c r="B242" s="62" t="s">
        <v>101</v>
      </c>
      <c r="C242" s="424">
        <v>5.6250353768765988</v>
      </c>
      <c r="D242" s="424"/>
      <c r="E242" s="424"/>
      <c r="F242" s="424"/>
      <c r="G242" s="424"/>
      <c r="H242" s="424"/>
      <c r="I242" s="424"/>
      <c r="J242" s="424"/>
      <c r="K242" s="424"/>
      <c r="L242" s="424"/>
      <c r="M242" s="424"/>
      <c r="N242" s="424"/>
      <c r="O242" s="424">
        <v>5.6250353768765988</v>
      </c>
    </row>
    <row r="243" spans="1:15">
      <c r="A243" s="53"/>
      <c r="B243" s="62" t="s">
        <v>102</v>
      </c>
      <c r="C243" s="424">
        <v>1.279055491069836</v>
      </c>
      <c r="D243" s="424"/>
      <c r="E243" s="424"/>
      <c r="F243" s="424"/>
      <c r="G243" s="424"/>
      <c r="H243" s="424"/>
      <c r="I243" s="424"/>
      <c r="J243" s="424"/>
      <c r="K243" s="424"/>
      <c r="L243" s="424"/>
      <c r="M243" s="424"/>
      <c r="N243" s="424"/>
      <c r="O243" s="424">
        <v>1.279055491069836</v>
      </c>
    </row>
    <row r="244" spans="1:15">
      <c r="A244" s="53"/>
      <c r="B244" s="62" t="s">
        <v>103</v>
      </c>
      <c r="C244" s="424">
        <v>13.85361719774143</v>
      </c>
      <c r="D244" s="424"/>
      <c r="E244" s="424"/>
      <c r="F244" s="424"/>
      <c r="G244" s="424"/>
      <c r="H244" s="424"/>
      <c r="I244" s="424"/>
      <c r="J244" s="424"/>
      <c r="K244" s="424"/>
      <c r="L244" s="424"/>
      <c r="M244" s="424"/>
      <c r="N244" s="424"/>
      <c r="O244" s="424">
        <v>13.85361719774143</v>
      </c>
    </row>
    <row r="245" spans="1:15">
      <c r="A245" s="53"/>
      <c r="B245" s="62" t="s">
        <v>104</v>
      </c>
      <c r="C245" s="424">
        <v>18.42846663180222</v>
      </c>
      <c r="D245" s="424"/>
      <c r="E245" s="424"/>
      <c r="F245" s="424"/>
      <c r="G245" s="424"/>
      <c r="H245" s="424"/>
      <c r="I245" s="424"/>
      <c r="J245" s="424"/>
      <c r="K245" s="424"/>
      <c r="L245" s="424"/>
      <c r="M245" s="424"/>
      <c r="N245" s="424"/>
      <c r="O245" s="424">
        <v>18.42846663180222</v>
      </c>
    </row>
    <row r="246" spans="1:15">
      <c r="A246" s="53"/>
      <c r="B246" s="63"/>
      <c r="C246" s="425"/>
      <c r="D246" s="425"/>
      <c r="E246" s="425"/>
      <c r="F246" s="425"/>
      <c r="G246" s="425"/>
      <c r="H246" s="425"/>
      <c r="I246" s="425"/>
      <c r="J246" s="425"/>
      <c r="K246" s="425"/>
      <c r="L246" s="425"/>
      <c r="M246" s="425"/>
      <c r="N246" s="425"/>
      <c r="O246" s="425"/>
    </row>
    <row r="247" spans="1:15">
      <c r="A247" s="53"/>
      <c r="B247" s="61" t="s">
        <v>105</v>
      </c>
      <c r="C247" s="408">
        <v>0.84152387825658281</v>
      </c>
      <c r="D247" s="408"/>
      <c r="E247" s="408"/>
      <c r="F247" s="408"/>
      <c r="G247" s="408"/>
      <c r="H247" s="408"/>
      <c r="I247" s="408"/>
      <c r="J247" s="408"/>
      <c r="K247" s="408"/>
      <c r="L247" s="408"/>
      <c r="M247" s="408"/>
      <c r="N247" s="408"/>
      <c r="O247" s="408">
        <v>0.84152387825658281</v>
      </c>
    </row>
    <row r="248" spans="1:15">
      <c r="A248" s="53"/>
      <c r="B248" s="62" t="s">
        <v>106</v>
      </c>
      <c r="C248" s="424">
        <v>0.70568785452281102</v>
      </c>
      <c r="D248" s="424"/>
      <c r="E248" s="424"/>
      <c r="F248" s="424"/>
      <c r="G248" s="424"/>
      <c r="H248" s="424"/>
      <c r="I248" s="424"/>
      <c r="J248" s="424"/>
      <c r="K248" s="424"/>
      <c r="L248" s="424"/>
      <c r="M248" s="424"/>
      <c r="N248" s="424"/>
      <c r="O248" s="424">
        <v>0.70568785452281102</v>
      </c>
    </row>
    <row r="249" spans="1:15">
      <c r="A249" s="53"/>
      <c r="B249" s="62" t="s">
        <v>107</v>
      </c>
      <c r="C249" s="424">
        <v>0.13583602373377182</v>
      </c>
      <c r="D249" s="424"/>
      <c r="E249" s="424"/>
      <c r="F249" s="424"/>
      <c r="G249" s="424"/>
      <c r="H249" s="424"/>
      <c r="I249" s="424"/>
      <c r="J249" s="424"/>
      <c r="K249" s="424"/>
      <c r="L249" s="424"/>
      <c r="M249" s="424"/>
      <c r="N249" s="424"/>
      <c r="O249" s="424">
        <v>0.13583602373377182</v>
      </c>
    </row>
    <row r="250" spans="1:15">
      <c r="A250" s="53"/>
      <c r="B250" s="64"/>
      <c r="C250" s="426"/>
      <c r="D250" s="426"/>
      <c r="E250" s="426"/>
      <c r="F250" s="426"/>
      <c r="G250" s="426"/>
      <c r="H250" s="426"/>
      <c r="I250" s="426"/>
      <c r="J250" s="426"/>
      <c r="K250" s="426"/>
      <c r="L250" s="426"/>
      <c r="M250" s="426"/>
      <c r="N250" s="426"/>
      <c r="O250" s="426"/>
    </row>
    <row r="251" spans="1:15">
      <c r="A251" s="53"/>
      <c r="B251" s="65" t="s">
        <v>108</v>
      </c>
      <c r="C251" s="412">
        <v>91.350452990876718</v>
      </c>
      <c r="D251" s="412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>
        <v>91.350452990876718</v>
      </c>
    </row>
    <row r="252" spans="1:15">
      <c r="A252" s="53"/>
      <c r="B252" s="66" t="s">
        <v>109</v>
      </c>
      <c r="C252" s="413">
        <v>80.468863509503649</v>
      </c>
      <c r="D252" s="413"/>
      <c r="E252" s="413"/>
      <c r="F252" s="413"/>
      <c r="G252" s="413"/>
      <c r="H252" s="413"/>
      <c r="I252" s="413"/>
      <c r="J252" s="413"/>
      <c r="K252" s="413"/>
      <c r="L252" s="413"/>
      <c r="M252" s="413"/>
      <c r="N252" s="413"/>
      <c r="O252" s="413">
        <v>80.468863509503649</v>
      </c>
    </row>
    <row r="253" spans="1:15">
      <c r="A253" s="53"/>
      <c r="B253" s="62" t="s">
        <v>110</v>
      </c>
      <c r="C253" s="424">
        <v>57.703136762837772</v>
      </c>
      <c r="D253" s="424"/>
      <c r="E253" s="424"/>
      <c r="F253" s="424"/>
      <c r="G253" s="424"/>
      <c r="H253" s="424"/>
      <c r="I253" s="424"/>
      <c r="J253" s="424"/>
      <c r="K253" s="424"/>
      <c r="L253" s="424"/>
      <c r="M253" s="424"/>
      <c r="N253" s="424"/>
      <c r="O253" s="424">
        <v>57.703136762837772</v>
      </c>
    </row>
    <row r="254" spans="1:15">
      <c r="A254" s="53"/>
      <c r="B254" s="62" t="s">
        <v>111</v>
      </c>
      <c r="C254" s="424">
        <v>0</v>
      </c>
      <c r="D254" s="424"/>
      <c r="E254" s="424"/>
      <c r="F254" s="424"/>
      <c r="G254" s="424"/>
      <c r="H254" s="424"/>
      <c r="I254" s="424"/>
      <c r="J254" s="424"/>
      <c r="K254" s="424"/>
      <c r="L254" s="424"/>
      <c r="M254" s="424"/>
      <c r="N254" s="424"/>
      <c r="O254" s="424">
        <v>0</v>
      </c>
    </row>
    <row r="255" spans="1:15">
      <c r="A255" s="53"/>
      <c r="B255" s="62" t="s">
        <v>112</v>
      </c>
      <c r="C255" s="424">
        <v>4.5673206256455341</v>
      </c>
      <c r="D255" s="424"/>
      <c r="E255" s="424"/>
      <c r="F255" s="424"/>
      <c r="G255" s="424"/>
      <c r="H255" s="424"/>
      <c r="I255" s="424"/>
      <c r="J255" s="424"/>
      <c r="K255" s="424"/>
      <c r="L255" s="424"/>
      <c r="M255" s="424"/>
      <c r="N255" s="424"/>
      <c r="O255" s="424">
        <v>4.5673206256455341</v>
      </c>
    </row>
    <row r="256" spans="1:15">
      <c r="A256" s="53"/>
      <c r="B256" s="62" t="s">
        <v>113</v>
      </c>
      <c r="C256" s="424">
        <v>0.77917747814175464</v>
      </c>
      <c r="D256" s="424"/>
      <c r="E256" s="424"/>
      <c r="F256" s="424"/>
      <c r="G256" s="424"/>
      <c r="H256" s="424"/>
      <c r="I256" s="424"/>
      <c r="J256" s="424"/>
      <c r="K256" s="424"/>
      <c r="L256" s="424"/>
      <c r="M256" s="424"/>
      <c r="N256" s="424"/>
      <c r="O256" s="424">
        <v>0.77917747814175464</v>
      </c>
    </row>
    <row r="257" spans="1:15">
      <c r="A257" s="53"/>
      <c r="B257" s="62" t="s">
        <v>315</v>
      </c>
      <c r="C257" s="424">
        <v>17.419228642878593</v>
      </c>
      <c r="D257" s="424"/>
      <c r="E257" s="424"/>
      <c r="F257" s="424"/>
      <c r="G257" s="424"/>
      <c r="H257" s="424"/>
      <c r="I257" s="424"/>
      <c r="J257" s="424"/>
      <c r="K257" s="424"/>
      <c r="L257" s="424"/>
      <c r="M257" s="424"/>
      <c r="N257" s="424"/>
      <c r="O257" s="424">
        <v>17.419228642878593</v>
      </c>
    </row>
    <row r="258" spans="1:15">
      <c r="A258" s="53"/>
      <c r="B258" s="62" t="s">
        <v>238</v>
      </c>
      <c r="C258" s="424">
        <v>0</v>
      </c>
      <c r="D258" s="424"/>
      <c r="E258" s="424"/>
      <c r="F258" s="424"/>
      <c r="G258" s="424"/>
      <c r="H258" s="424"/>
      <c r="I258" s="424"/>
      <c r="J258" s="424"/>
      <c r="K258" s="424"/>
      <c r="L258" s="424"/>
      <c r="M258" s="424"/>
      <c r="N258" s="424"/>
      <c r="O258" s="424">
        <v>0</v>
      </c>
    </row>
    <row r="259" spans="1:15" ht="6" customHeight="1">
      <c r="A259" s="53"/>
      <c r="B259" s="63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27"/>
      <c r="N259" s="427"/>
      <c r="O259" s="427"/>
    </row>
    <row r="260" spans="1:15">
      <c r="A260" s="53"/>
      <c r="B260" s="66" t="s">
        <v>114</v>
      </c>
      <c r="C260" s="413">
        <v>10.60562352134191</v>
      </c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>
        <v>10.60562352134191</v>
      </c>
    </row>
    <row r="261" spans="1:15">
      <c r="A261" s="53"/>
      <c r="B261" s="62" t="s">
        <v>248</v>
      </c>
      <c r="C261" s="424">
        <v>9.2483338350570978</v>
      </c>
      <c r="D261" s="424"/>
      <c r="E261" s="424"/>
      <c r="F261" s="424"/>
      <c r="G261" s="424"/>
      <c r="H261" s="424"/>
      <c r="I261" s="424"/>
      <c r="J261" s="424"/>
      <c r="K261" s="424"/>
      <c r="L261" s="424"/>
      <c r="M261" s="424"/>
      <c r="N261" s="424"/>
      <c r="O261" s="424">
        <v>9.2483338350570978</v>
      </c>
    </row>
    <row r="262" spans="1:15">
      <c r="A262" s="53"/>
      <c r="B262" s="62" t="s">
        <v>115</v>
      </c>
      <c r="C262" s="424">
        <v>3.189693170297434</v>
      </c>
      <c r="D262" s="424"/>
      <c r="E262" s="424"/>
      <c r="F262" s="424"/>
      <c r="G262" s="424"/>
      <c r="H262" s="424"/>
      <c r="I262" s="424"/>
      <c r="J262" s="424"/>
      <c r="K262" s="424"/>
      <c r="L262" s="424"/>
      <c r="M262" s="424"/>
      <c r="N262" s="424"/>
      <c r="O262" s="424">
        <v>3.189693170297434</v>
      </c>
    </row>
    <row r="263" spans="1:15">
      <c r="A263" s="53"/>
      <c r="B263" s="62" t="s">
        <v>116</v>
      </c>
      <c r="C263" s="424">
        <v>3.7534014583069824</v>
      </c>
      <c r="D263" s="424"/>
      <c r="E263" s="424"/>
      <c r="F263" s="424"/>
      <c r="G263" s="424"/>
      <c r="H263" s="424"/>
      <c r="I263" s="424"/>
      <c r="J263" s="424"/>
      <c r="K263" s="424"/>
      <c r="L263" s="424"/>
      <c r="M263" s="424"/>
      <c r="N263" s="424"/>
      <c r="O263" s="424">
        <v>3.7534014583069824</v>
      </c>
    </row>
    <row r="264" spans="1:15">
      <c r="A264" s="53"/>
      <c r="B264" s="62" t="s">
        <v>117</v>
      </c>
      <c r="C264" s="424">
        <v>0.342504456163224</v>
      </c>
      <c r="D264" s="424"/>
      <c r="E264" s="424"/>
      <c r="F264" s="424"/>
      <c r="G264" s="424"/>
      <c r="H264" s="424"/>
      <c r="I264" s="424"/>
      <c r="J264" s="424"/>
      <c r="K264" s="424"/>
      <c r="L264" s="424"/>
      <c r="M264" s="424"/>
      <c r="N264" s="424"/>
      <c r="O264" s="424">
        <v>0.342504456163224</v>
      </c>
    </row>
    <row r="265" spans="1:15">
      <c r="A265" s="53"/>
      <c r="B265" s="62" t="s">
        <v>120</v>
      </c>
      <c r="C265" s="424">
        <v>1.9627347502894561</v>
      </c>
      <c r="D265" s="424"/>
      <c r="E265" s="424"/>
      <c r="F265" s="424"/>
      <c r="G265" s="424"/>
      <c r="H265" s="424"/>
      <c r="I265" s="424"/>
      <c r="J265" s="424"/>
      <c r="K265" s="424"/>
      <c r="L265" s="424"/>
      <c r="M265" s="424"/>
      <c r="N265" s="424"/>
      <c r="O265" s="424">
        <v>1.9627347502894561</v>
      </c>
    </row>
    <row r="266" spans="1:15">
      <c r="A266" s="53"/>
      <c r="B266" s="62" t="s">
        <v>249</v>
      </c>
      <c r="C266" s="424">
        <v>1.3572896862848116</v>
      </c>
      <c r="D266" s="424"/>
      <c r="E266" s="424"/>
      <c r="F266" s="424"/>
      <c r="G266" s="424"/>
      <c r="H266" s="424"/>
      <c r="I266" s="424"/>
      <c r="J266" s="424"/>
      <c r="K266" s="424"/>
      <c r="L266" s="424"/>
      <c r="M266" s="424"/>
      <c r="N266" s="424"/>
      <c r="O266" s="424">
        <v>1.3572896862848116</v>
      </c>
    </row>
    <row r="267" spans="1:15">
      <c r="A267" s="53"/>
      <c r="B267" s="62" t="s">
        <v>118</v>
      </c>
      <c r="C267" s="424">
        <v>0.12347230465367438</v>
      </c>
      <c r="D267" s="424"/>
      <c r="E267" s="424"/>
      <c r="F267" s="424"/>
      <c r="G267" s="424"/>
      <c r="H267" s="424"/>
      <c r="I267" s="424"/>
      <c r="J267" s="424"/>
      <c r="K267" s="424"/>
      <c r="L267" s="424"/>
      <c r="M267" s="424"/>
      <c r="N267" s="424"/>
      <c r="O267" s="424">
        <v>0.12347230465367438</v>
      </c>
    </row>
    <row r="268" spans="1:15">
      <c r="A268" s="53"/>
      <c r="B268" s="62" t="s">
        <v>119</v>
      </c>
      <c r="C268" s="424">
        <v>1.2338173816311373</v>
      </c>
      <c r="D268" s="424"/>
      <c r="E268" s="424"/>
      <c r="F268" s="424"/>
      <c r="G268" s="424"/>
      <c r="H268" s="424"/>
      <c r="I268" s="424"/>
      <c r="J268" s="424"/>
      <c r="K268" s="424"/>
      <c r="L268" s="424"/>
      <c r="M268" s="424"/>
      <c r="N268" s="424"/>
      <c r="O268" s="424">
        <v>1.2338173816311373</v>
      </c>
    </row>
    <row r="269" spans="1:15">
      <c r="A269" s="53"/>
      <c r="B269" s="63"/>
      <c r="C269" s="425"/>
      <c r="D269" s="425"/>
      <c r="E269" s="425"/>
      <c r="F269" s="425"/>
      <c r="G269" s="425"/>
      <c r="H269" s="425"/>
      <c r="I269" s="425"/>
      <c r="J269" s="425"/>
      <c r="K269" s="425"/>
      <c r="L269" s="425"/>
      <c r="M269" s="425"/>
      <c r="N269" s="425"/>
      <c r="O269" s="425"/>
    </row>
    <row r="270" spans="1:15">
      <c r="A270" s="53"/>
      <c r="B270" s="67" t="s">
        <v>121</v>
      </c>
      <c r="C270" s="429">
        <v>0.27596596003115575</v>
      </c>
      <c r="D270" s="429"/>
      <c r="E270" s="429"/>
      <c r="F270" s="429"/>
      <c r="G270" s="429"/>
      <c r="H270" s="429"/>
      <c r="I270" s="429"/>
      <c r="J270" s="429"/>
      <c r="K270" s="429"/>
      <c r="L270" s="429"/>
      <c r="M270" s="429"/>
      <c r="N270" s="429"/>
      <c r="O270" s="429">
        <v>0.27596596003115575</v>
      </c>
    </row>
    <row r="271" spans="1:15">
      <c r="A271" s="53"/>
      <c r="B271" s="62" t="s">
        <v>73</v>
      </c>
      <c r="C271" s="417">
        <v>0.27596596003115575</v>
      </c>
      <c r="D271" s="417"/>
      <c r="E271" s="417"/>
      <c r="F271" s="417"/>
      <c r="G271" s="417"/>
      <c r="H271" s="417"/>
      <c r="I271" s="417"/>
      <c r="J271" s="417"/>
      <c r="K271" s="417"/>
      <c r="L271" s="417"/>
      <c r="M271" s="417"/>
      <c r="N271" s="417"/>
      <c r="O271" s="417">
        <v>0.27596596003115575</v>
      </c>
    </row>
    <row r="272" spans="1:15" outlineLevel="1">
      <c r="A272" s="53"/>
      <c r="B272" s="63" t="s">
        <v>122</v>
      </c>
      <c r="C272" s="417">
        <v>0</v>
      </c>
      <c r="D272" s="417"/>
      <c r="E272" s="417"/>
      <c r="F272" s="417"/>
      <c r="G272" s="417"/>
      <c r="H272" s="417"/>
      <c r="I272" s="417"/>
      <c r="J272" s="417"/>
      <c r="K272" s="417"/>
      <c r="L272" s="417"/>
      <c r="M272" s="417"/>
      <c r="N272" s="417"/>
      <c r="O272" s="417">
        <v>0</v>
      </c>
    </row>
    <row r="273" spans="1:15" outlineLevel="1">
      <c r="A273" s="53"/>
      <c r="B273" s="63" t="s">
        <v>123</v>
      </c>
      <c r="C273" s="417">
        <v>0.27596596003115575</v>
      </c>
      <c r="D273" s="417"/>
      <c r="E273" s="417"/>
      <c r="F273" s="417"/>
      <c r="G273" s="417"/>
      <c r="H273" s="417"/>
      <c r="I273" s="417"/>
      <c r="J273" s="417"/>
      <c r="K273" s="417"/>
      <c r="L273" s="417"/>
      <c r="M273" s="417"/>
      <c r="N273" s="417"/>
      <c r="O273" s="417">
        <v>0.27596596003115575</v>
      </c>
    </row>
    <row r="274" spans="1:15" outlineLevel="1">
      <c r="A274" s="53"/>
      <c r="B274" s="63" t="s">
        <v>124</v>
      </c>
      <c r="C274" s="417">
        <v>0</v>
      </c>
      <c r="D274" s="417"/>
      <c r="E274" s="417"/>
      <c r="F274" s="417"/>
      <c r="G274" s="417"/>
      <c r="H274" s="417"/>
      <c r="I274" s="417"/>
      <c r="J274" s="417"/>
      <c r="K274" s="417"/>
      <c r="L274" s="417"/>
      <c r="M274" s="417"/>
      <c r="N274" s="417"/>
      <c r="O274" s="417">
        <v>0</v>
      </c>
    </row>
    <row r="275" spans="1:15" outlineLevel="1">
      <c r="A275" s="53"/>
      <c r="B275" s="63"/>
      <c r="C275" s="432"/>
      <c r="D275" s="432"/>
      <c r="E275" s="432"/>
      <c r="F275" s="432"/>
      <c r="G275" s="432"/>
      <c r="H275" s="432"/>
      <c r="I275" s="432"/>
      <c r="J275" s="432"/>
      <c r="K275" s="432"/>
      <c r="L275" s="432"/>
      <c r="M275" s="432"/>
      <c r="N275" s="432"/>
      <c r="O275" s="432"/>
    </row>
    <row r="276" spans="1:15">
      <c r="A276" s="53"/>
      <c r="B276" s="68" t="s">
        <v>125</v>
      </c>
      <c r="C276" s="418">
        <v>-40.777684510875524</v>
      </c>
      <c r="D276" s="418"/>
      <c r="E276" s="418"/>
      <c r="F276" s="418"/>
      <c r="G276" s="418"/>
      <c r="H276" s="418"/>
      <c r="I276" s="418"/>
      <c r="J276" s="418"/>
      <c r="K276" s="418"/>
      <c r="L276" s="418"/>
      <c r="M276" s="418"/>
      <c r="N276" s="418"/>
      <c r="O276" s="418">
        <v>-40.777684510875524</v>
      </c>
    </row>
    <row r="277" spans="1:15">
      <c r="A277" s="53"/>
      <c r="B277" s="68" t="s">
        <v>126</v>
      </c>
      <c r="C277" s="418">
        <v>-50.817750113992012</v>
      </c>
      <c r="D277" s="418"/>
      <c r="E277" s="418"/>
      <c r="F277" s="418"/>
      <c r="G277" s="418"/>
      <c r="H277" s="418"/>
      <c r="I277" s="418"/>
      <c r="J277" s="418"/>
      <c r="K277" s="418"/>
      <c r="L277" s="418"/>
      <c r="M277" s="418"/>
      <c r="N277" s="418"/>
      <c r="O277" s="418">
        <v>-50.817750113992012</v>
      </c>
    </row>
    <row r="278" spans="1:15">
      <c r="A278" s="53"/>
      <c r="B278" s="69"/>
      <c r="C278" s="426"/>
      <c r="D278" s="426"/>
      <c r="E278" s="426"/>
      <c r="F278" s="426"/>
      <c r="G278" s="426"/>
      <c r="H278" s="426"/>
      <c r="I278" s="426"/>
      <c r="J278" s="426"/>
      <c r="K278" s="426"/>
      <c r="L278" s="426"/>
      <c r="M278" s="426"/>
      <c r="N278" s="426"/>
      <c r="O278" s="426"/>
    </row>
    <row r="279" spans="1:15">
      <c r="A279" s="53"/>
      <c r="B279" s="65" t="s">
        <v>127</v>
      </c>
      <c r="C279" s="412">
        <v>4.5753552853862489</v>
      </c>
      <c r="D279" s="412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>
        <v>4.5753552853862489</v>
      </c>
    </row>
    <row r="280" spans="1:15">
      <c r="A280" s="53"/>
      <c r="B280" s="62" t="s">
        <v>128</v>
      </c>
      <c r="C280" s="417">
        <v>4.565613732052916</v>
      </c>
      <c r="D280" s="417"/>
      <c r="E280" s="417"/>
      <c r="F280" s="417"/>
      <c r="G280" s="417"/>
      <c r="H280" s="417"/>
      <c r="I280" s="417"/>
      <c r="J280" s="417"/>
      <c r="K280" s="417"/>
      <c r="L280" s="417"/>
      <c r="M280" s="417"/>
      <c r="N280" s="417"/>
      <c r="O280" s="417">
        <v>4.565613732052916</v>
      </c>
    </row>
    <row r="281" spans="1:15">
      <c r="A281" s="53"/>
      <c r="B281" s="62" t="s">
        <v>129</v>
      </c>
      <c r="C281" s="417">
        <v>9.7415533333333349E-3</v>
      </c>
      <c r="D281" s="417"/>
      <c r="E281" s="417"/>
      <c r="F281" s="417"/>
      <c r="G281" s="417"/>
      <c r="H281" s="417"/>
      <c r="I281" s="417"/>
      <c r="J281" s="417"/>
      <c r="K281" s="417"/>
      <c r="L281" s="417"/>
      <c r="M281" s="417"/>
      <c r="N281" s="417"/>
      <c r="O281" s="417">
        <v>9.7415533333333349E-3</v>
      </c>
    </row>
    <row r="282" spans="1:15">
      <c r="A282" s="53"/>
      <c r="B282" s="64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</row>
    <row r="283" spans="1:15">
      <c r="A283" s="53"/>
      <c r="B283" s="68" t="s">
        <v>130</v>
      </c>
      <c r="C283" s="418">
        <v>-55.393105399378264</v>
      </c>
      <c r="D283" s="418"/>
      <c r="E283" s="418"/>
      <c r="F283" s="418"/>
      <c r="G283" s="418"/>
      <c r="H283" s="418"/>
      <c r="I283" s="418"/>
      <c r="J283" s="418"/>
      <c r="K283" s="418"/>
      <c r="L283" s="418"/>
      <c r="M283" s="418"/>
      <c r="N283" s="418"/>
      <c r="O283" s="418">
        <v>-55.393105399378264</v>
      </c>
    </row>
    <row r="284" spans="1:15">
      <c r="A284" s="53"/>
      <c r="B284" s="70"/>
      <c r="C284" s="407"/>
      <c r="D284" s="407"/>
      <c r="E284" s="407"/>
      <c r="F284" s="407"/>
      <c r="G284" s="407"/>
      <c r="H284" s="407"/>
      <c r="I284" s="407"/>
      <c r="J284" s="407"/>
      <c r="K284" s="407"/>
      <c r="L284" s="407"/>
      <c r="M284" s="407"/>
      <c r="N284" s="407"/>
      <c r="O284" s="407"/>
    </row>
    <row r="285" spans="1:15">
      <c r="A285" s="53"/>
      <c r="B285" s="71" t="s">
        <v>131</v>
      </c>
      <c r="C285" s="419">
        <v>25.715980414267818</v>
      </c>
      <c r="D285" s="419"/>
      <c r="E285" s="419"/>
      <c r="F285" s="419"/>
      <c r="G285" s="419"/>
      <c r="H285" s="419"/>
      <c r="I285" s="419"/>
      <c r="J285" s="419"/>
      <c r="K285" s="419"/>
      <c r="L285" s="419"/>
      <c r="M285" s="419"/>
      <c r="N285" s="419"/>
      <c r="O285" s="419">
        <v>25.715980414267818</v>
      </c>
    </row>
    <row r="286" spans="1:15">
      <c r="A286" s="53"/>
      <c r="B286" s="62" t="s">
        <v>132</v>
      </c>
      <c r="C286" s="417">
        <v>46.734795000248866</v>
      </c>
      <c r="D286" s="417"/>
      <c r="E286" s="417"/>
      <c r="F286" s="417"/>
      <c r="G286" s="417"/>
      <c r="H286" s="417"/>
      <c r="I286" s="417"/>
      <c r="J286" s="417"/>
      <c r="K286" s="417"/>
      <c r="L286" s="417"/>
      <c r="M286" s="417"/>
      <c r="N286" s="417"/>
      <c r="O286" s="417">
        <v>46.734795000248866</v>
      </c>
    </row>
    <row r="287" spans="1:15">
      <c r="A287" s="53"/>
      <c r="B287" s="63" t="s">
        <v>133</v>
      </c>
      <c r="C287" s="417">
        <v>46.734795000248866</v>
      </c>
      <c r="D287" s="417"/>
      <c r="E287" s="417"/>
      <c r="F287" s="417"/>
      <c r="G287" s="417"/>
      <c r="H287" s="417"/>
      <c r="I287" s="417"/>
      <c r="J287" s="417"/>
      <c r="K287" s="417"/>
      <c r="L287" s="417"/>
      <c r="M287" s="417"/>
      <c r="N287" s="417"/>
      <c r="O287" s="417">
        <v>46.734795000248866</v>
      </c>
    </row>
    <row r="288" spans="1:15">
      <c r="A288" s="53"/>
      <c r="B288" s="62" t="s">
        <v>243</v>
      </c>
      <c r="C288" s="417">
        <v>0</v>
      </c>
      <c r="D288" s="417"/>
      <c r="E288" s="417"/>
      <c r="F288" s="417"/>
      <c r="G288" s="417"/>
      <c r="H288" s="417"/>
      <c r="I288" s="417"/>
      <c r="J288" s="417"/>
      <c r="K288" s="417"/>
      <c r="L288" s="417"/>
      <c r="M288" s="417"/>
      <c r="N288" s="417"/>
      <c r="O288" s="417">
        <v>0</v>
      </c>
    </row>
    <row r="289" spans="1:17" outlineLevel="1">
      <c r="A289" s="53"/>
      <c r="B289" s="72" t="s">
        <v>134</v>
      </c>
      <c r="C289" s="417">
        <v>0</v>
      </c>
      <c r="D289" s="417"/>
      <c r="E289" s="417"/>
      <c r="F289" s="417"/>
      <c r="G289" s="417"/>
      <c r="H289" s="417"/>
      <c r="I289" s="417"/>
      <c r="J289" s="417"/>
      <c r="K289" s="417"/>
      <c r="L289" s="417"/>
      <c r="M289" s="417"/>
      <c r="N289" s="417"/>
      <c r="O289" s="417">
        <v>0</v>
      </c>
    </row>
    <row r="290" spans="1:17" outlineLevel="1">
      <c r="A290" s="53"/>
      <c r="B290" s="72" t="s">
        <v>135</v>
      </c>
      <c r="C290" s="417">
        <v>0</v>
      </c>
      <c r="D290" s="417"/>
      <c r="E290" s="417"/>
      <c r="F290" s="417"/>
      <c r="G290" s="417"/>
      <c r="H290" s="417"/>
      <c r="I290" s="417"/>
      <c r="J290" s="417"/>
      <c r="K290" s="417"/>
      <c r="L290" s="417"/>
      <c r="M290" s="417"/>
      <c r="N290" s="417"/>
      <c r="O290" s="417">
        <v>0</v>
      </c>
    </row>
    <row r="291" spans="1:17">
      <c r="A291" s="53"/>
      <c r="B291" s="73" t="s">
        <v>136</v>
      </c>
      <c r="C291" s="417">
        <v>0</v>
      </c>
      <c r="D291" s="417"/>
      <c r="E291" s="417"/>
      <c r="F291" s="417"/>
      <c r="G291" s="417"/>
      <c r="H291" s="417"/>
      <c r="I291" s="417"/>
      <c r="J291" s="417"/>
      <c r="K291" s="417"/>
      <c r="L291" s="417"/>
      <c r="M291" s="417"/>
      <c r="N291" s="417"/>
      <c r="O291" s="417">
        <v>0</v>
      </c>
    </row>
    <row r="292" spans="1:17">
      <c r="A292" s="53"/>
      <c r="B292" s="74" t="s">
        <v>137</v>
      </c>
      <c r="C292" s="417">
        <v>15.841356607385002</v>
      </c>
      <c r="D292" s="417"/>
      <c r="E292" s="417"/>
      <c r="F292" s="417"/>
      <c r="G292" s="417"/>
      <c r="H292" s="417"/>
      <c r="I292" s="417"/>
      <c r="J292" s="417"/>
      <c r="K292" s="417"/>
      <c r="L292" s="417"/>
      <c r="M292" s="417"/>
      <c r="N292" s="417"/>
      <c r="O292" s="417">
        <v>15.841356607385002</v>
      </c>
    </row>
    <row r="293" spans="1:17">
      <c r="A293" s="53"/>
      <c r="B293" s="74" t="s">
        <v>138</v>
      </c>
      <c r="C293" s="417">
        <v>0</v>
      </c>
      <c r="D293" s="417"/>
      <c r="E293" s="417"/>
      <c r="F293" s="417"/>
      <c r="G293" s="417"/>
      <c r="H293" s="417"/>
      <c r="I293" s="417"/>
      <c r="J293" s="417"/>
      <c r="K293" s="417"/>
      <c r="L293" s="417"/>
      <c r="M293" s="417"/>
      <c r="N293" s="417"/>
      <c r="O293" s="417">
        <v>0</v>
      </c>
    </row>
    <row r="294" spans="1:17">
      <c r="A294" s="53"/>
      <c r="B294" s="73" t="s">
        <v>139</v>
      </c>
      <c r="C294" s="417">
        <v>15.841356607385002</v>
      </c>
      <c r="D294" s="417"/>
      <c r="E294" s="417"/>
      <c r="F294" s="417"/>
      <c r="G294" s="417"/>
      <c r="H294" s="417"/>
      <c r="I294" s="417"/>
      <c r="J294" s="417"/>
      <c r="K294" s="417"/>
      <c r="L294" s="417"/>
      <c r="M294" s="417"/>
      <c r="N294" s="417"/>
      <c r="O294" s="417">
        <v>15.841356607385002</v>
      </c>
    </row>
    <row r="295" spans="1:17">
      <c r="A295" s="53"/>
      <c r="B295" s="74" t="s">
        <v>140</v>
      </c>
      <c r="C295" s="417">
        <v>-36.869912746699384</v>
      </c>
      <c r="D295" s="417"/>
      <c r="E295" s="417"/>
      <c r="F295" s="417"/>
      <c r="G295" s="417"/>
      <c r="H295" s="417"/>
      <c r="I295" s="417"/>
      <c r="J295" s="417"/>
      <c r="K295" s="417"/>
      <c r="L295" s="417"/>
      <c r="M295" s="417"/>
      <c r="N295" s="417"/>
      <c r="O295" s="417">
        <v>-36.869912746699384</v>
      </c>
    </row>
    <row r="296" spans="1:17">
      <c r="A296" s="53"/>
      <c r="B296" s="74" t="s">
        <v>141</v>
      </c>
      <c r="C296" s="417">
        <v>-36.242760163724071</v>
      </c>
      <c r="D296" s="417"/>
      <c r="E296" s="417"/>
      <c r="F296" s="417"/>
      <c r="G296" s="417"/>
      <c r="H296" s="417"/>
      <c r="I296" s="417"/>
      <c r="J296" s="417"/>
      <c r="K296" s="417"/>
      <c r="L296" s="417"/>
      <c r="M296" s="417"/>
      <c r="N296" s="417"/>
      <c r="O296" s="417">
        <v>-36.242760163724071</v>
      </c>
      <c r="P296" s="133"/>
    </row>
    <row r="297" spans="1:17">
      <c r="A297" s="53"/>
      <c r="B297" s="74" t="s">
        <v>243</v>
      </c>
      <c r="C297" s="417">
        <v>0</v>
      </c>
      <c r="D297" s="417"/>
      <c r="E297" s="417"/>
      <c r="F297" s="417"/>
      <c r="G297" s="417"/>
      <c r="H297" s="417"/>
      <c r="I297" s="417"/>
      <c r="J297" s="417"/>
      <c r="K297" s="417"/>
      <c r="L297" s="417"/>
      <c r="M297" s="417"/>
      <c r="N297" s="417"/>
      <c r="O297" s="417">
        <v>0</v>
      </c>
      <c r="P297" s="133"/>
    </row>
    <row r="298" spans="1:17">
      <c r="A298" s="53"/>
      <c r="B298" s="74" t="s">
        <v>240</v>
      </c>
      <c r="C298" s="417">
        <v>0</v>
      </c>
      <c r="D298" s="417"/>
      <c r="E298" s="417"/>
      <c r="F298" s="417"/>
      <c r="G298" s="417"/>
      <c r="H298" s="417"/>
      <c r="I298" s="417"/>
      <c r="J298" s="417"/>
      <c r="K298" s="417"/>
      <c r="L298" s="417"/>
      <c r="M298" s="417"/>
      <c r="N298" s="417"/>
      <c r="O298" s="417">
        <v>0</v>
      </c>
    </row>
    <row r="299" spans="1:17">
      <c r="A299" s="53"/>
      <c r="B299" s="74" t="s">
        <v>142</v>
      </c>
      <c r="C299" s="417">
        <v>-0.62715258297530951</v>
      </c>
      <c r="D299" s="417"/>
      <c r="E299" s="417"/>
      <c r="F299" s="417"/>
      <c r="G299" s="417"/>
      <c r="H299" s="417"/>
      <c r="I299" s="417"/>
      <c r="J299" s="417"/>
      <c r="K299" s="417"/>
      <c r="L299" s="417"/>
      <c r="M299" s="417"/>
      <c r="N299" s="417"/>
      <c r="O299" s="417">
        <v>-0.62715258297530951</v>
      </c>
    </row>
    <row r="300" spans="1:17">
      <c r="A300" s="53"/>
      <c r="B300" s="74" t="s">
        <v>143</v>
      </c>
      <c r="C300" s="417">
        <v>0</v>
      </c>
      <c r="D300" s="417"/>
      <c r="E300" s="417"/>
      <c r="F300" s="417"/>
      <c r="G300" s="417"/>
      <c r="H300" s="417"/>
      <c r="I300" s="417"/>
      <c r="J300" s="417"/>
      <c r="K300" s="417"/>
      <c r="L300" s="417"/>
      <c r="M300" s="417"/>
      <c r="N300" s="417"/>
      <c r="O300" s="417">
        <v>0</v>
      </c>
    </row>
    <row r="301" spans="1:17">
      <c r="A301" s="53"/>
      <c r="B301" s="75" t="s">
        <v>144</v>
      </c>
      <c r="C301" s="417">
        <v>9.7415533333333349E-3</v>
      </c>
      <c r="D301" s="417"/>
      <c r="E301" s="417"/>
      <c r="F301" s="417"/>
      <c r="G301" s="417"/>
      <c r="H301" s="417"/>
      <c r="I301" s="417"/>
      <c r="J301" s="417"/>
      <c r="K301" s="417"/>
      <c r="L301" s="417"/>
      <c r="M301" s="417"/>
      <c r="N301" s="417"/>
      <c r="O301" s="417">
        <v>9.7415533333333349E-3</v>
      </c>
    </row>
    <row r="302" spans="1:17">
      <c r="A302" s="53"/>
      <c r="B302" s="64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</row>
    <row r="303" spans="1:17" ht="15" thickBot="1">
      <c r="A303" s="53"/>
      <c r="B303" s="76" t="s">
        <v>145</v>
      </c>
      <c r="C303" s="422">
        <v>-29.677124985110446</v>
      </c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>
        <v>-29.677124985110446</v>
      </c>
      <c r="Q303" s="133"/>
    </row>
    <row r="304" spans="1:17" ht="14.25" customHeight="1" thickTop="1">
      <c r="A304" s="53"/>
      <c r="C304" s="473"/>
      <c r="D304" s="473"/>
      <c r="E304" s="473"/>
      <c r="F304" s="473"/>
      <c r="G304" s="473"/>
      <c r="H304" s="473"/>
      <c r="I304" s="473"/>
      <c r="J304" s="473"/>
      <c r="K304" s="473"/>
      <c r="L304" s="473"/>
      <c r="M304" s="473"/>
      <c r="N304" s="473"/>
      <c r="O304" s="431"/>
    </row>
    <row r="305" spans="2:29" s="53" customFormat="1" hidden="1">
      <c r="B305" s="483" t="s">
        <v>415</v>
      </c>
      <c r="C305" s="483"/>
      <c r="D305" s="483"/>
      <c r="E305" s="483"/>
      <c r="F305" s="483"/>
      <c r="G305" s="483"/>
      <c r="H305" s="483"/>
      <c r="I305" s="483"/>
      <c r="J305" s="483"/>
      <c r="K305" s="483"/>
      <c r="L305" s="483"/>
      <c r="M305" s="483"/>
      <c r="N305" s="483"/>
      <c r="O305" s="483"/>
      <c r="Q305" s="58"/>
      <c r="R305" s="58"/>
      <c r="S305" s="58"/>
      <c r="T305" s="58"/>
      <c r="U305" s="58"/>
      <c r="V305" s="58"/>
    </row>
    <row r="306" spans="2:29" s="53" customFormat="1" hidden="1">
      <c r="B306" s="483" t="s">
        <v>409</v>
      </c>
      <c r="C306" s="483"/>
      <c r="D306" s="483"/>
      <c r="E306" s="483"/>
      <c r="F306" s="483"/>
      <c r="G306" s="483"/>
      <c r="H306" s="483"/>
      <c r="I306" s="483"/>
      <c r="J306" s="483"/>
      <c r="K306" s="483"/>
      <c r="L306" s="483"/>
      <c r="M306" s="483"/>
      <c r="N306" s="483"/>
      <c r="O306" s="483"/>
      <c r="Q306" s="58"/>
      <c r="R306" s="58"/>
      <c r="S306" s="58"/>
      <c r="T306" s="58"/>
      <c r="U306" s="58"/>
      <c r="V306" s="58"/>
    </row>
    <row r="307" spans="2:29" s="53" customFormat="1" hidden="1">
      <c r="B307" s="484" t="s">
        <v>95</v>
      </c>
      <c r="C307" s="484"/>
      <c r="D307" s="484"/>
      <c r="E307" s="484"/>
      <c r="F307" s="484"/>
      <c r="G307" s="484"/>
      <c r="H307" s="484"/>
      <c r="I307" s="484"/>
      <c r="J307" s="484"/>
      <c r="K307" s="484"/>
      <c r="L307" s="484"/>
      <c r="M307" s="484"/>
      <c r="N307" s="484"/>
      <c r="O307" s="484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71"/>
      <c r="D308" s="471"/>
      <c r="E308" s="471"/>
      <c r="F308" s="471"/>
      <c r="G308" s="471"/>
      <c r="H308" s="471"/>
      <c r="I308" s="471"/>
      <c r="J308" s="471"/>
      <c r="K308" s="471"/>
      <c r="L308" s="471"/>
      <c r="M308" s="471"/>
      <c r="N308" s="471"/>
      <c r="O308" s="405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85" t="s">
        <v>96</v>
      </c>
      <c r="C309" s="492" t="s">
        <v>410</v>
      </c>
      <c r="D309" s="493"/>
      <c r="E309" s="493"/>
      <c r="F309" s="493"/>
      <c r="G309" s="493"/>
      <c r="H309" s="493"/>
      <c r="I309" s="493"/>
      <c r="J309" s="493"/>
      <c r="K309" s="493"/>
      <c r="L309" s="493"/>
      <c r="M309" s="493"/>
      <c r="N309" s="494"/>
      <c r="O309" s="490" t="s">
        <v>411</v>
      </c>
      <c r="Q309" s="58"/>
      <c r="R309" s="58"/>
      <c r="S309" s="58"/>
      <c r="T309" s="58"/>
      <c r="U309" s="58"/>
      <c r="V309" s="58"/>
    </row>
    <row r="310" spans="2:29" s="53" customFormat="1" hidden="1">
      <c r="B310" s="486"/>
      <c r="C310" s="308" t="s">
        <v>5</v>
      </c>
      <c r="D310" s="308" t="s">
        <v>6</v>
      </c>
      <c r="E310" s="308" t="s">
        <v>7</v>
      </c>
      <c r="F310" s="308" t="s">
        <v>8</v>
      </c>
      <c r="G310" s="308" t="s">
        <v>9</v>
      </c>
      <c r="H310" s="308" t="s">
        <v>10</v>
      </c>
      <c r="I310" s="308" t="s">
        <v>11</v>
      </c>
      <c r="J310" s="308" t="s">
        <v>12</v>
      </c>
      <c r="K310" s="308" t="s">
        <v>13</v>
      </c>
      <c r="L310" s="308" t="s">
        <v>14</v>
      </c>
      <c r="M310" s="308" t="s">
        <v>15</v>
      </c>
      <c r="N310" s="308" t="s">
        <v>16</v>
      </c>
      <c r="O310" s="491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33">
        <v>0</v>
      </c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34"/>
      <c r="D312" s="434"/>
      <c r="E312" s="434"/>
      <c r="F312" s="434"/>
      <c r="G312" s="434"/>
      <c r="H312" s="434"/>
      <c r="I312" s="434"/>
      <c r="J312" s="434"/>
      <c r="K312" s="434"/>
      <c r="L312" s="434"/>
      <c r="M312" s="434"/>
      <c r="N312" s="434"/>
      <c r="O312" s="434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35">
        <v>0</v>
      </c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36">
        <v>0</v>
      </c>
      <c r="D314" s="436"/>
      <c r="E314" s="436"/>
      <c r="F314" s="436"/>
      <c r="G314" s="436"/>
      <c r="H314" s="436"/>
      <c r="I314" s="436"/>
      <c r="J314" s="436"/>
      <c r="K314" s="436"/>
      <c r="L314" s="436"/>
      <c r="M314" s="436"/>
      <c r="N314" s="436"/>
      <c r="O314" s="436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36">
        <v>0</v>
      </c>
      <c r="D315" s="436"/>
      <c r="E315" s="436"/>
      <c r="F315" s="436"/>
      <c r="G315" s="436"/>
      <c r="H315" s="436"/>
      <c r="I315" s="436"/>
      <c r="J315" s="436"/>
      <c r="K315" s="436"/>
      <c r="L315" s="436"/>
      <c r="M315" s="436"/>
      <c r="N315" s="436"/>
      <c r="O315" s="436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36">
        <v>0</v>
      </c>
      <c r="D316" s="436"/>
      <c r="E316" s="436"/>
      <c r="F316" s="436"/>
      <c r="G316" s="436"/>
      <c r="H316" s="436"/>
      <c r="I316" s="436"/>
      <c r="J316" s="436"/>
      <c r="K316" s="436"/>
      <c r="L316" s="436"/>
      <c r="M316" s="436"/>
      <c r="N316" s="436"/>
      <c r="O316" s="436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36">
        <v>0</v>
      </c>
      <c r="D317" s="436"/>
      <c r="E317" s="436"/>
      <c r="F317" s="436"/>
      <c r="G317" s="436"/>
      <c r="H317" s="436"/>
      <c r="I317" s="436"/>
      <c r="J317" s="436"/>
      <c r="K317" s="436"/>
      <c r="L317" s="436"/>
      <c r="M317" s="436"/>
      <c r="N317" s="436"/>
      <c r="O317" s="436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37"/>
      <c r="D318" s="437"/>
      <c r="E318" s="437"/>
      <c r="F318" s="437"/>
      <c r="G318" s="437"/>
      <c r="H318" s="437"/>
      <c r="I318" s="437"/>
      <c r="J318" s="437"/>
      <c r="K318" s="437"/>
      <c r="L318" s="437"/>
      <c r="M318" s="437"/>
      <c r="N318" s="437"/>
      <c r="O318" s="437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35">
        <v>0</v>
      </c>
      <c r="D319" s="435"/>
      <c r="E319" s="435"/>
      <c r="F319" s="435"/>
      <c r="G319" s="435"/>
      <c r="H319" s="435"/>
      <c r="I319" s="435"/>
      <c r="J319" s="435"/>
      <c r="K319" s="435"/>
      <c r="L319" s="435"/>
      <c r="M319" s="435"/>
      <c r="N319" s="435"/>
      <c r="O319" s="435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36">
        <v>0</v>
      </c>
      <c r="D320" s="436"/>
      <c r="E320" s="436"/>
      <c r="F320" s="436"/>
      <c r="G320" s="436"/>
      <c r="H320" s="436"/>
      <c r="I320" s="436"/>
      <c r="J320" s="436"/>
      <c r="K320" s="436"/>
      <c r="L320" s="436"/>
      <c r="M320" s="436"/>
      <c r="N320" s="436"/>
      <c r="O320" s="436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39">
        <v>0</v>
      </c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38"/>
      <c r="D323" s="438"/>
      <c r="E323" s="438"/>
      <c r="F323" s="438"/>
      <c r="G323" s="438"/>
      <c r="H323" s="438"/>
      <c r="I323" s="438"/>
      <c r="J323" s="438"/>
      <c r="K323" s="438"/>
      <c r="L323" s="438"/>
      <c r="M323" s="438"/>
      <c r="N323" s="438"/>
      <c r="O323" s="43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40">
        <v>0</v>
      </c>
      <c r="D324" s="440"/>
      <c r="E324" s="440"/>
      <c r="F324" s="440"/>
      <c r="G324" s="440"/>
      <c r="H324" s="440"/>
      <c r="I324" s="440"/>
      <c r="J324" s="440"/>
      <c r="K324" s="440"/>
      <c r="L324" s="440"/>
      <c r="M324" s="440"/>
      <c r="N324" s="440"/>
      <c r="O324" s="440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41">
        <v>0</v>
      </c>
      <c r="D325" s="441"/>
      <c r="E325" s="441"/>
      <c r="F325" s="441"/>
      <c r="G325" s="441"/>
      <c r="H325" s="441"/>
      <c r="I325" s="441"/>
      <c r="J325" s="441"/>
      <c r="K325" s="441"/>
      <c r="L325" s="441"/>
      <c r="M325" s="441"/>
      <c r="N325" s="441"/>
      <c r="O325" s="441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41">
        <v>0</v>
      </c>
      <c r="D326" s="441"/>
      <c r="E326" s="441"/>
      <c r="F326" s="441"/>
      <c r="G326" s="441"/>
      <c r="H326" s="441"/>
      <c r="I326" s="441"/>
      <c r="J326" s="441"/>
      <c r="K326" s="441"/>
      <c r="L326" s="441"/>
      <c r="M326" s="441"/>
      <c r="N326" s="441"/>
      <c r="O326" s="441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41">
        <v>0</v>
      </c>
      <c r="D327" s="441"/>
      <c r="E327" s="441"/>
      <c r="F327" s="441"/>
      <c r="G327" s="441"/>
      <c r="H327" s="441"/>
      <c r="I327" s="441"/>
      <c r="J327" s="441"/>
      <c r="K327" s="441"/>
      <c r="L327" s="441"/>
      <c r="M327" s="441"/>
      <c r="N327" s="441"/>
      <c r="O327" s="441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41">
        <v>0</v>
      </c>
      <c r="D328" s="441"/>
      <c r="E328" s="441"/>
      <c r="F328" s="441"/>
      <c r="G328" s="441"/>
      <c r="H328" s="441"/>
      <c r="I328" s="441"/>
      <c r="J328" s="441"/>
      <c r="K328" s="441"/>
      <c r="L328" s="441"/>
      <c r="M328" s="441"/>
      <c r="N328" s="441"/>
      <c r="O328" s="441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41">
        <v>0</v>
      </c>
      <c r="D329" s="441"/>
      <c r="E329" s="441"/>
      <c r="F329" s="441"/>
      <c r="G329" s="441"/>
      <c r="H329" s="441"/>
      <c r="I329" s="441"/>
      <c r="J329" s="441"/>
      <c r="K329" s="441"/>
      <c r="L329" s="441"/>
      <c r="M329" s="441"/>
      <c r="N329" s="441"/>
      <c r="O329" s="441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41">
        <v>0</v>
      </c>
      <c r="D330" s="441"/>
      <c r="E330" s="441"/>
      <c r="F330" s="441"/>
      <c r="G330" s="441"/>
      <c r="H330" s="441"/>
      <c r="I330" s="441"/>
      <c r="J330" s="441"/>
      <c r="K330" s="441"/>
      <c r="L330" s="441"/>
      <c r="M330" s="441"/>
      <c r="N330" s="441"/>
      <c r="O330" s="441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41"/>
      <c r="D331" s="441"/>
      <c r="E331" s="441"/>
      <c r="F331" s="441"/>
      <c r="G331" s="441"/>
      <c r="H331" s="441"/>
      <c r="I331" s="441"/>
      <c r="J331" s="441"/>
      <c r="K331" s="441"/>
      <c r="L331" s="441"/>
      <c r="M331" s="441"/>
      <c r="N331" s="441"/>
      <c r="O331" s="441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40">
        <v>0</v>
      </c>
      <c r="D332" s="440"/>
      <c r="E332" s="440"/>
      <c r="F332" s="440"/>
      <c r="G332" s="440"/>
      <c r="H332" s="440"/>
      <c r="I332" s="440"/>
      <c r="J332" s="440"/>
      <c r="K332" s="440"/>
      <c r="L332" s="440"/>
      <c r="M332" s="440"/>
      <c r="N332" s="440"/>
      <c r="O332" s="440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41">
        <v>0</v>
      </c>
      <c r="D333" s="441"/>
      <c r="E333" s="441"/>
      <c r="F333" s="441"/>
      <c r="G333" s="441"/>
      <c r="H333" s="441"/>
      <c r="I333" s="441"/>
      <c r="J333" s="441"/>
      <c r="K333" s="441"/>
      <c r="L333" s="441"/>
      <c r="M333" s="441"/>
      <c r="N333" s="441"/>
      <c r="O333" s="441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41">
        <v>0</v>
      </c>
      <c r="D334" s="441"/>
      <c r="E334" s="441"/>
      <c r="F334" s="441"/>
      <c r="G334" s="441"/>
      <c r="H334" s="441"/>
      <c r="I334" s="441"/>
      <c r="J334" s="441"/>
      <c r="K334" s="441"/>
      <c r="L334" s="441"/>
      <c r="M334" s="441"/>
      <c r="N334" s="441"/>
      <c r="O334" s="441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41">
        <v>0</v>
      </c>
      <c r="D335" s="441"/>
      <c r="E335" s="441"/>
      <c r="F335" s="441"/>
      <c r="G335" s="441"/>
      <c r="H335" s="441"/>
      <c r="I335" s="441"/>
      <c r="J335" s="441"/>
      <c r="K335" s="441"/>
      <c r="L335" s="441"/>
      <c r="M335" s="441"/>
      <c r="N335" s="441"/>
      <c r="O335" s="441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41">
        <v>0</v>
      </c>
      <c r="D336" s="441"/>
      <c r="E336" s="441"/>
      <c r="F336" s="441"/>
      <c r="G336" s="441"/>
      <c r="H336" s="441"/>
      <c r="I336" s="441"/>
      <c r="J336" s="441"/>
      <c r="K336" s="441"/>
      <c r="L336" s="441"/>
      <c r="M336" s="441"/>
      <c r="N336" s="441"/>
      <c r="O336" s="441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41"/>
      <c r="D337" s="441"/>
      <c r="E337" s="441"/>
      <c r="F337" s="441"/>
      <c r="G337" s="441"/>
      <c r="H337" s="441"/>
      <c r="I337" s="441"/>
      <c r="J337" s="441"/>
      <c r="K337" s="441"/>
      <c r="L337" s="441"/>
      <c r="M337" s="441"/>
      <c r="N337" s="441"/>
      <c r="O337" s="441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40">
        <v>0</v>
      </c>
      <c r="D338" s="440"/>
      <c r="E338" s="440"/>
      <c r="F338" s="440"/>
      <c r="G338" s="440"/>
      <c r="H338" s="440"/>
      <c r="I338" s="440"/>
      <c r="J338" s="440"/>
      <c r="K338" s="440"/>
      <c r="L338" s="440"/>
      <c r="M338" s="440"/>
      <c r="N338" s="440"/>
      <c r="O338" s="440">
        <v>0</v>
      </c>
    </row>
    <row r="339" spans="1:29" hidden="1">
      <c r="A339" s="53"/>
      <c r="B339" s="78" t="s">
        <v>73</v>
      </c>
      <c r="C339" s="441">
        <v>0</v>
      </c>
      <c r="D339" s="441"/>
      <c r="E339" s="441"/>
      <c r="F339" s="441"/>
      <c r="G339" s="441"/>
      <c r="H339" s="441"/>
      <c r="I339" s="441"/>
      <c r="J339" s="441"/>
      <c r="K339" s="441"/>
      <c r="L339" s="441"/>
      <c r="M339" s="441"/>
      <c r="N339" s="441"/>
      <c r="O339" s="441">
        <v>0</v>
      </c>
    </row>
    <row r="340" spans="1:29" hidden="1" outlineLevel="1">
      <c r="A340" s="53"/>
      <c r="B340" s="63" t="s">
        <v>122</v>
      </c>
      <c r="C340" s="441">
        <v>0</v>
      </c>
      <c r="D340" s="441"/>
      <c r="E340" s="441"/>
      <c r="F340" s="441"/>
      <c r="G340" s="441"/>
      <c r="H340" s="441"/>
      <c r="I340" s="441"/>
      <c r="J340" s="441"/>
      <c r="K340" s="441"/>
      <c r="L340" s="441"/>
      <c r="M340" s="441"/>
      <c r="N340" s="441"/>
      <c r="O340" s="441">
        <v>0</v>
      </c>
    </row>
    <row r="341" spans="1:29" s="53" customFormat="1" hidden="1" collapsed="1">
      <c r="B341" s="82" t="s">
        <v>123</v>
      </c>
      <c r="C341" s="441">
        <v>0</v>
      </c>
      <c r="D341" s="441"/>
      <c r="E341" s="441"/>
      <c r="F341" s="441"/>
      <c r="G341" s="441"/>
      <c r="H341" s="441"/>
      <c r="I341" s="441"/>
      <c r="J341" s="441"/>
      <c r="K341" s="441"/>
      <c r="L341" s="441"/>
      <c r="M341" s="441"/>
      <c r="N341" s="441"/>
      <c r="O341" s="441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41"/>
      <c r="D342" s="441"/>
      <c r="E342" s="441"/>
      <c r="F342" s="441"/>
      <c r="G342" s="441"/>
      <c r="H342" s="441"/>
      <c r="I342" s="441"/>
      <c r="J342" s="441"/>
      <c r="K342" s="441"/>
      <c r="L342" s="441"/>
      <c r="M342" s="441"/>
      <c r="N342" s="441"/>
      <c r="O342" s="441"/>
    </row>
    <row r="343" spans="1:29" hidden="1">
      <c r="A343" s="53"/>
      <c r="B343" s="84" t="s">
        <v>157</v>
      </c>
      <c r="C343" s="442">
        <v>0</v>
      </c>
      <c r="D343" s="442"/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>
        <v>0</v>
      </c>
    </row>
    <row r="344" spans="1:29" hidden="1">
      <c r="A344" s="53"/>
      <c r="B344" s="84" t="s">
        <v>158</v>
      </c>
      <c r="C344" s="442">
        <v>0</v>
      </c>
      <c r="D344" s="442"/>
      <c r="E344" s="442"/>
      <c r="F344" s="442"/>
      <c r="G344" s="442"/>
      <c r="H344" s="442"/>
      <c r="I344" s="442"/>
      <c r="J344" s="442"/>
      <c r="K344" s="442"/>
      <c r="L344" s="442"/>
      <c r="M344" s="442"/>
      <c r="N344" s="442"/>
      <c r="O344" s="442">
        <v>0</v>
      </c>
    </row>
    <row r="345" spans="1:29" hidden="1">
      <c r="A345" s="53"/>
      <c r="B345" s="85"/>
      <c r="C345" s="443"/>
      <c r="D345" s="443"/>
      <c r="E345" s="443"/>
      <c r="F345" s="443"/>
      <c r="G345" s="443"/>
      <c r="H345" s="443"/>
      <c r="I345" s="443"/>
      <c r="J345" s="443"/>
      <c r="K345" s="443"/>
      <c r="L345" s="443"/>
      <c r="M345" s="443"/>
      <c r="N345" s="443"/>
      <c r="O345" s="443"/>
    </row>
    <row r="346" spans="1:29" hidden="1">
      <c r="A346" s="53"/>
      <c r="B346" s="86" t="s">
        <v>127</v>
      </c>
      <c r="C346" s="439">
        <v>0</v>
      </c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>
        <v>0</v>
      </c>
    </row>
    <row r="347" spans="1:29" hidden="1">
      <c r="A347" s="53"/>
      <c r="B347" s="87" t="s">
        <v>159</v>
      </c>
      <c r="C347" s="441">
        <v>0</v>
      </c>
      <c r="D347" s="441"/>
      <c r="E347" s="441"/>
      <c r="F347" s="441"/>
      <c r="G347" s="441"/>
      <c r="H347" s="441"/>
      <c r="I347" s="441"/>
      <c r="J347" s="441"/>
      <c r="K347" s="441"/>
      <c r="L347" s="441"/>
      <c r="M347" s="441"/>
      <c r="N347" s="441"/>
      <c r="O347" s="441">
        <v>0</v>
      </c>
    </row>
    <row r="348" spans="1:29" hidden="1">
      <c r="A348" s="53"/>
      <c r="B348" s="88"/>
      <c r="C348" s="444"/>
      <c r="D348" s="444"/>
      <c r="E348" s="444"/>
      <c r="F348" s="444"/>
      <c r="G348" s="444"/>
      <c r="H348" s="444"/>
      <c r="I348" s="444"/>
      <c r="J348" s="444"/>
      <c r="K348" s="444"/>
      <c r="L348" s="444"/>
      <c r="M348" s="444"/>
      <c r="N348" s="444"/>
      <c r="O348" s="444"/>
    </row>
    <row r="349" spans="1:29" hidden="1">
      <c r="A349" s="53"/>
      <c r="B349" s="89" t="s">
        <v>160</v>
      </c>
      <c r="C349" s="442">
        <v>0</v>
      </c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>
        <v>0</v>
      </c>
    </row>
    <row r="350" spans="1:29" hidden="1">
      <c r="A350" s="53"/>
      <c r="B350" s="90"/>
      <c r="C350" s="445"/>
      <c r="D350" s="445"/>
      <c r="E350" s="445"/>
      <c r="F350" s="445"/>
      <c r="G350" s="445"/>
      <c r="H350" s="445"/>
      <c r="I350" s="445"/>
      <c r="J350" s="445"/>
      <c r="K350" s="445"/>
      <c r="L350" s="445"/>
      <c r="M350" s="445"/>
      <c r="N350" s="445"/>
      <c r="O350" s="445"/>
    </row>
    <row r="351" spans="1:29" hidden="1">
      <c r="A351" s="53"/>
      <c r="B351" s="71" t="s">
        <v>161</v>
      </c>
      <c r="C351" s="419">
        <v>0</v>
      </c>
      <c r="D351" s="419"/>
      <c r="E351" s="419"/>
      <c r="F351" s="419"/>
      <c r="G351" s="419"/>
      <c r="H351" s="419"/>
      <c r="I351" s="419"/>
      <c r="J351" s="419"/>
      <c r="K351" s="419"/>
      <c r="L351" s="419"/>
      <c r="M351" s="419"/>
      <c r="N351" s="419"/>
      <c r="O351" s="419">
        <v>0</v>
      </c>
    </row>
    <row r="352" spans="1:29" hidden="1">
      <c r="A352" s="53"/>
      <c r="B352" s="75" t="s">
        <v>162</v>
      </c>
      <c r="C352" s="441">
        <v>0</v>
      </c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>
        <v>0</v>
      </c>
    </row>
    <row r="353" spans="2:29" s="53" customFormat="1" hidden="1">
      <c r="B353" s="75" t="s">
        <v>243</v>
      </c>
      <c r="C353" s="441">
        <v>0</v>
      </c>
      <c r="D353" s="441"/>
      <c r="E353" s="441"/>
      <c r="F353" s="441"/>
      <c r="G353" s="441"/>
      <c r="H353" s="441"/>
      <c r="I353" s="441"/>
      <c r="J353" s="441"/>
      <c r="K353" s="441"/>
      <c r="L353" s="441"/>
      <c r="M353" s="441"/>
      <c r="N353" s="441"/>
      <c r="O353" s="441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41">
        <v>0</v>
      </c>
      <c r="D354" s="441"/>
      <c r="E354" s="441"/>
      <c r="F354" s="441"/>
      <c r="G354" s="441"/>
      <c r="H354" s="441"/>
      <c r="I354" s="441"/>
      <c r="J354" s="441"/>
      <c r="K354" s="441"/>
      <c r="L354" s="441"/>
      <c r="M354" s="441"/>
      <c r="N354" s="441"/>
      <c r="O354" s="441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41">
        <v>0</v>
      </c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41">
        <v>0</v>
      </c>
      <c r="D356" s="441"/>
      <c r="E356" s="441"/>
      <c r="F356" s="441"/>
      <c r="G356" s="441"/>
      <c r="H356" s="441"/>
      <c r="I356" s="441"/>
      <c r="J356" s="441"/>
      <c r="K356" s="441"/>
      <c r="L356" s="441"/>
      <c r="M356" s="441"/>
      <c r="N356" s="441"/>
      <c r="O356" s="441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41">
        <v>0</v>
      </c>
      <c r="D357" s="441"/>
      <c r="E357" s="441"/>
      <c r="F357" s="441"/>
      <c r="G357" s="441"/>
      <c r="H357" s="441"/>
      <c r="I357" s="441"/>
      <c r="J357" s="441"/>
      <c r="K357" s="441"/>
      <c r="L357" s="441"/>
      <c r="M357" s="441"/>
      <c r="N357" s="441"/>
      <c r="O357" s="441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41">
        <v>0</v>
      </c>
      <c r="D358" s="441"/>
      <c r="E358" s="441"/>
      <c r="F358" s="441"/>
      <c r="G358" s="441"/>
      <c r="H358" s="441"/>
      <c r="I358" s="441"/>
      <c r="J358" s="441"/>
      <c r="K358" s="441"/>
      <c r="L358" s="441"/>
      <c r="M358" s="441"/>
      <c r="N358" s="441"/>
      <c r="O358" s="441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41">
        <v>0</v>
      </c>
      <c r="D359" s="441"/>
      <c r="E359" s="441"/>
      <c r="F359" s="441"/>
      <c r="G359" s="441"/>
      <c r="H359" s="441"/>
      <c r="I359" s="441"/>
      <c r="J359" s="441"/>
      <c r="K359" s="441"/>
      <c r="L359" s="441"/>
      <c r="M359" s="441"/>
      <c r="N359" s="441"/>
      <c r="O359" s="441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41">
        <v>0</v>
      </c>
      <c r="D360" s="441"/>
      <c r="E360" s="441"/>
      <c r="F360" s="441"/>
      <c r="G360" s="441"/>
      <c r="H360" s="441"/>
      <c r="I360" s="441"/>
      <c r="J360" s="441"/>
      <c r="K360" s="441"/>
      <c r="L360" s="441"/>
      <c r="M360" s="441"/>
      <c r="N360" s="441"/>
      <c r="O360" s="441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41">
        <v>0</v>
      </c>
      <c r="D361" s="441"/>
      <c r="E361" s="441"/>
      <c r="F361" s="441"/>
      <c r="G361" s="441"/>
      <c r="H361" s="441"/>
      <c r="I361" s="441"/>
      <c r="J361" s="441"/>
      <c r="K361" s="441"/>
      <c r="L361" s="441"/>
      <c r="M361" s="441"/>
      <c r="N361" s="441"/>
      <c r="O361" s="441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41">
        <v>0</v>
      </c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41">
        <v>0</v>
      </c>
      <c r="D363" s="441"/>
      <c r="E363" s="441"/>
      <c r="F363" s="441"/>
      <c r="G363" s="441"/>
      <c r="H363" s="441"/>
      <c r="I363" s="441"/>
      <c r="J363" s="441"/>
      <c r="K363" s="441"/>
      <c r="L363" s="441"/>
      <c r="M363" s="441"/>
      <c r="N363" s="441"/>
      <c r="O363" s="441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41">
        <v>0</v>
      </c>
      <c r="D364" s="441"/>
      <c r="E364" s="441"/>
      <c r="F364" s="441"/>
      <c r="G364" s="441"/>
      <c r="H364" s="441"/>
      <c r="I364" s="441"/>
      <c r="J364" s="441"/>
      <c r="K364" s="441"/>
      <c r="L364" s="441"/>
      <c r="M364" s="441"/>
      <c r="N364" s="441"/>
      <c r="O364" s="441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41">
        <v>0</v>
      </c>
      <c r="D365" s="441"/>
      <c r="E365" s="441"/>
      <c r="F365" s="441"/>
      <c r="G365" s="441"/>
      <c r="H365" s="441"/>
      <c r="I365" s="441"/>
      <c r="J365" s="441"/>
      <c r="K365" s="441"/>
      <c r="L365" s="441"/>
      <c r="M365" s="441"/>
      <c r="N365" s="441"/>
      <c r="O365" s="441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41">
        <v>0</v>
      </c>
      <c r="D366" s="441"/>
      <c r="E366" s="441"/>
      <c r="F366" s="441"/>
      <c r="G366" s="441"/>
      <c r="H366" s="441"/>
      <c r="I366" s="441"/>
      <c r="J366" s="441"/>
      <c r="K366" s="441"/>
      <c r="L366" s="441"/>
      <c r="M366" s="441"/>
      <c r="N366" s="441"/>
      <c r="O366" s="441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41">
        <v>0</v>
      </c>
      <c r="D367" s="441"/>
      <c r="E367" s="441"/>
      <c r="F367" s="441"/>
      <c r="G367" s="441"/>
      <c r="H367" s="441"/>
      <c r="I367" s="441"/>
      <c r="J367" s="441"/>
      <c r="K367" s="441"/>
      <c r="L367" s="441"/>
      <c r="M367" s="441"/>
      <c r="N367" s="441"/>
      <c r="O367" s="441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41">
        <v>0</v>
      </c>
      <c r="D368" s="441"/>
      <c r="E368" s="441"/>
      <c r="F368" s="441"/>
      <c r="G368" s="441"/>
      <c r="H368" s="441"/>
      <c r="I368" s="441"/>
      <c r="J368" s="441"/>
      <c r="K368" s="441"/>
      <c r="L368" s="441"/>
      <c r="M368" s="441"/>
      <c r="N368" s="441"/>
      <c r="O368" s="441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41">
        <v>0</v>
      </c>
      <c r="D369" s="441"/>
      <c r="E369" s="441"/>
      <c r="F369" s="441"/>
      <c r="G369" s="441"/>
      <c r="H369" s="441"/>
      <c r="I369" s="441"/>
      <c r="J369" s="441"/>
      <c r="K369" s="441"/>
      <c r="L369" s="441"/>
      <c r="M369" s="441"/>
      <c r="N369" s="441"/>
      <c r="O369" s="441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41">
        <v>0</v>
      </c>
      <c r="D370" s="441"/>
      <c r="E370" s="441"/>
      <c r="F370" s="441"/>
      <c r="G370" s="441"/>
      <c r="H370" s="441"/>
      <c r="I370" s="441"/>
      <c r="J370" s="441"/>
      <c r="K370" s="441"/>
      <c r="L370" s="441"/>
      <c r="M370" s="441"/>
      <c r="N370" s="441"/>
      <c r="O370" s="441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41"/>
      <c r="D371" s="441"/>
      <c r="E371" s="441"/>
      <c r="F371" s="441"/>
      <c r="G371" s="441"/>
      <c r="H371" s="441"/>
      <c r="I371" s="441"/>
      <c r="J371" s="441"/>
      <c r="K371" s="441"/>
      <c r="L371" s="441"/>
      <c r="M371" s="441"/>
      <c r="N371" s="441"/>
      <c r="O371" s="441"/>
    </row>
    <row r="372" spans="1:29" ht="15" hidden="1" thickBot="1">
      <c r="A372" s="53"/>
      <c r="B372" s="92" t="s">
        <v>168</v>
      </c>
      <c r="C372" s="446">
        <v>0</v>
      </c>
      <c r="D372" s="446"/>
      <c r="E372" s="446"/>
      <c r="F372" s="446"/>
      <c r="G372" s="446"/>
      <c r="H372" s="446"/>
      <c r="I372" s="446"/>
      <c r="J372" s="446"/>
      <c r="K372" s="446"/>
      <c r="L372" s="446"/>
      <c r="M372" s="446"/>
      <c r="N372" s="446"/>
      <c r="O372" s="446">
        <v>0</v>
      </c>
    </row>
    <row r="373" spans="1:29">
      <c r="A373" s="53"/>
      <c r="C373" s="473"/>
      <c r="D373" s="473"/>
      <c r="E373" s="473"/>
      <c r="F373" s="473"/>
      <c r="G373" s="473"/>
      <c r="H373" s="473"/>
      <c r="I373" s="473"/>
      <c r="J373" s="473"/>
      <c r="K373" s="473"/>
      <c r="L373" s="473"/>
      <c r="M373" s="473"/>
      <c r="N373" s="473"/>
      <c r="O373" s="431"/>
    </row>
    <row r="374" spans="1:29">
      <c r="A374" s="53"/>
      <c r="B374" s="482" t="s">
        <v>416</v>
      </c>
      <c r="C374" s="482"/>
      <c r="D374" s="482"/>
      <c r="E374" s="482"/>
      <c r="F374" s="482"/>
      <c r="G374" s="482"/>
      <c r="H374" s="482"/>
      <c r="I374" s="482"/>
      <c r="J374" s="482"/>
      <c r="K374" s="482"/>
      <c r="L374" s="482"/>
      <c r="M374" s="482"/>
      <c r="N374" s="482"/>
      <c r="O374" s="482"/>
    </row>
    <row r="375" spans="1:29">
      <c r="A375" s="53"/>
      <c r="B375" s="483" t="s">
        <v>409</v>
      </c>
      <c r="C375" s="483"/>
      <c r="D375" s="483"/>
      <c r="E375" s="483"/>
      <c r="F375" s="483"/>
      <c r="G375" s="483"/>
      <c r="H375" s="483"/>
      <c r="I375" s="483"/>
      <c r="J375" s="483"/>
      <c r="K375" s="483"/>
      <c r="L375" s="483"/>
      <c r="M375" s="483"/>
      <c r="N375" s="483"/>
      <c r="O375" s="483"/>
    </row>
    <row r="376" spans="1:29">
      <c r="A376" s="53"/>
      <c r="B376" s="484" t="s">
        <v>95</v>
      </c>
      <c r="C376" s="484"/>
      <c r="D376" s="484"/>
      <c r="E376" s="484"/>
      <c r="F376" s="484"/>
      <c r="G376" s="484"/>
      <c r="H376" s="484"/>
      <c r="I376" s="484"/>
      <c r="J376" s="484"/>
      <c r="K376" s="484"/>
      <c r="L376" s="484"/>
      <c r="M376" s="484"/>
      <c r="N376" s="484"/>
      <c r="O376" s="484"/>
    </row>
    <row r="377" spans="1:29">
      <c r="A377" s="53"/>
      <c r="B377" s="57"/>
      <c r="C377" s="471"/>
      <c r="D377" s="471"/>
      <c r="E377" s="471"/>
      <c r="F377" s="471"/>
      <c r="G377" s="471"/>
      <c r="H377" s="471"/>
      <c r="I377" s="471"/>
      <c r="J377" s="471"/>
      <c r="K377" s="471"/>
      <c r="L377" s="471"/>
      <c r="M377" s="471"/>
      <c r="N377" s="471"/>
      <c r="O377" s="405"/>
    </row>
    <row r="378" spans="1:29" ht="15" customHeight="1">
      <c r="A378" s="53"/>
      <c r="B378" s="485" t="s">
        <v>96</v>
      </c>
      <c r="C378" s="487" t="s">
        <v>410</v>
      </c>
      <c r="D378" s="488"/>
      <c r="E378" s="488"/>
      <c r="F378" s="488"/>
      <c r="G378" s="488"/>
      <c r="H378" s="488"/>
      <c r="I378" s="488"/>
      <c r="J378" s="488"/>
      <c r="K378" s="488"/>
      <c r="L378" s="488"/>
      <c r="M378" s="488"/>
      <c r="N378" s="489"/>
      <c r="O378" s="490" t="s">
        <v>411</v>
      </c>
    </row>
    <row r="379" spans="1:29" ht="52.25" customHeight="1">
      <c r="A379" s="53"/>
      <c r="B379" s="486"/>
      <c r="C379" s="308" t="s">
        <v>5</v>
      </c>
      <c r="D379" s="308" t="s">
        <v>6</v>
      </c>
      <c r="E379" s="308" t="s">
        <v>7</v>
      </c>
      <c r="F379" s="308" t="s">
        <v>8</v>
      </c>
      <c r="G379" s="308" t="s">
        <v>9</v>
      </c>
      <c r="H379" s="308" t="s">
        <v>10</v>
      </c>
      <c r="I379" s="308" t="s">
        <v>11</v>
      </c>
      <c r="J379" s="308" t="s">
        <v>12</v>
      </c>
      <c r="K379" s="308" t="s">
        <v>13</v>
      </c>
      <c r="L379" s="308" t="s">
        <v>14</v>
      </c>
      <c r="M379" s="308" t="s">
        <v>15</v>
      </c>
      <c r="N379" s="308" t="s">
        <v>16</v>
      </c>
      <c r="O379" s="491"/>
    </row>
    <row r="380" spans="1:29">
      <c r="A380" s="53"/>
      <c r="B380" s="59" t="s">
        <v>146</v>
      </c>
      <c r="C380" s="406">
        <v>16.202250754369409</v>
      </c>
      <c r="D380" s="406"/>
      <c r="E380" s="406"/>
      <c r="F380" s="406"/>
      <c r="G380" s="406"/>
      <c r="H380" s="406"/>
      <c r="I380" s="406"/>
      <c r="J380" s="406"/>
      <c r="K380" s="406"/>
      <c r="L380" s="406"/>
      <c r="M380" s="406"/>
      <c r="N380" s="406"/>
      <c r="O380" s="406">
        <v>16.202250754369409</v>
      </c>
    </row>
    <row r="381" spans="1:29" ht="12" customHeight="1">
      <c r="A381" s="53"/>
      <c r="B381" s="60"/>
      <c r="C381" s="407"/>
      <c r="D381" s="407"/>
      <c r="E381" s="407"/>
      <c r="F381" s="407"/>
      <c r="G381" s="407"/>
      <c r="H381" s="407"/>
      <c r="I381" s="407"/>
      <c r="J381" s="407"/>
      <c r="K381" s="407"/>
      <c r="L381" s="407"/>
      <c r="M381" s="407"/>
      <c r="N381" s="407"/>
      <c r="O381" s="407"/>
    </row>
    <row r="382" spans="1:29">
      <c r="A382" s="53"/>
      <c r="B382" s="61" t="s">
        <v>147</v>
      </c>
      <c r="C382" s="408">
        <v>16.202250754369409</v>
      </c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>
        <v>16.202250754369409</v>
      </c>
    </row>
    <row r="383" spans="1:29">
      <c r="A383" s="53"/>
      <c r="B383" s="73" t="s">
        <v>169</v>
      </c>
      <c r="C383" s="447">
        <v>11.941084631426005</v>
      </c>
      <c r="D383" s="447"/>
      <c r="E383" s="447"/>
      <c r="F383" s="447"/>
      <c r="G383" s="447"/>
      <c r="H383" s="447"/>
      <c r="I383" s="447"/>
      <c r="J383" s="447"/>
      <c r="K383" s="447"/>
      <c r="L383" s="447"/>
      <c r="M383" s="447"/>
      <c r="N383" s="447"/>
      <c r="O383" s="447">
        <v>11.941084631426005</v>
      </c>
    </row>
    <row r="384" spans="1:29">
      <c r="A384" s="53"/>
      <c r="B384" s="73" t="s">
        <v>111</v>
      </c>
      <c r="C384" s="447">
        <v>0.34292259962313959</v>
      </c>
      <c r="D384" s="447"/>
      <c r="E384" s="447"/>
      <c r="F384" s="447"/>
      <c r="G384" s="447"/>
      <c r="H384" s="447"/>
      <c r="I384" s="447"/>
      <c r="J384" s="447"/>
      <c r="K384" s="447"/>
      <c r="L384" s="447"/>
      <c r="M384" s="447"/>
      <c r="N384" s="447"/>
      <c r="O384" s="447">
        <v>0.34292259962313959</v>
      </c>
    </row>
    <row r="385" spans="1:29">
      <c r="A385" s="53"/>
      <c r="B385" s="73" t="s">
        <v>110</v>
      </c>
      <c r="C385" s="447">
        <v>0.13804165572085092</v>
      </c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>
        <v>0.13804165572085092</v>
      </c>
    </row>
    <row r="386" spans="1:29" s="53" customFormat="1">
      <c r="B386" s="73" t="s">
        <v>170</v>
      </c>
      <c r="C386" s="447">
        <v>3.7802018675994127</v>
      </c>
      <c r="D386" s="447"/>
      <c r="E386" s="447"/>
      <c r="F386" s="447"/>
      <c r="G386" s="447"/>
      <c r="H386" s="447"/>
      <c r="I386" s="447"/>
      <c r="J386" s="447"/>
      <c r="K386" s="447"/>
      <c r="L386" s="447"/>
      <c r="M386" s="447"/>
      <c r="N386" s="447"/>
      <c r="O386" s="447">
        <v>3.7802018675994127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48"/>
      <c r="D387" s="448"/>
      <c r="E387" s="448"/>
      <c r="F387" s="448"/>
      <c r="G387" s="448"/>
      <c r="H387" s="448"/>
      <c r="I387" s="448"/>
      <c r="J387" s="448"/>
      <c r="K387" s="448"/>
      <c r="L387" s="448"/>
      <c r="M387" s="448"/>
      <c r="N387" s="448"/>
      <c r="O387" s="44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08">
        <v>0</v>
      </c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47">
        <v>0</v>
      </c>
      <c r="D389" s="447"/>
      <c r="E389" s="447"/>
      <c r="F389" s="447"/>
      <c r="G389" s="447"/>
      <c r="H389" s="447"/>
      <c r="I389" s="447"/>
      <c r="J389" s="447"/>
      <c r="K389" s="447"/>
      <c r="L389" s="447"/>
      <c r="M389" s="447"/>
      <c r="N389" s="447"/>
      <c r="O389" s="447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48"/>
      <c r="D390" s="448"/>
      <c r="E390" s="448"/>
      <c r="F390" s="448"/>
      <c r="G390" s="448"/>
      <c r="H390" s="448"/>
      <c r="I390" s="448"/>
      <c r="J390" s="448"/>
      <c r="K390" s="448"/>
      <c r="L390" s="448"/>
      <c r="M390" s="448"/>
      <c r="N390" s="448"/>
      <c r="O390" s="44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49">
        <v>6.6183138149167959</v>
      </c>
      <c r="D391" s="449"/>
      <c r="E391" s="449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>
        <v>6.6183138149167959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50">
        <v>0</v>
      </c>
      <c r="D392" s="450"/>
      <c r="E392" s="450"/>
      <c r="F392" s="450"/>
      <c r="G392" s="450"/>
      <c r="H392" s="450"/>
      <c r="I392" s="450"/>
      <c r="J392" s="450"/>
      <c r="K392" s="450"/>
      <c r="L392" s="450"/>
      <c r="M392" s="450"/>
      <c r="N392" s="450"/>
      <c r="O392" s="450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47">
        <v>0</v>
      </c>
      <c r="D393" s="447"/>
      <c r="E393" s="447"/>
      <c r="F393" s="447"/>
      <c r="G393" s="447"/>
      <c r="H393" s="447"/>
      <c r="I393" s="447"/>
      <c r="J393" s="447"/>
      <c r="K393" s="447"/>
      <c r="L393" s="447"/>
      <c r="M393" s="447"/>
      <c r="N393" s="447"/>
      <c r="O393" s="447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451"/>
      <c r="D394" s="451"/>
      <c r="E394" s="451"/>
      <c r="F394" s="451"/>
      <c r="G394" s="451"/>
      <c r="H394" s="451"/>
      <c r="I394" s="451"/>
      <c r="J394" s="451"/>
      <c r="K394" s="451"/>
      <c r="L394" s="451"/>
      <c r="M394" s="451"/>
      <c r="N394" s="451"/>
      <c r="O394" s="451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50">
        <v>6.6183138149167959</v>
      </c>
      <c r="D395" s="450"/>
      <c r="E395" s="450"/>
      <c r="F395" s="450"/>
      <c r="G395" s="450"/>
      <c r="H395" s="450"/>
      <c r="I395" s="450"/>
      <c r="J395" s="450"/>
      <c r="K395" s="450"/>
      <c r="L395" s="450"/>
      <c r="M395" s="450"/>
      <c r="N395" s="450"/>
      <c r="O395" s="450">
        <v>6.6183138149167959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47">
        <v>3.4971771791903019</v>
      </c>
      <c r="D396" s="447"/>
      <c r="E396" s="447"/>
      <c r="F396" s="447"/>
      <c r="G396" s="447"/>
      <c r="H396" s="447"/>
      <c r="I396" s="447"/>
      <c r="J396" s="447"/>
      <c r="K396" s="447"/>
      <c r="L396" s="447"/>
      <c r="M396" s="447"/>
      <c r="N396" s="447"/>
      <c r="O396" s="447">
        <v>3.4971771791903019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47">
        <v>2.8068082951445983</v>
      </c>
      <c r="D397" s="447"/>
      <c r="E397" s="447"/>
      <c r="F397" s="447"/>
      <c r="G397" s="447"/>
      <c r="H397" s="447"/>
      <c r="I397" s="447"/>
      <c r="J397" s="447"/>
      <c r="K397" s="447"/>
      <c r="L397" s="447"/>
      <c r="M397" s="447"/>
      <c r="N397" s="447"/>
      <c r="O397" s="447">
        <v>2.8068082951445983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47">
        <v>0.19281964814472477</v>
      </c>
      <c r="D398" s="447"/>
      <c r="E398" s="447"/>
      <c r="F398" s="447"/>
      <c r="G398" s="447"/>
      <c r="H398" s="447"/>
      <c r="I398" s="447"/>
      <c r="J398" s="447"/>
      <c r="K398" s="447"/>
      <c r="L398" s="447"/>
      <c r="M398" s="447"/>
      <c r="N398" s="447"/>
      <c r="O398" s="447">
        <v>0.19281964814472477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47">
        <v>0.12150869243717102</v>
      </c>
      <c r="D399" s="447"/>
      <c r="E399" s="447"/>
      <c r="F399" s="447"/>
      <c r="G399" s="447"/>
      <c r="H399" s="447"/>
      <c r="I399" s="447"/>
      <c r="J399" s="447"/>
      <c r="K399" s="447"/>
      <c r="L399" s="447"/>
      <c r="M399" s="447"/>
      <c r="N399" s="447"/>
      <c r="O399" s="447">
        <v>0.12150869243717102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48"/>
      <c r="D400" s="448"/>
      <c r="E400" s="448"/>
      <c r="F400" s="448"/>
      <c r="G400" s="448"/>
      <c r="H400" s="448"/>
      <c r="I400" s="448"/>
      <c r="J400" s="448"/>
      <c r="K400" s="448"/>
      <c r="L400" s="448"/>
      <c r="M400" s="448"/>
      <c r="N400" s="448"/>
      <c r="O400" s="44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29">
        <v>0</v>
      </c>
      <c r="D401" s="429"/>
      <c r="E401" s="429"/>
      <c r="F401" s="429"/>
      <c r="G401" s="429"/>
      <c r="H401" s="429"/>
      <c r="I401" s="429"/>
      <c r="J401" s="429"/>
      <c r="K401" s="429"/>
      <c r="L401" s="429"/>
      <c r="M401" s="429"/>
      <c r="N401" s="429"/>
      <c r="O401" s="429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47">
        <v>0</v>
      </c>
      <c r="D402" s="447"/>
      <c r="E402" s="447"/>
      <c r="F402" s="447"/>
      <c r="G402" s="447"/>
      <c r="H402" s="447"/>
      <c r="I402" s="447"/>
      <c r="J402" s="447"/>
      <c r="K402" s="447"/>
      <c r="L402" s="447"/>
      <c r="M402" s="447"/>
      <c r="N402" s="447"/>
      <c r="O402" s="447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48"/>
      <c r="D403" s="448"/>
      <c r="E403" s="448"/>
      <c r="F403" s="448"/>
      <c r="G403" s="448"/>
      <c r="H403" s="448"/>
      <c r="I403" s="448"/>
      <c r="J403" s="448"/>
      <c r="K403" s="448"/>
      <c r="L403" s="448"/>
      <c r="M403" s="448"/>
      <c r="N403" s="448"/>
      <c r="O403" s="44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52">
        <v>9.583936939452613</v>
      </c>
      <c r="D404" s="452"/>
      <c r="E404" s="452"/>
      <c r="F404" s="452"/>
      <c r="G404" s="452"/>
      <c r="H404" s="452"/>
      <c r="I404" s="452"/>
      <c r="J404" s="452"/>
      <c r="K404" s="452"/>
      <c r="L404" s="452"/>
      <c r="M404" s="452"/>
      <c r="N404" s="452"/>
      <c r="O404" s="452">
        <v>9.583936939452613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53"/>
      <c r="D405" s="453"/>
      <c r="E405" s="453"/>
      <c r="F405" s="453"/>
      <c r="G405" s="453"/>
      <c r="H405" s="453"/>
      <c r="I405" s="453"/>
      <c r="J405" s="453"/>
      <c r="K405" s="453"/>
      <c r="L405" s="453"/>
      <c r="M405" s="453"/>
      <c r="N405" s="453"/>
      <c r="O405" s="453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49">
        <v>8.8874282270697318</v>
      </c>
      <c r="D406" s="449"/>
      <c r="E406" s="449"/>
      <c r="F406" s="449"/>
      <c r="G406" s="449"/>
      <c r="H406" s="449"/>
      <c r="I406" s="449"/>
      <c r="J406" s="449"/>
      <c r="K406" s="449"/>
      <c r="L406" s="449"/>
      <c r="M406" s="449"/>
      <c r="N406" s="449"/>
      <c r="O406" s="449">
        <v>8.8874282270697318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47">
        <v>8.8874282270697318</v>
      </c>
      <c r="D407" s="447"/>
      <c r="E407" s="447"/>
      <c r="F407" s="447"/>
      <c r="G407" s="447"/>
      <c r="H407" s="447"/>
      <c r="I407" s="447"/>
      <c r="J407" s="447"/>
      <c r="K407" s="447"/>
      <c r="L407" s="447"/>
      <c r="M407" s="447"/>
      <c r="N407" s="447"/>
      <c r="O407" s="447">
        <v>8.8874282270697318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48"/>
      <c r="D408" s="448"/>
      <c r="E408" s="448"/>
      <c r="F408" s="448"/>
      <c r="G408" s="448"/>
      <c r="H408" s="448"/>
      <c r="I408" s="448"/>
      <c r="J408" s="448"/>
      <c r="K408" s="448"/>
      <c r="L408" s="448"/>
      <c r="M408" s="448"/>
      <c r="N408" s="448"/>
      <c r="O408" s="44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54">
        <v>0.69650871238288126</v>
      </c>
      <c r="D409" s="454"/>
      <c r="E409" s="454"/>
      <c r="F409" s="454"/>
      <c r="G409" s="454"/>
      <c r="H409" s="454"/>
      <c r="I409" s="454"/>
      <c r="J409" s="454"/>
      <c r="K409" s="454"/>
      <c r="L409" s="454"/>
      <c r="M409" s="454"/>
      <c r="N409" s="454"/>
      <c r="O409" s="454">
        <v>0.69650871238288126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48"/>
      <c r="D410" s="448"/>
      <c r="E410" s="448"/>
      <c r="F410" s="448"/>
      <c r="G410" s="448"/>
      <c r="H410" s="448"/>
      <c r="I410" s="448"/>
      <c r="J410" s="448"/>
      <c r="K410" s="448"/>
      <c r="L410" s="448"/>
      <c r="M410" s="448"/>
      <c r="N410" s="448"/>
      <c r="O410" s="44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19">
        <v>-0.69650871238287781</v>
      </c>
      <c r="D411" s="419"/>
      <c r="E411" s="419"/>
      <c r="F411" s="419"/>
      <c r="G411" s="419"/>
      <c r="H411" s="419"/>
      <c r="I411" s="419"/>
      <c r="J411" s="419"/>
      <c r="K411" s="419"/>
      <c r="L411" s="419"/>
      <c r="M411" s="419"/>
      <c r="N411" s="419"/>
      <c r="O411" s="419">
        <v>-0.69650871238287781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48">
        <v>0.34251493690345514</v>
      </c>
      <c r="D412" s="448"/>
      <c r="E412" s="448"/>
      <c r="F412" s="448"/>
      <c r="G412" s="448"/>
      <c r="H412" s="448"/>
      <c r="I412" s="448"/>
      <c r="J412" s="448"/>
      <c r="K412" s="448"/>
      <c r="L412" s="448"/>
      <c r="M412" s="448"/>
      <c r="N412" s="448"/>
      <c r="O412" s="448">
        <v>0.34251493690345514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48">
        <v>0</v>
      </c>
      <c r="D413" s="448"/>
      <c r="E413" s="448"/>
      <c r="F413" s="448"/>
      <c r="G413" s="448"/>
      <c r="H413" s="448"/>
      <c r="I413" s="448"/>
      <c r="J413" s="448"/>
      <c r="K413" s="448"/>
      <c r="L413" s="448"/>
      <c r="M413" s="448"/>
      <c r="N413" s="448"/>
      <c r="O413" s="448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48">
        <v>0.34251493690345514</v>
      </c>
      <c r="D414" s="448"/>
      <c r="E414" s="448"/>
      <c r="F414" s="448"/>
      <c r="G414" s="448"/>
      <c r="H414" s="448"/>
      <c r="I414" s="448"/>
      <c r="J414" s="448"/>
      <c r="K414" s="448"/>
      <c r="L414" s="448"/>
      <c r="M414" s="448"/>
      <c r="N414" s="448"/>
      <c r="O414" s="448">
        <v>0.34251493690345514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48">
        <v>-1.039023649286333</v>
      </c>
      <c r="D415" s="448"/>
      <c r="E415" s="448"/>
      <c r="F415" s="448"/>
      <c r="G415" s="448"/>
      <c r="H415" s="448"/>
      <c r="I415" s="448"/>
      <c r="J415" s="448"/>
      <c r="K415" s="448"/>
      <c r="L415" s="448"/>
      <c r="M415" s="448"/>
      <c r="N415" s="448"/>
      <c r="O415" s="448">
        <v>-1.039023649286333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48">
        <v>0</v>
      </c>
      <c r="D416" s="448"/>
      <c r="E416" s="448"/>
      <c r="F416" s="448"/>
      <c r="G416" s="448"/>
      <c r="H416" s="448"/>
      <c r="I416" s="448"/>
      <c r="J416" s="448"/>
      <c r="K416" s="448"/>
      <c r="L416" s="448"/>
      <c r="M416" s="448"/>
      <c r="N416" s="448"/>
      <c r="O416" s="448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48">
        <v>0</v>
      </c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48">
        <v>-1.039023649286333</v>
      </c>
      <c r="D418" s="448"/>
      <c r="E418" s="448"/>
      <c r="F418" s="448"/>
      <c r="G418" s="448"/>
      <c r="H418" s="448"/>
      <c r="I418" s="448"/>
      <c r="J418" s="448"/>
      <c r="K418" s="448"/>
      <c r="L418" s="448"/>
      <c r="M418" s="448"/>
      <c r="N418" s="448"/>
      <c r="O418" s="448">
        <v>-1.039023649286333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48">
        <v>0</v>
      </c>
      <c r="D419" s="448"/>
      <c r="E419" s="448"/>
      <c r="F419" s="448"/>
      <c r="G419" s="448"/>
      <c r="H419" s="448"/>
      <c r="I419" s="448"/>
      <c r="J419" s="448"/>
      <c r="K419" s="448"/>
      <c r="L419" s="448"/>
      <c r="M419" s="448"/>
      <c r="N419" s="448"/>
      <c r="O419" s="448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48">
        <v>0</v>
      </c>
      <c r="D420" s="448"/>
      <c r="E420" s="448"/>
      <c r="F420" s="448"/>
      <c r="G420" s="448"/>
      <c r="H420" s="448"/>
      <c r="I420" s="448"/>
      <c r="J420" s="448"/>
      <c r="K420" s="448"/>
      <c r="L420" s="448"/>
      <c r="M420" s="448"/>
      <c r="N420" s="448"/>
      <c r="O420" s="448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48"/>
      <c r="D421" s="448"/>
      <c r="E421" s="448"/>
      <c r="F421" s="448"/>
      <c r="G421" s="448"/>
      <c r="H421" s="448"/>
      <c r="I421" s="448"/>
      <c r="J421" s="448"/>
      <c r="K421" s="448"/>
      <c r="L421" s="448"/>
      <c r="M421" s="448"/>
      <c r="N421" s="448"/>
      <c r="O421" s="44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350</v>
      </c>
      <c r="C422" s="455">
        <v>3.4416913763379853E-15</v>
      </c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5"/>
      <c r="O422" s="455">
        <v>3.4416913763379853E-15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56"/>
      <c r="P423" s="58"/>
      <c r="Q423" s="58"/>
      <c r="R423" s="58"/>
      <c r="S423" s="58"/>
    </row>
    <row r="424" spans="1:29" s="53" customFormat="1">
      <c r="B424" s="482" t="s">
        <v>417</v>
      </c>
      <c r="C424" s="482"/>
      <c r="D424" s="482"/>
      <c r="E424" s="482"/>
      <c r="F424" s="482"/>
      <c r="G424" s="482"/>
      <c r="H424" s="482"/>
      <c r="I424" s="482"/>
      <c r="J424" s="482"/>
      <c r="K424" s="482"/>
      <c r="L424" s="482"/>
      <c r="M424" s="482"/>
      <c r="N424" s="482"/>
      <c r="O424" s="482"/>
      <c r="P424" s="58"/>
      <c r="Q424" s="58"/>
      <c r="R424" s="58"/>
      <c r="S424" s="58"/>
    </row>
    <row r="425" spans="1:29" s="53" customFormat="1">
      <c r="B425" s="483" t="s">
        <v>409</v>
      </c>
      <c r="C425" s="483"/>
      <c r="D425" s="483"/>
      <c r="E425" s="483"/>
      <c r="F425" s="483"/>
      <c r="G425" s="483"/>
      <c r="H425" s="483"/>
      <c r="I425" s="483"/>
      <c r="J425" s="483"/>
      <c r="K425" s="483"/>
      <c r="L425" s="483"/>
      <c r="M425" s="483"/>
      <c r="N425" s="483"/>
      <c r="O425" s="483"/>
      <c r="P425" s="58"/>
      <c r="Q425" s="58"/>
      <c r="R425" s="58"/>
      <c r="S425" s="58"/>
    </row>
    <row r="426" spans="1:29" s="53" customFormat="1">
      <c r="B426" s="484" t="s">
        <v>95</v>
      </c>
      <c r="C426" s="484"/>
      <c r="D426" s="484"/>
      <c r="E426" s="484"/>
      <c r="F426" s="484"/>
      <c r="G426" s="484"/>
      <c r="H426" s="484"/>
      <c r="I426" s="484"/>
      <c r="J426" s="484"/>
      <c r="K426" s="484"/>
      <c r="L426" s="484"/>
      <c r="M426" s="484"/>
      <c r="N426" s="484"/>
      <c r="O426" s="484"/>
      <c r="P426" s="58"/>
      <c r="Q426" s="58"/>
      <c r="R426" s="58"/>
      <c r="S426" s="58"/>
    </row>
    <row r="427" spans="1:29" s="53" customFormat="1">
      <c r="B427" s="57"/>
      <c r="C427" s="471"/>
      <c r="D427" s="471"/>
      <c r="E427" s="471"/>
      <c r="F427" s="471"/>
      <c r="G427" s="471"/>
      <c r="H427" s="471"/>
      <c r="I427" s="471"/>
      <c r="J427" s="471"/>
      <c r="K427" s="471"/>
      <c r="L427" s="471"/>
      <c r="M427" s="471"/>
      <c r="N427" s="471"/>
      <c r="O427" s="405"/>
      <c r="P427" s="58"/>
      <c r="Q427" s="58"/>
      <c r="R427" s="58"/>
      <c r="S427" s="58"/>
    </row>
    <row r="428" spans="1:29" s="53" customFormat="1" ht="15" customHeight="1">
      <c r="B428" s="485" t="s">
        <v>96</v>
      </c>
      <c r="C428" s="487" t="s">
        <v>410</v>
      </c>
      <c r="D428" s="488"/>
      <c r="E428" s="488"/>
      <c r="F428" s="488"/>
      <c r="G428" s="488"/>
      <c r="H428" s="488"/>
      <c r="I428" s="488"/>
      <c r="J428" s="488"/>
      <c r="K428" s="488"/>
      <c r="L428" s="488"/>
      <c r="M428" s="488"/>
      <c r="N428" s="489"/>
      <c r="O428" s="490" t="s">
        <v>411</v>
      </c>
      <c r="P428" s="58"/>
      <c r="Q428" s="58"/>
      <c r="R428" s="58"/>
      <c r="S428" s="58"/>
    </row>
    <row r="429" spans="1:29" s="53" customFormat="1" ht="48" customHeight="1">
      <c r="B429" s="486"/>
      <c r="C429" s="308" t="s">
        <v>5</v>
      </c>
      <c r="D429" s="308" t="s">
        <v>6</v>
      </c>
      <c r="E429" s="308" t="s">
        <v>7</v>
      </c>
      <c r="F429" s="308" t="s">
        <v>8</v>
      </c>
      <c r="G429" s="308" t="s">
        <v>9</v>
      </c>
      <c r="H429" s="308" t="s">
        <v>10</v>
      </c>
      <c r="I429" s="308" t="s">
        <v>11</v>
      </c>
      <c r="J429" s="308" t="s">
        <v>12</v>
      </c>
      <c r="K429" s="308" t="s">
        <v>13</v>
      </c>
      <c r="L429" s="308" t="s">
        <v>14</v>
      </c>
      <c r="M429" s="308" t="s">
        <v>15</v>
      </c>
      <c r="N429" s="308" t="s">
        <v>16</v>
      </c>
      <c r="O429" s="491"/>
      <c r="P429" s="58"/>
      <c r="Q429" s="58"/>
      <c r="R429" s="58"/>
      <c r="S429" s="58"/>
    </row>
    <row r="430" spans="1:29" s="53" customFormat="1">
      <c r="B430" s="59" t="s">
        <v>146</v>
      </c>
      <c r="C430" s="406">
        <v>12.164775616713419</v>
      </c>
      <c r="D430" s="406"/>
      <c r="E430" s="406"/>
      <c r="F430" s="406"/>
      <c r="G430" s="406"/>
      <c r="H430" s="406"/>
      <c r="I430" s="406"/>
      <c r="J430" s="406"/>
      <c r="K430" s="406"/>
      <c r="L430" s="406"/>
      <c r="M430" s="406"/>
      <c r="N430" s="406"/>
      <c r="O430" s="406">
        <v>12.164775616713419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07"/>
      <c r="D431" s="407"/>
      <c r="E431" s="407"/>
      <c r="F431" s="407"/>
      <c r="G431" s="407"/>
      <c r="H431" s="407"/>
      <c r="I431" s="407"/>
      <c r="J431" s="407"/>
      <c r="K431" s="407"/>
      <c r="L431" s="407"/>
      <c r="M431" s="407"/>
      <c r="N431" s="407"/>
      <c r="O431" s="407"/>
    </row>
    <row r="432" spans="1:29">
      <c r="A432" s="53"/>
      <c r="B432" s="61" t="s">
        <v>177</v>
      </c>
      <c r="C432" s="408">
        <v>11.778271562058933</v>
      </c>
      <c r="D432" s="408"/>
      <c r="E432" s="408"/>
      <c r="F432" s="408"/>
      <c r="G432" s="408"/>
      <c r="H432" s="408"/>
      <c r="I432" s="408"/>
      <c r="J432" s="408"/>
      <c r="K432" s="408"/>
      <c r="L432" s="408"/>
      <c r="M432" s="408"/>
      <c r="N432" s="408"/>
      <c r="O432" s="408">
        <v>11.778271562058933</v>
      </c>
    </row>
    <row r="433" spans="1:29">
      <c r="A433" s="53"/>
      <c r="B433" s="75" t="s">
        <v>148</v>
      </c>
      <c r="C433" s="447">
        <v>0</v>
      </c>
      <c r="D433" s="447"/>
      <c r="E433" s="447"/>
      <c r="F433" s="447"/>
      <c r="G433" s="447"/>
      <c r="H433" s="447"/>
      <c r="I433" s="447"/>
      <c r="J433" s="447"/>
      <c r="K433" s="447"/>
      <c r="L433" s="447"/>
      <c r="M433" s="447"/>
      <c r="N433" s="447"/>
      <c r="O433" s="447">
        <v>0</v>
      </c>
    </row>
    <row r="434" spans="1:29">
      <c r="A434" s="53"/>
      <c r="B434" s="75" t="s">
        <v>111</v>
      </c>
      <c r="C434" s="447">
        <v>0</v>
      </c>
      <c r="D434" s="447"/>
      <c r="E434" s="447"/>
      <c r="F434" s="447"/>
      <c r="G434" s="447"/>
      <c r="H434" s="447"/>
      <c r="I434" s="447"/>
      <c r="J434" s="447"/>
      <c r="K434" s="447"/>
      <c r="L434" s="447"/>
      <c r="M434" s="447"/>
      <c r="N434" s="447"/>
      <c r="O434" s="447">
        <v>0</v>
      </c>
    </row>
    <row r="435" spans="1:29">
      <c r="A435" s="53"/>
      <c r="B435" s="75" t="s">
        <v>112</v>
      </c>
      <c r="C435" s="447">
        <v>0</v>
      </c>
      <c r="D435" s="447"/>
      <c r="E435" s="447"/>
      <c r="F435" s="447"/>
      <c r="G435" s="447"/>
      <c r="H435" s="447"/>
      <c r="I435" s="447"/>
      <c r="J435" s="447"/>
      <c r="K435" s="447"/>
      <c r="L435" s="447"/>
      <c r="M435" s="447"/>
      <c r="N435" s="447"/>
      <c r="O435" s="447">
        <v>0</v>
      </c>
    </row>
    <row r="436" spans="1:29">
      <c r="A436" s="53"/>
      <c r="B436" s="75" t="s">
        <v>110</v>
      </c>
      <c r="C436" s="447">
        <v>11.778271562058933</v>
      </c>
      <c r="D436" s="447"/>
      <c r="E436" s="447"/>
      <c r="F436" s="447"/>
      <c r="G436" s="447"/>
      <c r="H436" s="447"/>
      <c r="I436" s="447"/>
      <c r="J436" s="447"/>
      <c r="K436" s="447"/>
      <c r="L436" s="447"/>
      <c r="M436" s="447"/>
      <c r="N436" s="447"/>
      <c r="O436" s="447">
        <v>11.778271562058933</v>
      </c>
    </row>
    <row r="437" spans="1:29">
      <c r="A437" s="53"/>
      <c r="B437" s="75" t="s">
        <v>170</v>
      </c>
      <c r="C437" s="447">
        <v>0</v>
      </c>
      <c r="D437" s="447"/>
      <c r="E437" s="447"/>
      <c r="F437" s="447"/>
      <c r="G437" s="447"/>
      <c r="H437" s="447"/>
      <c r="I437" s="447"/>
      <c r="J437" s="447"/>
      <c r="K437" s="447"/>
      <c r="L437" s="447"/>
      <c r="M437" s="447"/>
      <c r="N437" s="447"/>
      <c r="O437" s="447">
        <v>0</v>
      </c>
    </row>
    <row r="438" spans="1:29">
      <c r="A438" s="53"/>
      <c r="B438" s="129" t="s">
        <v>239</v>
      </c>
      <c r="C438" s="447">
        <v>0</v>
      </c>
      <c r="D438" s="447"/>
      <c r="E438" s="447"/>
      <c r="F438" s="447"/>
      <c r="G438" s="447"/>
      <c r="H438" s="447"/>
      <c r="I438" s="447"/>
      <c r="J438" s="447"/>
      <c r="K438" s="447"/>
      <c r="L438" s="447"/>
      <c r="M438" s="447"/>
      <c r="N438" s="447"/>
      <c r="O438" s="447">
        <v>0</v>
      </c>
    </row>
    <row r="439" spans="1:29" ht="4.5" customHeight="1">
      <c r="A439" s="53"/>
      <c r="B439" s="100"/>
      <c r="C439" s="457"/>
      <c r="D439" s="457"/>
      <c r="E439" s="457"/>
      <c r="F439" s="457"/>
      <c r="G439" s="457"/>
      <c r="H439" s="457"/>
      <c r="I439" s="457"/>
      <c r="J439" s="457"/>
      <c r="K439" s="457"/>
      <c r="L439" s="457"/>
      <c r="M439" s="457"/>
      <c r="N439" s="457"/>
      <c r="O439" s="457"/>
    </row>
    <row r="440" spans="1:29">
      <c r="A440" s="53"/>
      <c r="B440" s="61" t="s">
        <v>150</v>
      </c>
      <c r="C440" s="408">
        <v>0.38650405465448512</v>
      </c>
      <c r="D440" s="408"/>
      <c r="E440" s="408"/>
      <c r="F440" s="408"/>
      <c r="G440" s="408"/>
      <c r="H440" s="408"/>
      <c r="I440" s="408"/>
      <c r="J440" s="408"/>
      <c r="K440" s="408"/>
      <c r="L440" s="408"/>
      <c r="M440" s="408"/>
      <c r="N440" s="408"/>
      <c r="O440" s="408">
        <v>0.38650405465448512</v>
      </c>
    </row>
    <row r="441" spans="1:29">
      <c r="A441" s="53"/>
      <c r="B441" s="78" t="s">
        <v>107</v>
      </c>
      <c r="C441" s="447">
        <v>0.38650405465448512</v>
      </c>
      <c r="D441" s="447"/>
      <c r="E441" s="447"/>
      <c r="F441" s="447"/>
      <c r="G441" s="447"/>
      <c r="H441" s="447"/>
      <c r="I441" s="447"/>
      <c r="J441" s="447"/>
      <c r="K441" s="447"/>
      <c r="L441" s="447"/>
      <c r="M441" s="447"/>
      <c r="N441" s="447"/>
      <c r="O441" s="447">
        <v>0.38650405465448512</v>
      </c>
    </row>
    <row r="442" spans="1:29" ht="4.5" customHeight="1">
      <c r="A442" s="53"/>
      <c r="B442" s="101"/>
      <c r="C442" s="458"/>
      <c r="D442" s="458"/>
      <c r="E442" s="458"/>
      <c r="F442" s="458"/>
      <c r="G442" s="458"/>
      <c r="H442" s="458"/>
      <c r="I442" s="458"/>
      <c r="J442" s="458"/>
      <c r="K442" s="458"/>
      <c r="L442" s="458"/>
      <c r="M442" s="458"/>
      <c r="N442" s="458"/>
      <c r="O442" s="458"/>
    </row>
    <row r="443" spans="1:29">
      <c r="A443" s="53"/>
      <c r="B443" s="94" t="s">
        <v>151</v>
      </c>
      <c r="C443" s="449">
        <v>4.1785775069161337</v>
      </c>
      <c r="D443" s="449"/>
      <c r="E443" s="449"/>
      <c r="F443" s="449"/>
      <c r="G443" s="449"/>
      <c r="H443" s="449"/>
      <c r="I443" s="449"/>
      <c r="J443" s="449"/>
      <c r="K443" s="449"/>
      <c r="L443" s="449"/>
      <c r="M443" s="449"/>
      <c r="N443" s="449"/>
      <c r="O443" s="449">
        <v>4.1785775069161337</v>
      </c>
    </row>
    <row r="444" spans="1:29">
      <c r="A444" s="53"/>
      <c r="B444" s="96" t="s">
        <v>178</v>
      </c>
      <c r="C444" s="450">
        <v>3.7741853133097876</v>
      </c>
      <c r="D444" s="450"/>
      <c r="E444" s="450"/>
      <c r="F444" s="450"/>
      <c r="G444" s="450"/>
      <c r="H444" s="450"/>
      <c r="I444" s="450"/>
      <c r="J444" s="450"/>
      <c r="K444" s="450"/>
      <c r="L444" s="450"/>
      <c r="M444" s="450"/>
      <c r="N444" s="450"/>
      <c r="O444" s="450">
        <v>3.7741853133097876</v>
      </c>
    </row>
    <row r="445" spans="1:29">
      <c r="A445" s="53"/>
      <c r="B445" s="75" t="s">
        <v>115</v>
      </c>
      <c r="C445" s="447">
        <v>1.7186543640562113</v>
      </c>
      <c r="D445" s="447"/>
      <c r="E445" s="447"/>
      <c r="F445" s="447"/>
      <c r="G445" s="447"/>
      <c r="H445" s="447"/>
      <c r="I445" s="447"/>
      <c r="J445" s="447"/>
      <c r="K445" s="447"/>
      <c r="L445" s="447"/>
      <c r="M445" s="447"/>
      <c r="N445" s="447"/>
      <c r="O445" s="447">
        <v>1.7186543640562113</v>
      </c>
    </row>
    <row r="446" spans="1:29">
      <c r="A446" s="53"/>
      <c r="B446" s="75" t="s">
        <v>69</v>
      </c>
      <c r="C446" s="447">
        <v>1.5853366712395851</v>
      </c>
      <c r="D446" s="447"/>
      <c r="E446" s="447"/>
      <c r="F446" s="447"/>
      <c r="G446" s="447"/>
      <c r="H446" s="447"/>
      <c r="I446" s="447"/>
      <c r="J446" s="447"/>
      <c r="K446" s="447"/>
      <c r="L446" s="447"/>
      <c r="M446" s="447"/>
      <c r="N446" s="447"/>
      <c r="O446" s="447">
        <v>1.5853366712395851</v>
      </c>
    </row>
    <row r="447" spans="1:29">
      <c r="A447" s="53"/>
      <c r="B447" s="75" t="s">
        <v>70</v>
      </c>
      <c r="C447" s="447">
        <v>0.29202797782945278</v>
      </c>
      <c r="D447" s="447"/>
      <c r="E447" s="447"/>
      <c r="F447" s="447"/>
      <c r="G447" s="447"/>
      <c r="H447" s="447"/>
      <c r="I447" s="447"/>
      <c r="J447" s="447"/>
      <c r="K447" s="447"/>
      <c r="L447" s="447"/>
      <c r="M447" s="447"/>
      <c r="N447" s="447"/>
      <c r="O447" s="447">
        <v>0.29202797782945278</v>
      </c>
    </row>
    <row r="448" spans="1:29" s="53" customFormat="1">
      <c r="B448" s="75" t="s">
        <v>88</v>
      </c>
      <c r="C448" s="447">
        <v>0.17816630018453836</v>
      </c>
      <c r="D448" s="447"/>
      <c r="E448" s="447"/>
      <c r="F448" s="447"/>
      <c r="G448" s="447"/>
      <c r="H448" s="447"/>
      <c r="I448" s="447"/>
      <c r="J448" s="447"/>
      <c r="K448" s="447"/>
      <c r="L448" s="447"/>
      <c r="M448" s="447"/>
      <c r="N448" s="447"/>
      <c r="O448" s="447">
        <v>0.17816630018453836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48"/>
      <c r="D449" s="448"/>
      <c r="E449" s="448"/>
      <c r="F449" s="448"/>
      <c r="G449" s="448"/>
      <c r="H449" s="448"/>
      <c r="I449" s="448"/>
      <c r="J449" s="448"/>
      <c r="K449" s="448"/>
      <c r="L449" s="448"/>
      <c r="M449" s="448"/>
      <c r="N449" s="448"/>
      <c r="O449" s="44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29">
        <v>0.40439219360634632</v>
      </c>
      <c r="D450" s="429"/>
      <c r="E450" s="429"/>
      <c r="F450" s="429"/>
      <c r="G450" s="429"/>
      <c r="H450" s="429"/>
      <c r="I450" s="429"/>
      <c r="J450" s="429"/>
      <c r="K450" s="429"/>
      <c r="L450" s="429"/>
      <c r="M450" s="429"/>
      <c r="N450" s="429"/>
      <c r="O450" s="429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47">
        <v>0.40439219360634632</v>
      </c>
      <c r="D451" s="447"/>
      <c r="E451" s="447"/>
      <c r="F451" s="447"/>
      <c r="G451" s="447"/>
      <c r="H451" s="447"/>
      <c r="I451" s="447"/>
      <c r="J451" s="447"/>
      <c r="K451" s="447"/>
      <c r="L451" s="447"/>
      <c r="M451" s="447"/>
      <c r="N451" s="447"/>
      <c r="O451" s="447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59"/>
      <c r="D452" s="459"/>
      <c r="E452" s="459"/>
      <c r="F452" s="459"/>
      <c r="G452" s="459"/>
      <c r="H452" s="459"/>
      <c r="I452" s="459"/>
      <c r="J452" s="459"/>
      <c r="K452" s="459"/>
      <c r="L452" s="459"/>
      <c r="M452" s="459"/>
      <c r="N452" s="459"/>
      <c r="O452" s="45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52">
        <v>7.9861981097972849</v>
      </c>
      <c r="D453" s="452"/>
      <c r="E453" s="452"/>
      <c r="F453" s="452"/>
      <c r="G453" s="452"/>
      <c r="H453" s="452"/>
      <c r="I453" s="452"/>
      <c r="J453" s="452"/>
      <c r="K453" s="452"/>
      <c r="L453" s="452"/>
      <c r="M453" s="452"/>
      <c r="N453" s="452"/>
      <c r="O453" s="452">
        <v>7.9861981097972849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53"/>
      <c r="D454" s="453"/>
      <c r="E454" s="453"/>
      <c r="F454" s="453"/>
      <c r="G454" s="453"/>
      <c r="H454" s="453"/>
      <c r="I454" s="453"/>
      <c r="J454" s="453"/>
      <c r="K454" s="453"/>
      <c r="L454" s="453"/>
      <c r="M454" s="453"/>
      <c r="N454" s="453"/>
      <c r="O454" s="453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49">
        <v>2.2797644630845904</v>
      </c>
      <c r="D455" s="449"/>
      <c r="E455" s="449"/>
      <c r="F455" s="449"/>
      <c r="G455" s="449"/>
      <c r="H455" s="449"/>
      <c r="I455" s="449"/>
      <c r="J455" s="449"/>
      <c r="K455" s="449"/>
      <c r="L455" s="449"/>
      <c r="M455" s="449"/>
      <c r="N455" s="449"/>
      <c r="O455" s="449">
        <v>2.2797644630845904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47">
        <v>2.2797644630845904</v>
      </c>
      <c r="D456" s="447"/>
      <c r="E456" s="447"/>
      <c r="F456" s="447"/>
      <c r="G456" s="447"/>
      <c r="H456" s="447"/>
      <c r="I456" s="447"/>
      <c r="J456" s="447"/>
      <c r="K456" s="447"/>
      <c r="L456" s="447"/>
      <c r="M456" s="447"/>
      <c r="N456" s="447"/>
      <c r="O456" s="447">
        <v>2.2797644630845904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54">
        <v>5.7064336467126946</v>
      </c>
      <c r="D458" s="454"/>
      <c r="E458" s="454"/>
      <c r="F458" s="454"/>
      <c r="G458" s="454"/>
      <c r="H458" s="454"/>
      <c r="I458" s="454"/>
      <c r="J458" s="454"/>
      <c r="K458" s="454"/>
      <c r="L458" s="454"/>
      <c r="M458" s="454"/>
      <c r="N458" s="454"/>
      <c r="O458" s="454">
        <v>5.7064336467126946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48"/>
      <c r="D459" s="448"/>
      <c r="E459" s="448"/>
      <c r="F459" s="448"/>
      <c r="G459" s="448"/>
      <c r="H459" s="448"/>
      <c r="I459" s="448"/>
      <c r="J459" s="448"/>
      <c r="K459" s="448"/>
      <c r="L459" s="448"/>
      <c r="M459" s="448"/>
      <c r="N459" s="448"/>
      <c r="O459" s="44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19">
        <v>-5.7064336467126928</v>
      </c>
      <c r="D460" s="419"/>
      <c r="E460" s="419"/>
      <c r="F460" s="419"/>
      <c r="G460" s="419"/>
      <c r="H460" s="419"/>
      <c r="I460" s="419"/>
      <c r="J460" s="419"/>
      <c r="K460" s="419"/>
      <c r="L460" s="419"/>
      <c r="M460" s="419"/>
      <c r="N460" s="419"/>
      <c r="O460" s="419">
        <v>-5.7064336467126928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48">
        <v>-6.7454572959990262</v>
      </c>
      <c r="D461" s="448"/>
      <c r="E461" s="448"/>
      <c r="F461" s="448"/>
      <c r="G461" s="448"/>
      <c r="H461" s="448"/>
      <c r="I461" s="448"/>
      <c r="J461" s="448"/>
      <c r="K461" s="448"/>
      <c r="L461" s="448"/>
      <c r="M461" s="448"/>
      <c r="N461" s="448"/>
      <c r="O461" s="448">
        <v>-6.7454572959990262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48">
        <v>0</v>
      </c>
      <c r="D462" s="448"/>
      <c r="E462" s="448"/>
      <c r="F462" s="448"/>
      <c r="G462" s="448"/>
      <c r="H462" s="448"/>
      <c r="I462" s="448"/>
      <c r="J462" s="448"/>
      <c r="K462" s="448"/>
      <c r="L462" s="448"/>
      <c r="M462" s="448"/>
      <c r="N462" s="448"/>
      <c r="O462" s="448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48">
        <v>-6.7454572959990262</v>
      </c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>
        <v>-6.7454572959990262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48">
        <v>1.039023649286333</v>
      </c>
      <c r="D464" s="448"/>
      <c r="E464" s="448"/>
      <c r="F464" s="448"/>
      <c r="G464" s="448"/>
      <c r="H464" s="448"/>
      <c r="I464" s="448"/>
      <c r="J464" s="448"/>
      <c r="K464" s="448"/>
      <c r="L464" s="448"/>
      <c r="M464" s="448"/>
      <c r="N464" s="448"/>
      <c r="O464" s="448">
        <v>1.039023649286333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48">
        <v>0</v>
      </c>
      <c r="D465" s="448"/>
      <c r="E465" s="448"/>
      <c r="F465" s="448"/>
      <c r="G465" s="448"/>
      <c r="H465" s="448"/>
      <c r="I465" s="448"/>
      <c r="J465" s="448"/>
      <c r="K465" s="448"/>
      <c r="L465" s="448"/>
      <c r="M465" s="448"/>
      <c r="N465" s="448"/>
      <c r="O465" s="448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48">
        <v>0</v>
      </c>
      <c r="D466" s="448"/>
      <c r="E466" s="448"/>
      <c r="F466" s="448"/>
      <c r="G466" s="448"/>
      <c r="H466" s="448"/>
      <c r="I466" s="448"/>
      <c r="J466" s="448"/>
      <c r="K466" s="448"/>
      <c r="L466" s="448"/>
      <c r="M466" s="448"/>
      <c r="N466" s="448"/>
      <c r="O466" s="448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48">
        <v>1.039023649286333</v>
      </c>
      <c r="D467" s="448"/>
      <c r="E467" s="448"/>
      <c r="F467" s="448"/>
      <c r="G467" s="448"/>
      <c r="H467" s="448"/>
      <c r="I467" s="448"/>
      <c r="J467" s="448"/>
      <c r="K467" s="448"/>
      <c r="L467" s="448"/>
      <c r="M467" s="448"/>
      <c r="N467" s="448"/>
      <c r="O467" s="448">
        <v>1.039023649286333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48">
        <v>0</v>
      </c>
      <c r="D468" s="448"/>
      <c r="E468" s="448"/>
      <c r="F468" s="448"/>
      <c r="G468" s="448"/>
      <c r="H468" s="448"/>
      <c r="I468" s="448"/>
      <c r="J468" s="448"/>
      <c r="K468" s="448"/>
      <c r="L468" s="448"/>
      <c r="M468" s="448"/>
      <c r="N468" s="448"/>
      <c r="O468" s="448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59"/>
      <c r="D469" s="459"/>
      <c r="E469" s="459"/>
      <c r="F469" s="459"/>
      <c r="G469" s="459"/>
      <c r="H469" s="459"/>
      <c r="I469" s="459"/>
      <c r="J469" s="459"/>
      <c r="K469" s="459"/>
      <c r="L469" s="459"/>
      <c r="M469" s="459"/>
      <c r="N469" s="459"/>
      <c r="O469" s="45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350</v>
      </c>
      <c r="C470" s="455">
        <v>0</v>
      </c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5"/>
      <c r="O470" s="455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74"/>
      <c r="D471" s="474"/>
      <c r="E471" s="474"/>
      <c r="F471" s="474"/>
      <c r="G471" s="474"/>
      <c r="H471" s="474"/>
      <c r="I471" s="474"/>
      <c r="J471" s="474"/>
      <c r="K471" s="474"/>
      <c r="L471" s="474"/>
      <c r="M471" s="474"/>
      <c r="N471" s="474"/>
      <c r="O471" s="456"/>
      <c r="Q471" s="58"/>
    </row>
    <row r="472" spans="1:29">
      <c r="A472" s="53"/>
      <c r="B472" s="482" t="s">
        <v>418</v>
      </c>
      <c r="C472" s="482"/>
      <c r="D472" s="482"/>
      <c r="E472" s="482"/>
      <c r="F472" s="482"/>
      <c r="G472" s="482"/>
      <c r="H472" s="482"/>
      <c r="I472" s="482"/>
      <c r="J472" s="482"/>
      <c r="K472" s="482"/>
      <c r="L472" s="482"/>
      <c r="M472" s="482"/>
      <c r="N472" s="482"/>
      <c r="O472" s="482"/>
    </row>
    <row r="473" spans="1:29">
      <c r="B473" s="483" t="s">
        <v>409</v>
      </c>
      <c r="C473" s="483"/>
      <c r="D473" s="483"/>
      <c r="E473" s="483"/>
      <c r="F473" s="483"/>
      <c r="G473" s="483"/>
      <c r="H473" s="483"/>
      <c r="I473" s="483"/>
      <c r="J473" s="483"/>
      <c r="K473" s="483"/>
      <c r="L473" s="483"/>
      <c r="M473" s="483"/>
      <c r="N473" s="483"/>
      <c r="O473" s="483"/>
    </row>
    <row r="474" spans="1:29">
      <c r="B474" s="484" t="s">
        <v>95</v>
      </c>
      <c r="C474" s="484"/>
      <c r="D474" s="484"/>
      <c r="E474" s="484"/>
      <c r="F474" s="484"/>
      <c r="G474" s="484"/>
      <c r="H474" s="484"/>
      <c r="I474" s="484"/>
      <c r="J474" s="484"/>
      <c r="K474" s="484"/>
      <c r="L474" s="484"/>
      <c r="M474" s="484"/>
      <c r="N474" s="484"/>
      <c r="O474" s="484"/>
    </row>
    <row r="476" spans="1:29" ht="15" thickBot="1"/>
    <row r="477" spans="1:29">
      <c r="B477" s="498" t="s">
        <v>96</v>
      </c>
      <c r="C477" s="500" t="s">
        <v>410</v>
      </c>
      <c r="D477" s="501">
        <v>0</v>
      </c>
      <c r="E477" s="501">
        <v>0</v>
      </c>
      <c r="F477" s="501">
        <v>0</v>
      </c>
      <c r="G477" s="501">
        <v>0</v>
      </c>
      <c r="H477" s="501">
        <v>0</v>
      </c>
      <c r="I477" s="501">
        <v>0</v>
      </c>
      <c r="J477" s="501">
        <v>0</v>
      </c>
      <c r="K477" s="501">
        <v>0</v>
      </c>
      <c r="L477" s="501">
        <v>0</v>
      </c>
      <c r="M477" s="501">
        <v>0</v>
      </c>
      <c r="N477" s="502">
        <v>0</v>
      </c>
      <c r="O477" s="503" t="s">
        <v>411</v>
      </c>
    </row>
    <row r="478" spans="1:29" ht="50.4" customHeight="1">
      <c r="B478" s="499"/>
      <c r="C478" s="309" t="s">
        <v>5</v>
      </c>
      <c r="D478" s="309" t="s">
        <v>6</v>
      </c>
      <c r="E478" s="309" t="s">
        <v>7</v>
      </c>
      <c r="F478" s="309" t="s">
        <v>8</v>
      </c>
      <c r="G478" s="309" t="s">
        <v>9</v>
      </c>
      <c r="H478" s="309" t="s">
        <v>10</v>
      </c>
      <c r="I478" s="309" t="s">
        <v>11</v>
      </c>
      <c r="J478" s="309" t="s">
        <v>12</v>
      </c>
      <c r="K478" s="309" t="s">
        <v>13</v>
      </c>
      <c r="L478" s="309" t="s">
        <v>14</v>
      </c>
      <c r="M478" s="309" t="s">
        <v>15</v>
      </c>
      <c r="N478" s="475" t="s">
        <v>16</v>
      </c>
      <c r="O478" s="504"/>
    </row>
    <row r="479" spans="1:29">
      <c r="B479" s="250" t="s">
        <v>146</v>
      </c>
      <c r="C479" s="460">
        <v>151.33220051504009</v>
      </c>
      <c r="D479" s="460"/>
      <c r="E479" s="460"/>
      <c r="F479" s="460"/>
      <c r="G479" s="460"/>
      <c r="H479" s="460"/>
      <c r="I479" s="460"/>
      <c r="J479" s="460"/>
      <c r="K479" s="460"/>
      <c r="L479" s="460"/>
      <c r="M479" s="460"/>
      <c r="N479" s="460"/>
      <c r="O479" s="460">
        <v>151.33220051504009</v>
      </c>
    </row>
    <row r="480" spans="1:29">
      <c r="B480" s="251"/>
      <c r="C480" s="461"/>
      <c r="D480" s="461"/>
      <c r="E480" s="461"/>
      <c r="F480" s="461"/>
      <c r="G480" s="461"/>
      <c r="H480" s="461"/>
      <c r="I480" s="461"/>
      <c r="J480" s="461"/>
      <c r="K480" s="461"/>
      <c r="L480" s="461"/>
      <c r="M480" s="461"/>
      <c r="N480" s="461"/>
      <c r="O480" s="461"/>
    </row>
    <row r="481" spans="2:15">
      <c r="B481" s="252" t="s">
        <v>147</v>
      </c>
      <c r="C481" s="462">
        <v>120.82727444312411</v>
      </c>
      <c r="D481" s="462"/>
      <c r="E481" s="462"/>
      <c r="F481" s="462"/>
      <c r="G481" s="462"/>
      <c r="H481" s="462"/>
      <c r="I481" s="462"/>
      <c r="J481" s="462"/>
      <c r="K481" s="462"/>
      <c r="L481" s="462"/>
      <c r="M481" s="462"/>
      <c r="N481" s="462"/>
      <c r="O481" s="462">
        <v>120.82727444312411</v>
      </c>
    </row>
    <row r="482" spans="2:15">
      <c r="B482" s="253" t="s">
        <v>148</v>
      </c>
      <c r="C482" s="415">
        <v>120.82727444312411</v>
      </c>
      <c r="D482" s="415"/>
      <c r="E482" s="415"/>
      <c r="F482" s="415"/>
      <c r="G482" s="415"/>
      <c r="H482" s="415"/>
      <c r="I482" s="415"/>
      <c r="J482" s="415"/>
      <c r="K482" s="415"/>
      <c r="L482" s="415"/>
      <c r="M482" s="415"/>
      <c r="N482" s="415"/>
      <c r="O482" s="415">
        <v>120.82727444312411</v>
      </c>
    </row>
    <row r="483" spans="2:15">
      <c r="B483" s="253" t="s">
        <v>113</v>
      </c>
      <c r="C483" s="415">
        <v>0</v>
      </c>
      <c r="D483" s="415"/>
      <c r="E483" s="415"/>
      <c r="F483" s="415"/>
      <c r="G483" s="415"/>
      <c r="H483" s="415"/>
      <c r="I483" s="415"/>
      <c r="J483" s="415"/>
      <c r="K483" s="415"/>
      <c r="L483" s="415"/>
      <c r="M483" s="415"/>
      <c r="N483" s="415"/>
      <c r="O483" s="415">
        <v>0</v>
      </c>
    </row>
    <row r="484" spans="2:15">
      <c r="B484" s="253" t="s">
        <v>112</v>
      </c>
      <c r="C484" s="415">
        <v>0</v>
      </c>
      <c r="D484" s="415"/>
      <c r="E484" s="415"/>
      <c r="F484" s="415"/>
      <c r="G484" s="415"/>
      <c r="H484" s="415"/>
      <c r="I484" s="415"/>
      <c r="J484" s="415"/>
      <c r="K484" s="415"/>
      <c r="L484" s="415"/>
      <c r="M484" s="415"/>
      <c r="N484" s="415"/>
      <c r="O484" s="415">
        <v>0</v>
      </c>
    </row>
    <row r="485" spans="2:15">
      <c r="B485" s="253" t="s">
        <v>110</v>
      </c>
      <c r="C485" s="415">
        <v>0</v>
      </c>
      <c r="D485" s="415"/>
      <c r="E485" s="415"/>
      <c r="F485" s="415"/>
      <c r="G485" s="415"/>
      <c r="H485" s="415"/>
      <c r="I485" s="415"/>
      <c r="J485" s="415"/>
      <c r="K485" s="415"/>
      <c r="L485" s="415"/>
      <c r="M485" s="415"/>
      <c r="N485" s="415"/>
      <c r="O485" s="415">
        <v>0</v>
      </c>
    </row>
    <row r="486" spans="2:15">
      <c r="B486" s="253" t="s">
        <v>303</v>
      </c>
      <c r="C486" s="415">
        <v>0</v>
      </c>
      <c r="D486" s="415"/>
      <c r="E486" s="415"/>
      <c r="F486" s="415"/>
      <c r="G486" s="415"/>
      <c r="H486" s="415"/>
      <c r="I486" s="415"/>
      <c r="J486" s="415"/>
      <c r="K486" s="415"/>
      <c r="L486" s="415"/>
      <c r="M486" s="415"/>
      <c r="N486" s="415"/>
      <c r="O486" s="415">
        <v>0</v>
      </c>
    </row>
    <row r="487" spans="2:15">
      <c r="B487" s="254"/>
      <c r="C487" s="463"/>
      <c r="D487" s="463"/>
      <c r="E487" s="463"/>
      <c r="F487" s="463"/>
      <c r="G487" s="463"/>
      <c r="H487" s="463"/>
      <c r="I487" s="463"/>
      <c r="J487" s="463"/>
      <c r="K487" s="463"/>
      <c r="L487" s="463"/>
      <c r="M487" s="463"/>
      <c r="N487" s="463"/>
      <c r="O487" s="463"/>
    </row>
    <row r="488" spans="2:15">
      <c r="B488" s="252" t="s">
        <v>342</v>
      </c>
      <c r="C488" s="362">
        <v>1.423958E-2</v>
      </c>
      <c r="D488" s="362"/>
      <c r="E488" s="362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>
        <v>1.423958E-2</v>
      </c>
    </row>
    <row r="489" spans="2:15">
      <c r="B489" s="254"/>
      <c r="C489" s="463"/>
      <c r="D489" s="463"/>
      <c r="E489" s="463"/>
      <c r="F489" s="463"/>
      <c r="G489" s="463"/>
      <c r="H489" s="463"/>
      <c r="I489" s="463"/>
      <c r="J489" s="463"/>
      <c r="K489" s="463"/>
      <c r="L489" s="463"/>
      <c r="M489" s="463"/>
      <c r="N489" s="463"/>
      <c r="O489" s="463"/>
    </row>
    <row r="490" spans="2:15">
      <c r="B490" s="252" t="s">
        <v>343</v>
      </c>
      <c r="C490" s="362">
        <v>30.248093035814968</v>
      </c>
      <c r="D490" s="362"/>
      <c r="E490" s="362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>
        <v>30.248093035814968</v>
      </c>
    </row>
    <row r="491" spans="2:15">
      <c r="B491" s="254"/>
      <c r="C491" s="463"/>
      <c r="D491" s="463"/>
      <c r="E491" s="463"/>
      <c r="F491" s="463"/>
      <c r="G491" s="463"/>
      <c r="H491" s="463"/>
      <c r="I491" s="463"/>
      <c r="J491" s="463"/>
      <c r="K491" s="463"/>
      <c r="L491" s="463"/>
      <c r="M491" s="463"/>
      <c r="N491" s="463"/>
      <c r="O491" s="463"/>
    </row>
    <row r="492" spans="2:15">
      <c r="B492" s="252" t="s">
        <v>345</v>
      </c>
      <c r="C492" s="462">
        <v>0.24259345610101934</v>
      </c>
      <c r="D492" s="462"/>
      <c r="E492" s="462"/>
      <c r="F492" s="462"/>
      <c r="G492" s="462"/>
      <c r="H492" s="462"/>
      <c r="I492" s="462"/>
      <c r="J492" s="462"/>
      <c r="K492" s="462"/>
      <c r="L492" s="462"/>
      <c r="M492" s="462"/>
      <c r="N492" s="462"/>
      <c r="O492" s="462">
        <v>0.24259345610101934</v>
      </c>
    </row>
    <row r="493" spans="2:15">
      <c r="B493" s="253" t="s">
        <v>344</v>
      </c>
      <c r="C493" s="415">
        <v>0.24259345610101934</v>
      </c>
      <c r="D493" s="415"/>
      <c r="E493" s="415"/>
      <c r="F493" s="415"/>
      <c r="G493" s="415"/>
      <c r="H493" s="415"/>
      <c r="I493" s="415"/>
      <c r="J493" s="415"/>
      <c r="K493" s="415"/>
      <c r="L493" s="415"/>
      <c r="M493" s="415"/>
      <c r="N493" s="415"/>
      <c r="O493" s="415">
        <v>0.24259345610101934</v>
      </c>
    </row>
    <row r="494" spans="2:15">
      <c r="B494" s="255"/>
      <c r="C494" s="409"/>
      <c r="D494" s="409"/>
      <c r="E494" s="409"/>
      <c r="F494" s="409"/>
      <c r="G494" s="409"/>
      <c r="H494" s="409"/>
      <c r="I494" s="409"/>
      <c r="J494" s="409"/>
      <c r="K494" s="409"/>
      <c r="L494" s="409"/>
      <c r="M494" s="409"/>
      <c r="N494" s="409"/>
      <c r="O494" s="409"/>
    </row>
    <row r="495" spans="2:15">
      <c r="B495" s="256" t="s">
        <v>346</v>
      </c>
      <c r="C495" s="464">
        <v>37.195934499356092</v>
      </c>
      <c r="D495" s="464"/>
      <c r="E495" s="464"/>
      <c r="F495" s="464"/>
      <c r="G495" s="464"/>
      <c r="H495" s="464"/>
      <c r="I495" s="464"/>
      <c r="J495" s="464"/>
      <c r="K495" s="464"/>
      <c r="L495" s="464"/>
      <c r="M495" s="464"/>
      <c r="N495" s="464"/>
      <c r="O495" s="464">
        <v>37.195934499356092</v>
      </c>
    </row>
    <row r="496" spans="2:15">
      <c r="B496" s="257"/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</row>
    <row r="497" spans="2:15">
      <c r="B497" s="258" t="s">
        <v>304</v>
      </c>
      <c r="C497" s="429">
        <v>2.8224929250008914</v>
      </c>
      <c r="D497" s="429"/>
      <c r="E497" s="429"/>
      <c r="F497" s="429"/>
      <c r="G497" s="429"/>
      <c r="H497" s="429"/>
      <c r="I497" s="429"/>
      <c r="J497" s="429"/>
      <c r="K497" s="429"/>
      <c r="L497" s="429"/>
      <c r="M497" s="429"/>
      <c r="N497" s="429"/>
      <c r="O497" s="429">
        <v>2.8224929250008914</v>
      </c>
    </row>
    <row r="498" spans="2:15">
      <c r="B498" s="257" t="s">
        <v>305</v>
      </c>
      <c r="C498" s="447">
        <v>2.8224929250008914</v>
      </c>
      <c r="D498" s="447"/>
      <c r="E498" s="447"/>
      <c r="F498" s="447"/>
      <c r="G498" s="447"/>
      <c r="H498" s="447"/>
      <c r="I498" s="447"/>
      <c r="J498" s="447"/>
      <c r="K498" s="447"/>
      <c r="L498" s="447"/>
      <c r="M498" s="447"/>
      <c r="N498" s="447"/>
      <c r="O498" s="447">
        <v>2.8224929250008914</v>
      </c>
    </row>
    <row r="499" spans="2:15">
      <c r="B499" s="257"/>
      <c r="C499" s="447"/>
      <c r="D499" s="447"/>
      <c r="E499" s="447"/>
      <c r="F499" s="447"/>
      <c r="G499" s="447"/>
      <c r="H499" s="447"/>
      <c r="I499" s="447"/>
      <c r="J499" s="447"/>
      <c r="K499" s="447"/>
      <c r="L499" s="447"/>
      <c r="M499" s="447"/>
      <c r="N499" s="447"/>
      <c r="O499" s="447"/>
    </row>
    <row r="500" spans="2:15">
      <c r="B500" s="258" t="s">
        <v>347</v>
      </c>
      <c r="C500" s="429">
        <v>34.283176816490069</v>
      </c>
      <c r="D500" s="429"/>
      <c r="E500" s="429"/>
      <c r="F500" s="429"/>
      <c r="G500" s="429"/>
      <c r="H500" s="429"/>
      <c r="I500" s="429"/>
      <c r="J500" s="429"/>
      <c r="K500" s="429"/>
      <c r="L500" s="429"/>
      <c r="M500" s="429"/>
      <c r="N500" s="429"/>
      <c r="O500" s="429">
        <v>34.283176816490069</v>
      </c>
    </row>
    <row r="501" spans="2:15">
      <c r="B501" s="253" t="s">
        <v>115</v>
      </c>
      <c r="C501" s="447">
        <v>1.0736586017896004</v>
      </c>
      <c r="D501" s="447"/>
      <c r="E501" s="447"/>
      <c r="F501" s="447"/>
      <c r="G501" s="447"/>
      <c r="H501" s="447"/>
      <c r="I501" s="447"/>
      <c r="J501" s="447"/>
      <c r="K501" s="447"/>
      <c r="L501" s="447"/>
      <c r="M501" s="447"/>
      <c r="N501" s="447"/>
      <c r="O501" s="447">
        <v>1.0736586017896004</v>
      </c>
    </row>
    <row r="502" spans="2:15">
      <c r="B502" s="253" t="s">
        <v>69</v>
      </c>
      <c r="C502" s="447">
        <v>6.5646810244696878</v>
      </c>
      <c r="D502" s="447"/>
      <c r="E502" s="447"/>
      <c r="F502" s="447"/>
      <c r="G502" s="447"/>
      <c r="H502" s="447"/>
      <c r="I502" s="447"/>
      <c r="J502" s="447"/>
      <c r="K502" s="447"/>
      <c r="L502" s="447"/>
      <c r="M502" s="447"/>
      <c r="N502" s="447"/>
      <c r="O502" s="447">
        <v>6.5646810244696878</v>
      </c>
    </row>
    <row r="503" spans="2:15">
      <c r="B503" s="253" t="s">
        <v>70</v>
      </c>
      <c r="C503" s="447">
        <v>26.30353274428365</v>
      </c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>
        <v>26.30353274428365</v>
      </c>
    </row>
    <row r="504" spans="2:15">
      <c r="B504" s="253" t="s">
        <v>88</v>
      </c>
      <c r="C504" s="447">
        <v>0.34130444594712928</v>
      </c>
      <c r="D504" s="447"/>
      <c r="E504" s="447"/>
      <c r="F504" s="447"/>
      <c r="G504" s="447"/>
      <c r="H504" s="447"/>
      <c r="I504" s="447"/>
      <c r="J504" s="447"/>
      <c r="K504" s="447"/>
      <c r="L504" s="447"/>
      <c r="M504" s="447"/>
      <c r="N504" s="447"/>
      <c r="O504" s="447">
        <v>0.34130444594712928</v>
      </c>
    </row>
    <row r="505" spans="2:15">
      <c r="B505" s="253"/>
      <c r="C505" s="447"/>
      <c r="D505" s="447"/>
      <c r="E505" s="447"/>
      <c r="F505" s="447"/>
      <c r="G505" s="447"/>
      <c r="H505" s="447"/>
      <c r="I505" s="447"/>
      <c r="J505" s="447"/>
      <c r="K505" s="447"/>
      <c r="L505" s="447"/>
      <c r="M505" s="447"/>
      <c r="N505" s="447"/>
      <c r="O505" s="447"/>
    </row>
    <row r="506" spans="2:15">
      <c r="B506" s="258" t="s">
        <v>121</v>
      </c>
      <c r="C506" s="429">
        <v>9.0264757865128081E-2</v>
      </c>
      <c r="D506" s="429"/>
      <c r="E506" s="429"/>
      <c r="F506" s="429"/>
      <c r="G506" s="429"/>
      <c r="H506" s="429"/>
      <c r="I506" s="429"/>
      <c r="J506" s="429"/>
      <c r="K506" s="429"/>
      <c r="L506" s="429"/>
      <c r="M506" s="429"/>
      <c r="N506" s="429"/>
      <c r="O506" s="429">
        <v>9.0264757865128081E-2</v>
      </c>
    </row>
    <row r="507" spans="2:15">
      <c r="B507" s="253" t="s">
        <v>73</v>
      </c>
      <c r="C507" s="447">
        <v>9.0264757865128081E-2</v>
      </c>
      <c r="D507" s="447"/>
      <c r="E507" s="447"/>
      <c r="F507" s="447"/>
      <c r="G507" s="447"/>
      <c r="H507" s="447"/>
      <c r="I507" s="447"/>
      <c r="J507" s="447"/>
      <c r="K507" s="447"/>
      <c r="L507" s="447"/>
      <c r="M507" s="447"/>
      <c r="N507" s="447"/>
      <c r="O507" s="447">
        <v>9.0264757865128081E-2</v>
      </c>
    </row>
    <row r="508" spans="2:15">
      <c r="B508" s="259" t="s">
        <v>122</v>
      </c>
      <c r="C508" s="447">
        <v>0</v>
      </c>
      <c r="D508" s="447"/>
      <c r="E508" s="447"/>
      <c r="F508" s="447"/>
      <c r="G508" s="447"/>
      <c r="H508" s="447"/>
      <c r="I508" s="447"/>
      <c r="J508" s="447"/>
      <c r="K508" s="447"/>
      <c r="L508" s="447"/>
      <c r="M508" s="447"/>
      <c r="N508" s="447"/>
      <c r="O508" s="447">
        <v>0</v>
      </c>
    </row>
    <row r="509" spans="2:15">
      <c r="B509" s="260" t="s">
        <v>123</v>
      </c>
      <c r="C509" s="447">
        <v>0</v>
      </c>
      <c r="D509" s="447"/>
      <c r="E509" s="447"/>
      <c r="F509" s="447"/>
      <c r="G509" s="447"/>
      <c r="H509" s="447"/>
      <c r="I509" s="447"/>
      <c r="J509" s="447"/>
      <c r="K509" s="447"/>
      <c r="L509" s="447"/>
      <c r="M509" s="447"/>
      <c r="N509" s="447"/>
      <c r="O509" s="447">
        <v>0</v>
      </c>
    </row>
    <row r="510" spans="2:15">
      <c r="B510" s="260" t="s">
        <v>306</v>
      </c>
      <c r="C510" s="447">
        <v>0</v>
      </c>
      <c r="D510" s="447"/>
      <c r="E510" s="447"/>
      <c r="F510" s="447"/>
      <c r="G510" s="447"/>
      <c r="H510" s="447"/>
      <c r="I510" s="447"/>
      <c r="J510" s="447"/>
      <c r="K510" s="447"/>
      <c r="L510" s="447"/>
      <c r="M510" s="447"/>
      <c r="N510" s="447"/>
      <c r="O510" s="447">
        <v>0</v>
      </c>
    </row>
    <row r="511" spans="2:15">
      <c r="B511" s="260" t="s">
        <v>333</v>
      </c>
      <c r="C511" s="447">
        <v>0</v>
      </c>
      <c r="D511" s="447"/>
      <c r="E511" s="447"/>
      <c r="F511" s="447"/>
      <c r="G511" s="447"/>
      <c r="H511" s="447"/>
      <c r="I511" s="447"/>
      <c r="J511" s="447"/>
      <c r="K511" s="447"/>
      <c r="L511" s="447"/>
      <c r="M511" s="447"/>
      <c r="N511" s="447"/>
      <c r="O511" s="447">
        <v>0</v>
      </c>
    </row>
    <row r="512" spans="2:15">
      <c r="B512" s="260" t="s">
        <v>307</v>
      </c>
      <c r="C512" s="447">
        <v>9.0264757865128081E-2</v>
      </c>
      <c r="D512" s="447"/>
      <c r="E512" s="447"/>
      <c r="F512" s="447"/>
      <c r="G512" s="447"/>
      <c r="H512" s="447"/>
      <c r="I512" s="447"/>
      <c r="J512" s="447"/>
      <c r="K512" s="447"/>
      <c r="L512" s="447"/>
      <c r="M512" s="447"/>
      <c r="N512" s="447"/>
      <c r="O512" s="447">
        <v>9.0264757865128081E-2</v>
      </c>
    </row>
    <row r="513" spans="2:15">
      <c r="B513" s="260" t="s">
        <v>351</v>
      </c>
      <c r="C513" s="447">
        <v>0</v>
      </c>
      <c r="D513" s="447"/>
      <c r="E513" s="447"/>
      <c r="F513" s="447"/>
      <c r="G513" s="447"/>
      <c r="H513" s="447"/>
      <c r="I513" s="447"/>
      <c r="J513" s="447"/>
      <c r="K513" s="447"/>
      <c r="L513" s="447"/>
      <c r="M513" s="447"/>
      <c r="N513" s="447"/>
      <c r="O513" s="447">
        <v>0</v>
      </c>
    </row>
    <row r="514" spans="2:15">
      <c r="B514" s="253"/>
      <c r="C514" s="447"/>
      <c r="D514" s="447"/>
      <c r="E514" s="447"/>
      <c r="F514" s="447"/>
      <c r="G514" s="447"/>
      <c r="H514" s="447"/>
      <c r="I514" s="447"/>
      <c r="J514" s="447"/>
      <c r="K514" s="447"/>
      <c r="L514" s="447"/>
      <c r="M514" s="447"/>
      <c r="N514" s="447"/>
      <c r="O514" s="447"/>
    </row>
    <row r="515" spans="2:15">
      <c r="B515" s="261" t="s">
        <v>173</v>
      </c>
      <c r="C515" s="454">
        <v>114.13626601568399</v>
      </c>
      <c r="D515" s="454"/>
      <c r="E515" s="454"/>
      <c r="F515" s="454"/>
      <c r="G515" s="454"/>
      <c r="H515" s="454"/>
      <c r="I515" s="454"/>
      <c r="J515" s="454"/>
      <c r="K515" s="454"/>
      <c r="L515" s="454"/>
      <c r="M515" s="454"/>
      <c r="N515" s="454"/>
      <c r="O515" s="454">
        <v>114.13626601568399</v>
      </c>
    </row>
    <row r="516" spans="2:15">
      <c r="B516" s="262"/>
      <c r="C516" s="465"/>
      <c r="D516" s="465"/>
      <c r="E516" s="465"/>
      <c r="F516" s="465"/>
      <c r="G516" s="465"/>
      <c r="H516" s="465"/>
      <c r="I516" s="465"/>
      <c r="J516" s="465"/>
      <c r="K516" s="465"/>
      <c r="L516" s="465"/>
      <c r="M516" s="465"/>
      <c r="N516" s="465"/>
      <c r="O516" s="465"/>
    </row>
    <row r="517" spans="2:15">
      <c r="B517" s="263" t="s">
        <v>348</v>
      </c>
      <c r="C517" s="464">
        <v>0.33317826452874616</v>
      </c>
      <c r="D517" s="464"/>
      <c r="E517" s="464"/>
      <c r="F517" s="464"/>
      <c r="G517" s="464"/>
      <c r="H517" s="464"/>
      <c r="I517" s="464"/>
      <c r="J517" s="464"/>
      <c r="K517" s="464"/>
      <c r="L517" s="464"/>
      <c r="M517" s="464"/>
      <c r="N517" s="464"/>
      <c r="O517" s="464">
        <v>0.33317826452874616</v>
      </c>
    </row>
    <row r="518" spans="2:15">
      <c r="B518" s="264" t="s">
        <v>159</v>
      </c>
      <c r="C518" s="447">
        <v>0.33317826452874616</v>
      </c>
      <c r="D518" s="447"/>
      <c r="E518" s="447"/>
      <c r="F518" s="447"/>
      <c r="G518" s="447"/>
      <c r="H518" s="447"/>
      <c r="I518" s="447"/>
      <c r="J518" s="447"/>
      <c r="K518" s="447"/>
      <c r="L518" s="447"/>
      <c r="M518" s="447"/>
      <c r="N518" s="447"/>
      <c r="O518" s="447">
        <v>0.33317826452874616</v>
      </c>
    </row>
    <row r="519" spans="2:15">
      <c r="B519" s="265"/>
      <c r="C519" s="466"/>
      <c r="D519" s="466"/>
      <c r="E519" s="466"/>
      <c r="F519" s="466"/>
      <c r="G519" s="466"/>
      <c r="H519" s="466"/>
      <c r="I519" s="466"/>
      <c r="J519" s="466"/>
      <c r="K519" s="466"/>
      <c r="L519" s="466"/>
      <c r="M519" s="466"/>
      <c r="N519" s="466"/>
      <c r="O519" s="466"/>
    </row>
    <row r="520" spans="2:15">
      <c r="B520" s="266" t="s">
        <v>349</v>
      </c>
      <c r="C520" s="454">
        <v>113.80308775115525</v>
      </c>
      <c r="D520" s="454"/>
      <c r="E520" s="454"/>
      <c r="F520" s="454"/>
      <c r="G520" s="454"/>
      <c r="H520" s="454"/>
      <c r="I520" s="454"/>
      <c r="J520" s="454"/>
      <c r="K520" s="454"/>
      <c r="L520" s="454"/>
      <c r="M520" s="454"/>
      <c r="N520" s="454"/>
      <c r="O520" s="454">
        <v>113.80308775115525</v>
      </c>
    </row>
    <row r="521" spans="2:15">
      <c r="B521" s="267"/>
      <c r="C521" s="467"/>
      <c r="D521" s="467"/>
      <c r="E521" s="467"/>
      <c r="F521" s="467"/>
      <c r="G521" s="467"/>
      <c r="H521" s="467"/>
      <c r="I521" s="467"/>
      <c r="J521" s="467"/>
      <c r="K521" s="467"/>
      <c r="L521" s="467"/>
      <c r="M521" s="467"/>
      <c r="N521" s="467"/>
      <c r="O521" s="467"/>
    </row>
    <row r="522" spans="2:15">
      <c r="B522" s="268" t="s">
        <v>176</v>
      </c>
      <c r="C522" s="468">
        <v>-113.80308775115526</v>
      </c>
      <c r="D522" s="468"/>
      <c r="E522" s="468"/>
      <c r="F522" s="468"/>
      <c r="G522" s="468"/>
      <c r="H522" s="468"/>
      <c r="I522" s="468"/>
      <c r="J522" s="468"/>
      <c r="K522" s="468"/>
      <c r="L522" s="468"/>
      <c r="M522" s="468"/>
      <c r="N522" s="468"/>
      <c r="O522" s="468">
        <v>-113.80308775115526</v>
      </c>
    </row>
    <row r="523" spans="2:15">
      <c r="B523" s="269" t="s">
        <v>137</v>
      </c>
      <c r="C523" s="447">
        <v>-89.222150335275856</v>
      </c>
      <c r="D523" s="447"/>
      <c r="E523" s="447"/>
      <c r="F523" s="447"/>
      <c r="G523" s="447"/>
      <c r="H523" s="447"/>
      <c r="I523" s="447"/>
      <c r="J523" s="447"/>
      <c r="K523" s="447"/>
      <c r="L523" s="447"/>
      <c r="M523" s="447"/>
      <c r="N523" s="447"/>
      <c r="O523" s="447">
        <v>-89.222150335275856</v>
      </c>
    </row>
    <row r="524" spans="2:15">
      <c r="B524" s="269" t="s">
        <v>138</v>
      </c>
      <c r="C524" s="447">
        <v>0</v>
      </c>
      <c r="D524" s="447"/>
      <c r="E524" s="447"/>
      <c r="F524" s="447"/>
      <c r="G524" s="447"/>
      <c r="H524" s="447"/>
      <c r="I524" s="447"/>
      <c r="J524" s="447"/>
      <c r="K524" s="447"/>
      <c r="L524" s="447"/>
      <c r="M524" s="447"/>
      <c r="N524" s="447"/>
      <c r="O524" s="447">
        <v>0</v>
      </c>
    </row>
    <row r="525" spans="2:15">
      <c r="B525" s="269" t="s">
        <v>139</v>
      </c>
      <c r="C525" s="447">
        <v>-89.222150335275856</v>
      </c>
      <c r="D525" s="447"/>
      <c r="E525" s="447"/>
      <c r="F525" s="447"/>
      <c r="G525" s="447"/>
      <c r="H525" s="447"/>
      <c r="I525" s="447"/>
      <c r="J525" s="447"/>
      <c r="K525" s="447"/>
      <c r="L525" s="447"/>
      <c r="M525" s="447"/>
      <c r="N525" s="447"/>
      <c r="O525" s="447">
        <v>-89.222150335275856</v>
      </c>
    </row>
    <row r="526" spans="2:15">
      <c r="B526" s="269" t="s">
        <v>140</v>
      </c>
      <c r="C526" s="447">
        <v>0</v>
      </c>
      <c r="D526" s="447"/>
      <c r="E526" s="447"/>
      <c r="F526" s="447"/>
      <c r="G526" s="447"/>
      <c r="H526" s="447"/>
      <c r="I526" s="447"/>
      <c r="J526" s="447"/>
      <c r="K526" s="447"/>
      <c r="L526" s="447"/>
      <c r="M526" s="447"/>
      <c r="N526" s="447"/>
      <c r="O526" s="447">
        <v>0</v>
      </c>
    </row>
    <row r="527" spans="2:15">
      <c r="B527" s="260" t="s">
        <v>308</v>
      </c>
      <c r="C527" s="447">
        <v>0</v>
      </c>
      <c r="D527" s="447"/>
      <c r="E527" s="447"/>
      <c r="F527" s="447"/>
      <c r="G527" s="447"/>
      <c r="H527" s="447"/>
      <c r="I527" s="447"/>
      <c r="J527" s="447"/>
      <c r="K527" s="447"/>
      <c r="L527" s="447"/>
      <c r="M527" s="447"/>
      <c r="N527" s="447"/>
      <c r="O527" s="447">
        <v>0</v>
      </c>
    </row>
    <row r="528" spans="2:15">
      <c r="B528" s="260" t="s">
        <v>148</v>
      </c>
      <c r="C528" s="447">
        <v>0</v>
      </c>
      <c r="D528" s="447"/>
      <c r="E528" s="447"/>
      <c r="F528" s="447"/>
      <c r="G528" s="447"/>
      <c r="H528" s="447"/>
      <c r="I528" s="447"/>
      <c r="J528" s="447"/>
      <c r="K528" s="447"/>
      <c r="L528" s="447"/>
      <c r="M528" s="447"/>
      <c r="N528" s="447"/>
      <c r="O528" s="447">
        <v>0</v>
      </c>
    </row>
    <row r="529" spans="2:15">
      <c r="B529" s="260" t="s">
        <v>309</v>
      </c>
      <c r="C529" s="447">
        <v>0</v>
      </c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>
        <v>0</v>
      </c>
    </row>
    <row r="530" spans="2:15">
      <c r="B530" s="269" t="s">
        <v>310</v>
      </c>
      <c r="C530" s="447">
        <v>-24.580937415879397</v>
      </c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>
        <v>-24.580937415879397</v>
      </c>
    </row>
    <row r="531" spans="2:15" ht="15" thickBot="1">
      <c r="B531" s="270" t="s">
        <v>350</v>
      </c>
      <c r="C531" s="469">
        <v>0</v>
      </c>
      <c r="D531" s="469"/>
      <c r="E531" s="469"/>
      <c r="F531" s="469"/>
      <c r="G531" s="469"/>
      <c r="H531" s="469"/>
      <c r="I531" s="469"/>
      <c r="J531" s="469"/>
      <c r="K531" s="469"/>
      <c r="L531" s="469"/>
      <c r="M531" s="469"/>
      <c r="N531" s="469"/>
      <c r="O531" s="469">
        <v>0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topLeftCell="A322" zoomScale="76" zoomScaleNormal="76" zoomScaleSheetLayoutView="85" workbookViewId="0">
      <selection activeCell="K8" sqref="K8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73" bestFit="1" customWidth="1"/>
    <col min="4" max="6" width="10.54296875" style="273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 ht="16">
      <c r="A2" s="53"/>
      <c r="B2" s="54"/>
      <c r="C2" s="476" t="s">
        <v>419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05" t="s">
        <v>352</v>
      </c>
      <c r="C11" s="505"/>
      <c r="D11" s="505"/>
      <c r="E11" s="274"/>
      <c r="F11" s="274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40" ht="34.25" customHeight="1">
      <c r="B12" s="505" t="s">
        <v>182</v>
      </c>
      <c r="C12" s="505"/>
      <c r="D12" s="505"/>
      <c r="E12" s="274"/>
      <c r="F12" s="274"/>
      <c r="G12" s="152"/>
      <c r="H12" s="152"/>
      <c r="I12" s="152"/>
      <c r="J12" s="152"/>
      <c r="K12" s="152"/>
      <c r="L12" s="152"/>
      <c r="M12" s="152"/>
      <c r="N12" s="152"/>
      <c r="O12" s="152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</row>
    <row r="13" spans="1:40">
      <c r="B13" s="505" t="s">
        <v>183</v>
      </c>
      <c r="C13" s="505"/>
      <c r="D13" s="505"/>
      <c r="E13" s="274"/>
      <c r="F13" s="274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40">
      <c r="B14" s="509" t="s">
        <v>95</v>
      </c>
      <c r="C14" s="509"/>
      <c r="D14" s="509"/>
      <c r="E14" s="275"/>
      <c r="F14" s="275"/>
      <c r="G14" s="190"/>
      <c r="H14" s="190"/>
      <c r="I14" s="190"/>
      <c r="J14" s="190"/>
      <c r="K14" s="190"/>
      <c r="L14" s="190"/>
      <c r="M14" s="190"/>
      <c r="N14" s="190"/>
      <c r="O14" s="190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76">
        <v>45658</v>
      </c>
      <c r="D16" s="277" t="s">
        <v>420</v>
      </c>
      <c r="E16" s="278"/>
      <c r="F16" s="278"/>
      <c r="G16" s="139"/>
      <c r="H16" s="139"/>
      <c r="I16" s="139"/>
      <c r="J16" s="139"/>
      <c r="K16" s="108"/>
    </row>
    <row r="17" spans="2:11">
      <c r="B17" s="107" t="s">
        <v>186</v>
      </c>
      <c r="C17" s="279">
        <f t="shared" ref="C17:C48" si="0">+SUM(C61,C105,C149)</f>
        <v>50.452540253194456</v>
      </c>
      <c r="D17" s="280">
        <f t="shared" ref="D17:D50" si="1">+SUM(C17:C17)</f>
        <v>50.452540253194456</v>
      </c>
      <c r="E17" s="281"/>
      <c r="F17" s="281"/>
      <c r="G17" s="108"/>
      <c r="H17" s="108"/>
      <c r="I17" s="108"/>
      <c r="J17" s="108"/>
      <c r="K17" s="126"/>
    </row>
    <row r="18" spans="2:11">
      <c r="B18" s="109" t="s">
        <v>187</v>
      </c>
      <c r="C18" s="279">
        <f t="shared" si="0"/>
        <v>23.272444780031737</v>
      </c>
      <c r="D18" s="280">
        <f t="shared" si="1"/>
        <v>23.272444780031737</v>
      </c>
      <c r="E18" s="282"/>
      <c r="F18" s="282"/>
      <c r="G18" s="126"/>
      <c r="H18" s="126"/>
      <c r="I18" s="126"/>
      <c r="J18" s="126"/>
      <c r="K18" s="126"/>
    </row>
    <row r="19" spans="2:11">
      <c r="B19" s="109" t="s">
        <v>188</v>
      </c>
      <c r="C19" s="279">
        <f t="shared" si="0"/>
        <v>27.180095473162709</v>
      </c>
      <c r="D19" s="280">
        <f t="shared" si="1"/>
        <v>27.180095473162709</v>
      </c>
      <c r="E19" s="282"/>
      <c r="F19" s="282"/>
      <c r="G19" s="126"/>
      <c r="H19" s="126"/>
      <c r="I19" s="126"/>
      <c r="J19" s="126"/>
      <c r="K19" s="126"/>
    </row>
    <row r="20" spans="2:11" hidden="1">
      <c r="B20" s="109" t="s">
        <v>189</v>
      </c>
      <c r="C20" s="279">
        <f t="shared" si="0"/>
        <v>0</v>
      </c>
      <c r="D20" s="280">
        <f t="shared" si="1"/>
        <v>0</v>
      </c>
      <c r="E20" s="282"/>
      <c r="F20" s="282"/>
      <c r="G20" s="126"/>
      <c r="H20" s="126"/>
      <c r="I20" s="126"/>
      <c r="J20" s="126"/>
      <c r="K20" s="126"/>
    </row>
    <row r="21" spans="2:11">
      <c r="B21" s="107" t="s">
        <v>190</v>
      </c>
      <c r="C21" s="279">
        <f t="shared" si="0"/>
        <v>14.309198669999999</v>
      </c>
      <c r="D21" s="280">
        <f t="shared" si="1"/>
        <v>14.309198669999999</v>
      </c>
      <c r="E21" s="281"/>
      <c r="F21" s="281"/>
      <c r="G21" s="108"/>
      <c r="H21" s="108"/>
      <c r="I21" s="108"/>
      <c r="J21" s="108"/>
      <c r="K21" s="108"/>
    </row>
    <row r="22" spans="2:11">
      <c r="B22" s="107" t="s">
        <v>191</v>
      </c>
      <c r="C22" s="279">
        <f t="shared" si="0"/>
        <v>18.170000000000002</v>
      </c>
      <c r="D22" s="280">
        <f t="shared" si="1"/>
        <v>18.170000000000002</v>
      </c>
      <c r="E22" s="281"/>
      <c r="F22" s="281"/>
      <c r="G22" s="108"/>
      <c r="H22" s="108"/>
      <c r="I22" s="108"/>
      <c r="J22" s="108"/>
      <c r="K22" s="108"/>
    </row>
    <row r="23" spans="2:11" hidden="1">
      <c r="B23" s="107" t="s">
        <v>192</v>
      </c>
      <c r="C23" s="279">
        <f t="shared" si="0"/>
        <v>0</v>
      </c>
      <c r="D23" s="280">
        <f t="shared" si="1"/>
        <v>0</v>
      </c>
      <c r="E23" s="281"/>
      <c r="F23" s="281"/>
      <c r="G23" s="108"/>
      <c r="H23" s="108"/>
      <c r="I23" s="108"/>
      <c r="J23" s="108"/>
      <c r="K23" s="108"/>
    </row>
    <row r="24" spans="2:11">
      <c r="B24" s="107" t="s">
        <v>193</v>
      </c>
      <c r="C24" s="279">
        <f t="shared" si="0"/>
        <v>-1.5243061974398141E-6</v>
      </c>
      <c r="D24" s="280">
        <f t="shared" si="1"/>
        <v>-1.5243061974398141E-6</v>
      </c>
      <c r="E24" s="281"/>
      <c r="F24" s="281"/>
      <c r="G24" s="108"/>
      <c r="H24" s="108"/>
      <c r="I24" s="108"/>
      <c r="J24" s="108"/>
      <c r="K24" s="108"/>
    </row>
    <row r="25" spans="2:11" hidden="1">
      <c r="B25" s="107" t="s">
        <v>194</v>
      </c>
      <c r="C25" s="279">
        <f t="shared" si="0"/>
        <v>0</v>
      </c>
      <c r="D25" s="280">
        <f t="shared" si="1"/>
        <v>0</v>
      </c>
      <c r="E25" s="281"/>
      <c r="F25" s="281"/>
      <c r="G25" s="108"/>
      <c r="H25" s="108"/>
      <c r="I25" s="108"/>
      <c r="J25" s="108"/>
      <c r="K25" s="108"/>
    </row>
    <row r="26" spans="2:11" hidden="1">
      <c r="B26" s="107" t="s">
        <v>195</v>
      </c>
      <c r="C26" s="279">
        <f t="shared" si="0"/>
        <v>0</v>
      </c>
      <c r="D26" s="280">
        <f t="shared" si="1"/>
        <v>0</v>
      </c>
      <c r="E26" s="281"/>
      <c r="F26" s="281"/>
      <c r="G26" s="108"/>
      <c r="H26" s="108"/>
      <c r="I26" s="108"/>
      <c r="J26" s="108"/>
      <c r="K26" s="108"/>
    </row>
    <row r="27" spans="2:11" hidden="1">
      <c r="B27" s="107" t="s">
        <v>196</v>
      </c>
      <c r="C27" s="279">
        <f t="shared" si="0"/>
        <v>0</v>
      </c>
      <c r="D27" s="280">
        <f t="shared" si="1"/>
        <v>0</v>
      </c>
      <c r="E27" s="281"/>
      <c r="F27" s="281"/>
      <c r="G27" s="108"/>
      <c r="H27" s="108"/>
      <c r="I27" s="108"/>
      <c r="J27" s="108"/>
      <c r="K27" s="108"/>
    </row>
    <row r="28" spans="2:11" hidden="1">
      <c r="B28" s="107" t="s">
        <v>197</v>
      </c>
      <c r="C28" s="279">
        <f t="shared" si="0"/>
        <v>0</v>
      </c>
      <c r="D28" s="280">
        <f t="shared" si="1"/>
        <v>0</v>
      </c>
      <c r="E28" s="281"/>
      <c r="F28" s="281"/>
      <c r="G28" s="108"/>
      <c r="H28" s="108"/>
      <c r="I28" s="108"/>
      <c r="J28" s="108"/>
      <c r="K28" s="108"/>
    </row>
    <row r="29" spans="2:11">
      <c r="B29" s="107" t="s">
        <v>198</v>
      </c>
      <c r="C29" s="279">
        <f t="shared" si="0"/>
        <v>-0.38541498425424131</v>
      </c>
      <c r="D29" s="280">
        <f t="shared" si="1"/>
        <v>-0.38541498425424131</v>
      </c>
      <c r="E29" s="281"/>
      <c r="F29" s="281"/>
      <c r="G29" s="108"/>
      <c r="H29" s="108"/>
      <c r="I29" s="108"/>
      <c r="J29" s="108"/>
      <c r="K29" s="108"/>
    </row>
    <row r="30" spans="2:11" hidden="1">
      <c r="B30" s="107" t="s">
        <v>245</v>
      </c>
      <c r="C30" s="279">
        <f t="shared" si="0"/>
        <v>0</v>
      </c>
      <c r="D30" s="280">
        <f t="shared" si="1"/>
        <v>0</v>
      </c>
      <c r="E30" s="281"/>
      <c r="F30" s="281"/>
      <c r="G30" s="108"/>
      <c r="H30" s="108"/>
      <c r="I30" s="108"/>
      <c r="J30" s="108"/>
      <c r="K30" s="108"/>
    </row>
    <row r="31" spans="2:11" hidden="1">
      <c r="B31" s="107" t="s">
        <v>199</v>
      </c>
      <c r="C31" s="279">
        <f t="shared" si="0"/>
        <v>0</v>
      </c>
      <c r="D31" s="280">
        <f t="shared" si="1"/>
        <v>0</v>
      </c>
      <c r="E31" s="281"/>
      <c r="F31" s="281"/>
      <c r="G31" s="108"/>
      <c r="H31" s="108"/>
      <c r="I31" s="108"/>
      <c r="J31" s="108"/>
      <c r="K31" s="140"/>
    </row>
    <row r="32" spans="2:11">
      <c r="B32" s="107" t="s">
        <v>250</v>
      </c>
      <c r="C32" s="279">
        <f t="shared" si="0"/>
        <v>0.93</v>
      </c>
      <c r="D32" s="280">
        <f t="shared" si="1"/>
        <v>0.93</v>
      </c>
      <c r="E32" s="281"/>
      <c r="F32" s="281"/>
      <c r="G32" s="108"/>
      <c r="H32" s="108"/>
      <c r="I32" s="108"/>
      <c r="J32" s="108"/>
      <c r="K32" s="140"/>
    </row>
    <row r="33" spans="2:11" hidden="1">
      <c r="B33" s="107" t="s">
        <v>252</v>
      </c>
      <c r="C33" s="279">
        <f t="shared" si="0"/>
        <v>0</v>
      </c>
      <c r="D33" s="280">
        <f t="shared" si="1"/>
        <v>0</v>
      </c>
      <c r="E33" s="281"/>
      <c r="F33" s="281"/>
      <c r="G33" s="108"/>
      <c r="H33" s="108"/>
      <c r="I33" s="108"/>
      <c r="J33" s="108"/>
      <c r="K33" s="140"/>
    </row>
    <row r="34" spans="2:11">
      <c r="B34" s="107" t="s">
        <v>255</v>
      </c>
      <c r="C34" s="279">
        <f t="shared" si="0"/>
        <v>1.89</v>
      </c>
      <c r="D34" s="280">
        <f t="shared" si="1"/>
        <v>1.89</v>
      </c>
      <c r="E34" s="281"/>
      <c r="F34" s="281"/>
      <c r="G34" s="108"/>
      <c r="H34" s="108"/>
      <c r="I34" s="108"/>
      <c r="J34" s="108"/>
      <c r="K34" s="140"/>
    </row>
    <row r="35" spans="2:11">
      <c r="B35" s="107" t="s">
        <v>256</v>
      </c>
      <c r="C35" s="279">
        <f t="shared" si="0"/>
        <v>0.92412311000000003</v>
      </c>
      <c r="D35" s="280">
        <f t="shared" si="1"/>
        <v>0.92412311000000003</v>
      </c>
      <c r="E35" s="281"/>
      <c r="F35" s="281"/>
      <c r="G35" s="108"/>
      <c r="H35" s="108"/>
      <c r="I35" s="108"/>
      <c r="J35" s="108"/>
      <c r="K35" s="140"/>
    </row>
    <row r="36" spans="2:11">
      <c r="B36" s="107" t="s">
        <v>258</v>
      </c>
      <c r="C36" s="279">
        <f t="shared" si="0"/>
        <v>0.81</v>
      </c>
      <c r="D36" s="280">
        <f t="shared" si="1"/>
        <v>0.81</v>
      </c>
      <c r="E36" s="281"/>
      <c r="F36" s="281"/>
      <c r="G36" s="108"/>
      <c r="H36" s="108"/>
      <c r="I36" s="108"/>
      <c r="J36" s="108"/>
      <c r="K36" s="140"/>
    </row>
    <row r="37" spans="2:11">
      <c r="B37" s="107" t="s">
        <v>259</v>
      </c>
      <c r="C37" s="279">
        <f t="shared" si="0"/>
        <v>1.26024523</v>
      </c>
      <c r="D37" s="280">
        <f t="shared" si="1"/>
        <v>1.26024523</v>
      </c>
      <c r="E37" s="281"/>
      <c r="F37" s="281"/>
      <c r="G37" s="108"/>
      <c r="H37" s="108"/>
      <c r="I37" s="108"/>
      <c r="J37" s="108"/>
      <c r="K37" s="140"/>
    </row>
    <row r="38" spans="2:11">
      <c r="B38" s="107" t="s">
        <v>264</v>
      </c>
      <c r="C38" s="279">
        <f t="shared" si="0"/>
        <v>0.97648800999999996</v>
      </c>
      <c r="D38" s="280">
        <f t="shared" si="1"/>
        <v>0.97648800999999996</v>
      </c>
      <c r="E38" s="281"/>
      <c r="F38" s="281"/>
      <c r="G38" s="108"/>
      <c r="H38" s="108"/>
      <c r="I38" s="108"/>
      <c r="J38" s="108"/>
      <c r="K38" s="140"/>
    </row>
    <row r="39" spans="2:11">
      <c r="B39" s="107" t="s">
        <v>267</v>
      </c>
      <c r="C39" s="279">
        <f t="shared" si="0"/>
        <v>0.67321593000000002</v>
      </c>
      <c r="D39" s="280">
        <f t="shared" si="1"/>
        <v>0.67321593000000002</v>
      </c>
      <c r="E39" s="281"/>
      <c r="F39" s="281"/>
      <c r="G39" s="108"/>
      <c r="H39" s="108"/>
      <c r="I39" s="108"/>
      <c r="J39" s="108"/>
      <c r="K39" s="140"/>
    </row>
    <row r="40" spans="2:11">
      <c r="B40" s="107" t="s">
        <v>269</v>
      </c>
      <c r="C40" s="279">
        <f t="shared" si="0"/>
        <v>1.5587646799999999</v>
      </c>
      <c r="D40" s="280">
        <f t="shared" si="1"/>
        <v>1.5587646799999999</v>
      </c>
      <c r="E40" s="281"/>
      <c r="F40" s="281"/>
      <c r="G40" s="108"/>
      <c r="H40" s="108"/>
      <c r="I40" s="108"/>
      <c r="J40" s="108"/>
      <c r="K40" s="140"/>
    </row>
    <row r="41" spans="2:11">
      <c r="B41" s="107" t="s">
        <v>268</v>
      </c>
      <c r="C41" s="279">
        <f t="shared" si="0"/>
        <v>0.71351407999999994</v>
      </c>
      <c r="D41" s="280">
        <f t="shared" si="1"/>
        <v>0.71351407999999994</v>
      </c>
      <c r="E41" s="281"/>
      <c r="F41" s="281"/>
      <c r="G41" s="108"/>
      <c r="H41" s="108"/>
      <c r="I41" s="108"/>
      <c r="J41" s="108"/>
      <c r="K41" s="140"/>
    </row>
    <row r="42" spans="2:11">
      <c r="B42" s="107" t="s">
        <v>316</v>
      </c>
      <c r="C42" s="279">
        <f t="shared" si="0"/>
        <v>1.4225581305364907</v>
      </c>
      <c r="D42" s="280">
        <f t="shared" si="1"/>
        <v>1.4225581305364907</v>
      </c>
      <c r="E42" s="281"/>
      <c r="F42" s="281"/>
      <c r="G42" s="108"/>
      <c r="H42" s="108"/>
      <c r="I42" s="108"/>
      <c r="J42" s="108"/>
      <c r="K42" s="140"/>
    </row>
    <row r="43" spans="2:11">
      <c r="B43" s="107" t="s">
        <v>317</v>
      </c>
      <c r="C43" s="279">
        <f t="shared" si="0"/>
        <v>0.16706892472264817</v>
      </c>
      <c r="D43" s="280">
        <f t="shared" si="1"/>
        <v>0.16706892472264817</v>
      </c>
      <c r="E43" s="281"/>
      <c r="F43" s="281"/>
      <c r="G43" s="108"/>
      <c r="H43" s="108"/>
      <c r="I43" s="108"/>
      <c r="J43" s="108"/>
      <c r="K43" s="140"/>
    </row>
    <row r="44" spans="2:11">
      <c r="B44" s="107" t="s">
        <v>329</v>
      </c>
      <c r="C44" s="279">
        <f t="shared" si="0"/>
        <v>0.89383508952866508</v>
      </c>
      <c r="D44" s="280">
        <f t="shared" si="1"/>
        <v>0.89383508952866508</v>
      </c>
      <c r="E44" s="281"/>
      <c r="F44" s="281"/>
      <c r="G44" s="108"/>
      <c r="H44" s="108"/>
      <c r="I44" s="108"/>
      <c r="J44" s="108"/>
      <c r="K44" s="140"/>
    </row>
    <row r="45" spans="2:11">
      <c r="B45" s="107" t="s">
        <v>330</v>
      </c>
      <c r="C45" s="279">
        <f t="shared" si="0"/>
        <v>6.0802366699150481</v>
      </c>
      <c r="D45" s="280">
        <f t="shared" si="1"/>
        <v>6.0802366699150481</v>
      </c>
      <c r="E45" s="281"/>
      <c r="F45" s="281"/>
      <c r="G45" s="108"/>
      <c r="H45" s="108"/>
      <c r="I45" s="108"/>
      <c r="J45" s="108"/>
      <c r="K45" s="140"/>
    </row>
    <row r="46" spans="2:11">
      <c r="B46" s="107" t="s">
        <v>331</v>
      </c>
      <c r="C46" s="279">
        <f t="shared" si="0"/>
        <v>0.67352725000000002</v>
      </c>
      <c r="D46" s="280">
        <f t="shared" si="1"/>
        <v>0.67352725000000002</v>
      </c>
      <c r="E46" s="281"/>
      <c r="F46" s="281"/>
      <c r="G46" s="108"/>
      <c r="H46" s="108"/>
      <c r="I46" s="108"/>
      <c r="J46" s="108"/>
      <c r="K46" s="140"/>
    </row>
    <row r="47" spans="2:11">
      <c r="B47" s="107" t="s">
        <v>332</v>
      </c>
      <c r="C47" s="279">
        <f t="shared" si="0"/>
        <v>8.9936541416911329</v>
      </c>
      <c r="D47" s="280">
        <f t="shared" si="1"/>
        <v>8.9936541416911329</v>
      </c>
      <c r="E47" s="281"/>
      <c r="F47" s="281"/>
      <c r="G47" s="108"/>
      <c r="H47" s="108"/>
      <c r="I47" s="108"/>
      <c r="J47" s="108"/>
      <c r="K47" s="140"/>
    </row>
    <row r="48" spans="2:11">
      <c r="B48" s="107" t="s">
        <v>335</v>
      </c>
      <c r="C48" s="279">
        <f t="shared" si="0"/>
        <v>1.24</v>
      </c>
      <c r="D48" s="280">
        <f t="shared" si="1"/>
        <v>1.24</v>
      </c>
      <c r="E48" s="281"/>
      <c r="F48" s="281"/>
      <c r="G48" s="108"/>
      <c r="H48" s="108"/>
      <c r="I48" s="108"/>
      <c r="J48" s="108"/>
      <c r="K48" s="140"/>
    </row>
    <row r="49" spans="2:40">
      <c r="B49" s="107" t="s">
        <v>336</v>
      </c>
      <c r="C49" s="279">
        <f t="shared" ref="C49:C50" si="2">+SUM(C93,C137,C181)</f>
        <v>0.52857876999999998</v>
      </c>
      <c r="D49" s="280">
        <f t="shared" si="1"/>
        <v>0.52857876999999998</v>
      </c>
      <c r="E49" s="281"/>
      <c r="F49" s="281"/>
      <c r="G49" s="108"/>
      <c r="H49" s="108"/>
      <c r="I49" s="108"/>
      <c r="J49" s="108"/>
      <c r="K49" s="140"/>
    </row>
    <row r="50" spans="2:40">
      <c r="B50" s="107" t="s">
        <v>337</v>
      </c>
      <c r="C50" s="279">
        <f t="shared" si="2"/>
        <v>3.4651362400000001</v>
      </c>
      <c r="D50" s="280">
        <f t="shared" si="1"/>
        <v>3.4651362400000001</v>
      </c>
      <c r="E50" s="281"/>
      <c r="F50" s="281"/>
      <c r="G50" s="108"/>
      <c r="H50" s="108"/>
      <c r="I50" s="108"/>
      <c r="J50" s="108"/>
      <c r="K50" s="140"/>
    </row>
    <row r="51" spans="2:40">
      <c r="B51" s="169" t="s">
        <v>200</v>
      </c>
      <c r="C51" s="280">
        <f>SUM(C21:C50,C17)</f>
        <v>115.74726867102802</v>
      </c>
      <c r="D51" s="280">
        <f>SUM(D21:D50,D17)</f>
        <v>115.74726867102802</v>
      </c>
      <c r="E51" s="283"/>
      <c r="F51" s="283"/>
      <c r="G51" s="140"/>
      <c r="H51" s="140"/>
    </row>
    <row r="52" spans="2:40" ht="7.5" customHeight="1">
      <c r="C52" s="282"/>
      <c r="D52" s="282"/>
      <c r="E52" s="282"/>
      <c r="H52" s="143"/>
      <c r="L52" s="140"/>
    </row>
    <row r="53" spans="2:40">
      <c r="B53" s="169" t="s">
        <v>201</v>
      </c>
      <c r="C53" s="280">
        <f>+C51</f>
        <v>115.74726867102802</v>
      </c>
      <c r="D53" s="283"/>
      <c r="E53" s="283"/>
      <c r="F53" s="283"/>
      <c r="G53" s="140"/>
      <c r="H53" s="140"/>
      <c r="I53" s="140"/>
      <c r="J53" s="140"/>
      <c r="K53" s="140"/>
    </row>
    <row r="54" spans="2:40">
      <c r="B54" s="125"/>
      <c r="C54" s="284"/>
      <c r="D54" s="284"/>
      <c r="E54" s="284"/>
      <c r="F54" s="284"/>
      <c r="G54" s="144"/>
      <c r="H54" s="144"/>
      <c r="I54" s="144"/>
      <c r="J54" s="144"/>
      <c r="K54" s="144"/>
      <c r="L54" s="144"/>
      <c r="M54" s="144"/>
      <c r="N54" s="144"/>
      <c r="O54" s="144"/>
    </row>
    <row r="55" spans="2:40">
      <c r="B55" s="505" t="s">
        <v>353</v>
      </c>
      <c r="C55" s="505"/>
      <c r="D55" s="505"/>
      <c r="E55" s="274"/>
      <c r="F55" s="274"/>
      <c r="G55" s="152"/>
      <c r="H55" s="152"/>
      <c r="I55" s="152"/>
      <c r="J55" s="152"/>
      <c r="K55" s="152"/>
      <c r="L55" s="152"/>
      <c r="M55" s="152"/>
      <c r="N55" s="152"/>
      <c r="O55" s="152"/>
      <c r="P55" s="160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2:40" ht="29" customHeight="1">
      <c r="B56" s="505" t="s">
        <v>182</v>
      </c>
      <c r="C56" s="505"/>
      <c r="D56" s="505"/>
      <c r="E56" s="274"/>
      <c r="F56" s="274"/>
      <c r="G56" s="152"/>
      <c r="H56" s="152"/>
      <c r="I56" s="152"/>
      <c r="J56" s="152"/>
      <c r="K56" s="152"/>
      <c r="L56" s="152"/>
      <c r="M56" s="152"/>
      <c r="N56" s="152"/>
      <c r="O56" s="152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</row>
    <row r="57" spans="2:40" ht="15" customHeight="1">
      <c r="B57" s="505" t="s">
        <v>18</v>
      </c>
      <c r="C57" s="505"/>
      <c r="D57" s="505"/>
      <c r="E57" s="274"/>
      <c r="F57" s="274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2:40" ht="15" customHeight="1">
      <c r="B58" s="509" t="s">
        <v>95</v>
      </c>
      <c r="C58" s="509"/>
      <c r="D58" s="509"/>
      <c r="E58" s="275"/>
      <c r="F58" s="275"/>
      <c r="G58" s="190"/>
      <c r="H58" s="190"/>
      <c r="I58" s="190"/>
      <c r="J58" s="190"/>
      <c r="K58" s="190"/>
      <c r="L58" s="190"/>
      <c r="M58" s="190"/>
      <c r="N58" s="190"/>
      <c r="O58" s="190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39"/>
    </row>
    <row r="60" spans="2:40" ht="50" customHeight="1">
      <c r="B60" s="106" t="s">
        <v>184</v>
      </c>
      <c r="C60" s="276">
        <f>C16</f>
        <v>45658</v>
      </c>
      <c r="D60" s="277" t="s">
        <v>420</v>
      </c>
      <c r="E60" s="278"/>
      <c r="F60" s="278"/>
      <c r="G60" s="139"/>
      <c r="H60" s="139"/>
      <c r="I60" s="139"/>
      <c r="J60" s="139"/>
      <c r="K60" s="139"/>
      <c r="L60" s="108"/>
    </row>
    <row r="61" spans="2:40">
      <c r="B61" s="107" t="s">
        <v>186</v>
      </c>
      <c r="C61" s="285">
        <f>+C62+C63+C64</f>
        <v>17.186425349457892</v>
      </c>
      <c r="D61" s="286">
        <f>SUM(D62:D64)</f>
        <v>17.186425349457892</v>
      </c>
      <c r="E61" s="281"/>
      <c r="F61" s="281"/>
      <c r="G61" s="108"/>
      <c r="H61" s="108"/>
      <c r="I61" s="108"/>
      <c r="J61" s="108"/>
      <c r="K61" s="108"/>
      <c r="L61" s="126"/>
    </row>
    <row r="62" spans="2:40">
      <c r="B62" s="109" t="s">
        <v>187</v>
      </c>
      <c r="C62" s="279">
        <v>7.7635071795030655</v>
      </c>
      <c r="D62" s="286">
        <f t="shared" ref="D62:D94" si="3">SUM(C62:C62)</f>
        <v>7.7635071795030655</v>
      </c>
      <c r="E62" s="282"/>
      <c r="F62" s="282"/>
      <c r="G62" s="126"/>
      <c r="H62" s="126"/>
      <c r="I62" s="126"/>
      <c r="J62" s="126"/>
      <c r="K62" s="126"/>
      <c r="L62" s="126"/>
    </row>
    <row r="63" spans="2:40">
      <c r="B63" s="109" t="s">
        <v>188</v>
      </c>
      <c r="C63" s="279">
        <v>9.4229181699548246</v>
      </c>
      <c r="D63" s="286">
        <f t="shared" si="3"/>
        <v>9.4229181699548246</v>
      </c>
      <c r="E63" s="282"/>
      <c r="F63" s="282"/>
      <c r="G63" s="126"/>
      <c r="H63" s="126"/>
      <c r="I63" s="126"/>
      <c r="J63" s="126"/>
      <c r="K63" s="126"/>
      <c r="L63" s="126"/>
    </row>
    <row r="64" spans="2:40" hidden="1">
      <c r="B64" s="109" t="s">
        <v>189</v>
      </c>
      <c r="C64" s="279"/>
      <c r="D64" s="286">
        <f t="shared" si="3"/>
        <v>0</v>
      </c>
      <c r="E64" s="282"/>
      <c r="F64" s="282"/>
      <c r="G64" s="126"/>
      <c r="H64" s="126"/>
      <c r="I64" s="126"/>
      <c r="J64" s="126"/>
      <c r="K64" s="126"/>
      <c r="L64" s="141"/>
    </row>
    <row r="65" spans="1:13">
      <c r="B65" s="107" t="s">
        <v>190</v>
      </c>
      <c r="C65" s="285">
        <v>11.589709900000001</v>
      </c>
      <c r="D65" s="286">
        <f t="shared" si="3"/>
        <v>11.589709900000001</v>
      </c>
      <c r="E65" s="281"/>
      <c r="F65" s="281"/>
      <c r="G65" s="108"/>
      <c r="H65" s="108"/>
      <c r="I65" s="108"/>
      <c r="J65" s="108"/>
      <c r="K65" s="108"/>
      <c r="L65" s="108"/>
    </row>
    <row r="66" spans="1:13" hidden="1">
      <c r="B66" s="107" t="s">
        <v>191</v>
      </c>
      <c r="C66" s="285"/>
      <c r="D66" s="286">
        <f t="shared" si="3"/>
        <v>0</v>
      </c>
      <c r="E66" s="281"/>
      <c r="F66" s="281"/>
      <c r="G66" s="108"/>
      <c r="H66" s="108"/>
      <c r="I66" s="108"/>
      <c r="J66" s="108"/>
      <c r="K66" s="108"/>
      <c r="L66" s="108"/>
    </row>
    <row r="67" spans="1:13" hidden="1">
      <c r="B67" s="107" t="s">
        <v>192</v>
      </c>
      <c r="C67" s="285"/>
      <c r="D67" s="286">
        <f t="shared" si="3"/>
        <v>0</v>
      </c>
      <c r="E67" s="281"/>
      <c r="F67" s="281"/>
      <c r="G67" s="108"/>
      <c r="H67" s="108"/>
      <c r="I67" s="108"/>
      <c r="J67" s="108"/>
      <c r="K67" s="108"/>
      <c r="L67" s="108"/>
    </row>
    <row r="68" spans="1:13" hidden="1">
      <c r="B68" s="107" t="s">
        <v>193</v>
      </c>
      <c r="C68" s="287"/>
      <c r="D68" s="286">
        <f t="shared" si="3"/>
        <v>0</v>
      </c>
      <c r="E68" s="281"/>
      <c r="F68" s="281"/>
      <c r="G68" s="108"/>
      <c r="H68" s="108"/>
      <c r="I68" s="108"/>
      <c r="J68" s="108"/>
      <c r="K68" s="108"/>
      <c r="L68" s="108"/>
    </row>
    <row r="69" spans="1:13" hidden="1">
      <c r="B69" s="107" t="s">
        <v>194</v>
      </c>
      <c r="C69" s="287"/>
      <c r="D69" s="286">
        <f t="shared" si="3"/>
        <v>0</v>
      </c>
      <c r="E69" s="281"/>
      <c r="F69" s="281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195</v>
      </c>
      <c r="C70" s="287"/>
      <c r="D70" s="286">
        <f t="shared" si="3"/>
        <v>0</v>
      </c>
      <c r="E70" s="281"/>
      <c r="F70" s="281"/>
      <c r="G70" s="108"/>
      <c r="H70" s="108"/>
      <c r="I70" s="108"/>
      <c r="J70" s="108"/>
      <c r="K70" s="108"/>
      <c r="L70" s="108"/>
    </row>
    <row r="71" spans="1:13" hidden="1">
      <c r="B71" s="107" t="s">
        <v>196</v>
      </c>
      <c r="C71" s="287"/>
      <c r="D71" s="286">
        <f t="shared" si="3"/>
        <v>0</v>
      </c>
      <c r="E71" s="281"/>
      <c r="F71" s="281"/>
      <c r="G71" s="108"/>
      <c r="H71" s="108"/>
      <c r="I71" s="108"/>
      <c r="J71" s="108"/>
      <c r="K71" s="108"/>
      <c r="L71" s="108"/>
    </row>
    <row r="72" spans="1:13" hidden="1">
      <c r="B72" s="107" t="s">
        <v>197</v>
      </c>
      <c r="C72" s="287"/>
      <c r="D72" s="286">
        <f t="shared" si="3"/>
        <v>0</v>
      </c>
      <c r="E72" s="281"/>
      <c r="F72" s="281"/>
      <c r="G72" s="108"/>
      <c r="H72" s="108"/>
      <c r="I72" s="108"/>
      <c r="J72" s="108"/>
      <c r="K72" s="108"/>
      <c r="L72" s="108"/>
    </row>
    <row r="73" spans="1:13" hidden="1">
      <c r="B73" s="107" t="s">
        <v>198</v>
      </c>
      <c r="C73" s="287"/>
      <c r="D73" s="286">
        <f t="shared" si="3"/>
        <v>0</v>
      </c>
      <c r="E73" s="281"/>
      <c r="F73" s="281"/>
      <c r="G73" s="108"/>
      <c r="H73" s="108"/>
      <c r="I73" s="108"/>
      <c r="J73" s="108"/>
      <c r="K73" s="108"/>
      <c r="L73" s="108"/>
    </row>
    <row r="74" spans="1:13" hidden="1">
      <c r="B74" s="107" t="s">
        <v>245</v>
      </c>
      <c r="C74" s="287"/>
      <c r="D74" s="286">
        <f t="shared" si="3"/>
        <v>0</v>
      </c>
      <c r="E74" s="281"/>
      <c r="F74" s="281"/>
      <c r="G74" s="108"/>
      <c r="H74" s="108"/>
      <c r="I74" s="108"/>
      <c r="J74" s="108"/>
      <c r="K74" s="108"/>
      <c r="L74" s="108"/>
    </row>
    <row r="75" spans="1:13" hidden="1">
      <c r="B75" s="107" t="s">
        <v>199</v>
      </c>
      <c r="C75" s="287"/>
      <c r="D75" s="286">
        <f t="shared" si="3"/>
        <v>0</v>
      </c>
      <c r="E75" s="281"/>
      <c r="F75" s="281"/>
      <c r="G75" s="108"/>
      <c r="H75" s="108"/>
      <c r="I75" s="108"/>
      <c r="J75" s="108"/>
      <c r="K75" s="108"/>
      <c r="L75" s="140"/>
    </row>
    <row r="76" spans="1:13" hidden="1">
      <c r="B76" s="107" t="s">
        <v>250</v>
      </c>
      <c r="C76" s="287"/>
      <c r="D76" s="286">
        <f t="shared" si="3"/>
        <v>0</v>
      </c>
      <c r="E76" s="281"/>
      <c r="F76" s="281"/>
      <c r="G76" s="108"/>
      <c r="H76" s="108"/>
      <c r="I76" s="108"/>
      <c r="J76" s="108"/>
      <c r="K76" s="108"/>
      <c r="L76" s="140"/>
    </row>
    <row r="77" spans="1:13" hidden="1">
      <c r="A77" t="s">
        <v>254</v>
      </c>
      <c r="B77" s="107" t="s">
        <v>252</v>
      </c>
      <c r="C77" s="287"/>
      <c r="D77" s="286">
        <f t="shared" si="3"/>
        <v>0</v>
      </c>
      <c r="E77" s="281"/>
      <c r="F77" s="281"/>
      <c r="G77" s="108"/>
      <c r="H77" s="108"/>
      <c r="I77" s="108"/>
      <c r="J77" s="108"/>
      <c r="K77" s="108"/>
      <c r="L77" s="140"/>
    </row>
    <row r="78" spans="1:13" hidden="1">
      <c r="B78" s="107" t="s">
        <v>255</v>
      </c>
      <c r="C78" s="287"/>
      <c r="D78" s="286">
        <f t="shared" si="3"/>
        <v>0</v>
      </c>
      <c r="E78" s="281"/>
      <c r="F78" s="281"/>
      <c r="G78" s="108"/>
      <c r="H78" s="108"/>
      <c r="I78" s="108"/>
      <c r="J78" s="108"/>
      <c r="K78" s="108"/>
      <c r="L78" s="140"/>
    </row>
    <row r="79" spans="1:13" hidden="1">
      <c r="B79" s="107" t="s">
        <v>256</v>
      </c>
      <c r="C79" s="285"/>
      <c r="D79" s="286">
        <f t="shared" si="3"/>
        <v>0</v>
      </c>
      <c r="E79" s="281"/>
      <c r="F79" s="281"/>
      <c r="G79" s="108"/>
      <c r="H79" s="108"/>
      <c r="I79" s="108"/>
      <c r="J79" s="108"/>
      <c r="K79" s="108"/>
      <c r="L79" s="140"/>
    </row>
    <row r="80" spans="1:13" hidden="1">
      <c r="B80" s="107" t="s">
        <v>258</v>
      </c>
      <c r="C80" s="288"/>
      <c r="D80" s="286">
        <f t="shared" si="3"/>
        <v>0</v>
      </c>
      <c r="E80" s="281"/>
      <c r="F80" s="281"/>
      <c r="G80" s="108"/>
      <c r="H80" s="108"/>
      <c r="I80" s="108"/>
      <c r="J80" s="108"/>
      <c r="K80" s="108"/>
      <c r="L80" s="140"/>
    </row>
    <row r="81" spans="2:12">
      <c r="B81" s="107" t="s">
        <v>259</v>
      </c>
      <c r="C81" s="288">
        <v>1.26024523</v>
      </c>
      <c r="D81" s="286">
        <f t="shared" si="3"/>
        <v>1.26024523</v>
      </c>
      <c r="E81" s="281"/>
      <c r="F81" s="281"/>
      <c r="G81" s="108"/>
      <c r="H81" s="108"/>
      <c r="I81" s="108"/>
      <c r="J81" s="108"/>
      <c r="K81" s="108"/>
      <c r="L81" s="140"/>
    </row>
    <row r="82" spans="2:12">
      <c r="B82" s="107" t="s">
        <v>270</v>
      </c>
      <c r="C82" s="287">
        <v>0.97648800999999996</v>
      </c>
      <c r="D82" s="286">
        <f t="shared" si="3"/>
        <v>0.97648800999999996</v>
      </c>
      <c r="E82" s="281"/>
      <c r="F82" s="281"/>
      <c r="G82" s="108"/>
      <c r="H82" s="108"/>
      <c r="I82" s="108"/>
      <c r="J82" s="108"/>
      <c r="K82" s="108"/>
      <c r="L82" s="140"/>
    </row>
    <row r="83" spans="2:12" hidden="1">
      <c r="B83" s="107" t="s">
        <v>267</v>
      </c>
      <c r="C83" s="287"/>
      <c r="D83" s="286">
        <f t="shared" si="3"/>
        <v>0</v>
      </c>
      <c r="E83" s="281"/>
      <c r="F83" s="281"/>
      <c r="G83" s="108"/>
      <c r="H83" s="108"/>
      <c r="I83" s="108"/>
      <c r="J83" s="108"/>
      <c r="K83" s="108"/>
      <c r="L83" s="140"/>
    </row>
    <row r="84" spans="2:12">
      <c r="B84" s="107" t="s">
        <v>269</v>
      </c>
      <c r="C84" s="287">
        <v>1.5587646799999999</v>
      </c>
      <c r="D84" s="286">
        <f t="shared" si="3"/>
        <v>1.5587646799999999</v>
      </c>
      <c r="E84" s="281"/>
      <c r="F84" s="281"/>
      <c r="G84" s="108"/>
      <c r="H84" s="108"/>
      <c r="I84" s="108"/>
      <c r="J84" s="108"/>
      <c r="K84" s="108"/>
      <c r="L84" s="140"/>
    </row>
    <row r="85" spans="2:12" hidden="1">
      <c r="B85" s="107" t="s">
        <v>268</v>
      </c>
      <c r="C85" s="287"/>
      <c r="D85" s="286">
        <f t="shared" si="3"/>
        <v>0</v>
      </c>
      <c r="E85" s="281"/>
      <c r="F85" s="281"/>
      <c r="G85" s="108"/>
      <c r="H85" s="108"/>
      <c r="I85" s="108"/>
      <c r="J85" s="108"/>
      <c r="K85" s="108"/>
      <c r="L85" s="140"/>
    </row>
    <row r="86" spans="2:12" hidden="1">
      <c r="B86" s="107" t="s">
        <v>316</v>
      </c>
      <c r="C86" s="287"/>
      <c r="D86" s="286">
        <f t="shared" si="3"/>
        <v>0</v>
      </c>
      <c r="E86" s="281"/>
      <c r="F86" s="281"/>
      <c r="G86" s="108"/>
      <c r="H86" s="108"/>
      <c r="I86" s="108"/>
      <c r="J86" s="108"/>
      <c r="K86" s="108"/>
      <c r="L86" s="140"/>
    </row>
    <row r="87" spans="2:12">
      <c r="B87" s="107" t="s">
        <v>317</v>
      </c>
      <c r="C87" s="287">
        <v>0.16731539206195548</v>
      </c>
      <c r="D87" s="286">
        <f t="shared" si="3"/>
        <v>0.16731539206195548</v>
      </c>
      <c r="E87" s="281"/>
      <c r="F87" s="281"/>
      <c r="G87" s="108"/>
      <c r="H87" s="108"/>
      <c r="I87" s="108"/>
      <c r="J87" s="108"/>
      <c r="K87" s="108"/>
      <c r="L87" s="140"/>
    </row>
    <row r="88" spans="2:12" hidden="1">
      <c r="B88" s="107" t="s">
        <v>329</v>
      </c>
      <c r="C88" s="287"/>
      <c r="D88" s="286">
        <f t="shared" si="3"/>
        <v>0</v>
      </c>
      <c r="E88" s="281"/>
      <c r="F88" s="281"/>
      <c r="G88" s="108"/>
      <c r="H88" s="108"/>
      <c r="I88" s="108"/>
      <c r="J88" s="108"/>
      <c r="K88" s="108"/>
      <c r="L88" s="140"/>
    </row>
    <row r="89" spans="2:12">
      <c r="B89" s="107" t="s">
        <v>330</v>
      </c>
      <c r="C89" s="287">
        <v>1.7482022654727332</v>
      </c>
      <c r="D89" s="286">
        <f t="shared" si="3"/>
        <v>1.7482022654727332</v>
      </c>
      <c r="E89" s="281"/>
      <c r="F89" s="281"/>
      <c r="G89" s="108"/>
      <c r="H89" s="108"/>
      <c r="I89" s="108"/>
      <c r="J89" s="108"/>
      <c r="K89" s="108"/>
      <c r="L89" s="140"/>
    </row>
    <row r="90" spans="2:12" hidden="1">
      <c r="B90" s="107" t="s">
        <v>331</v>
      </c>
      <c r="C90" s="287"/>
      <c r="D90" s="286">
        <f t="shared" si="3"/>
        <v>0</v>
      </c>
      <c r="E90" s="281"/>
      <c r="F90" s="281"/>
      <c r="G90" s="108"/>
      <c r="H90" s="108"/>
      <c r="I90" s="108"/>
      <c r="J90" s="108"/>
      <c r="K90" s="108"/>
      <c r="L90" s="140"/>
    </row>
    <row r="91" spans="2:12">
      <c r="B91" s="107" t="s">
        <v>332</v>
      </c>
      <c r="C91" s="287">
        <v>2.987603929354631</v>
      </c>
      <c r="D91" s="286">
        <f t="shared" si="3"/>
        <v>2.987603929354631</v>
      </c>
      <c r="E91" s="281"/>
      <c r="F91" s="281"/>
      <c r="G91" s="108"/>
      <c r="H91" s="108"/>
      <c r="I91" s="108"/>
      <c r="J91" s="108"/>
      <c r="K91" s="108"/>
      <c r="L91" s="140"/>
    </row>
    <row r="92" spans="2:12" hidden="1">
      <c r="B92" s="107" t="s">
        <v>335</v>
      </c>
      <c r="C92" s="289"/>
      <c r="D92" s="286">
        <f t="shared" si="3"/>
        <v>0</v>
      </c>
      <c r="E92" s="281"/>
      <c r="F92" s="281"/>
      <c r="G92" s="108"/>
      <c r="H92" s="108"/>
      <c r="I92" s="108"/>
      <c r="J92" s="108"/>
      <c r="K92" s="108"/>
      <c r="L92" s="140"/>
    </row>
    <row r="93" spans="2:12">
      <c r="B93" s="107" t="s">
        <v>336</v>
      </c>
      <c r="C93" s="289">
        <v>0</v>
      </c>
      <c r="D93" s="286">
        <f t="shared" si="3"/>
        <v>0</v>
      </c>
      <c r="E93" s="281"/>
      <c r="F93" s="281"/>
      <c r="G93" s="108"/>
      <c r="H93" s="108"/>
      <c r="I93" s="108"/>
      <c r="J93" s="108"/>
      <c r="K93" s="108"/>
      <c r="L93" s="140"/>
    </row>
    <row r="94" spans="2:12" hidden="1">
      <c r="B94" s="107" t="s">
        <v>337</v>
      </c>
      <c r="C94" s="289">
        <v>0</v>
      </c>
      <c r="D94" s="286">
        <f t="shared" si="3"/>
        <v>0</v>
      </c>
      <c r="E94" s="281"/>
      <c r="F94" s="281"/>
      <c r="G94" s="108"/>
      <c r="H94" s="108"/>
      <c r="I94" s="108"/>
      <c r="J94" s="108"/>
      <c r="K94" s="108"/>
      <c r="L94" s="140"/>
    </row>
    <row r="95" spans="2:12">
      <c r="B95" s="169" t="s">
        <v>200</v>
      </c>
      <c r="C95" s="290">
        <f>SUM(C65:C94,C61)</f>
        <v>37.47475475634721</v>
      </c>
      <c r="D95" s="290">
        <f>SUM(D65:D94,D61)</f>
        <v>37.47475475634721</v>
      </c>
      <c r="E95" s="283"/>
      <c r="F95" s="283"/>
      <c r="G95" s="140"/>
      <c r="H95" s="140"/>
      <c r="I95" s="140"/>
      <c r="J95" s="140"/>
      <c r="K95" s="140"/>
    </row>
    <row r="96" spans="2:12" ht="7.5" customHeight="1">
      <c r="C96" s="279"/>
      <c r="D96" s="282"/>
      <c r="L96" s="140"/>
    </row>
    <row r="97" spans="2:40">
      <c r="B97" s="169" t="s">
        <v>201</v>
      </c>
      <c r="C97" s="290">
        <f>+C95</f>
        <v>37.47475475634721</v>
      </c>
      <c r="D97" s="283"/>
      <c r="E97" s="283"/>
      <c r="F97" s="283"/>
      <c r="G97" s="140"/>
      <c r="H97" s="140"/>
      <c r="I97" s="140"/>
      <c r="J97" s="140"/>
      <c r="K97" s="140"/>
    </row>
    <row r="99" spans="2:40" ht="15" customHeight="1">
      <c r="B99" s="505" t="str">
        <f>$B$11</f>
        <v>Deuda Corriente enero 2025</v>
      </c>
      <c r="C99" s="505"/>
      <c r="D99" s="505"/>
      <c r="E99" s="274"/>
      <c r="F99" s="274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43"/>
    </row>
    <row r="100" spans="2:40" ht="29.4" customHeight="1">
      <c r="B100" s="505" t="s">
        <v>182</v>
      </c>
      <c r="C100" s="505"/>
      <c r="D100" s="505"/>
      <c r="E100" s="274"/>
      <c r="F100" s="274"/>
      <c r="G100" s="152"/>
      <c r="H100" s="152"/>
      <c r="I100" s="152"/>
      <c r="J100" s="152"/>
      <c r="K100" s="152"/>
      <c r="L100" s="152"/>
      <c r="M100" s="152"/>
      <c r="N100" s="152"/>
      <c r="O100" s="152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</row>
    <row r="101" spans="2:40">
      <c r="B101" s="505" t="s">
        <v>19</v>
      </c>
      <c r="C101" s="505"/>
      <c r="D101" s="505"/>
      <c r="E101" s="274"/>
      <c r="F101" s="274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24"/>
    </row>
    <row r="102" spans="2:40" ht="15" customHeight="1">
      <c r="B102" s="509" t="s">
        <v>95</v>
      </c>
      <c r="C102" s="509"/>
      <c r="D102" s="509"/>
      <c r="E102" s="275"/>
      <c r="F102" s="275"/>
      <c r="G102" s="190"/>
      <c r="H102" s="190"/>
      <c r="I102" s="190"/>
      <c r="J102" s="190"/>
      <c r="K102" s="190"/>
      <c r="L102" s="190"/>
      <c r="M102" s="190"/>
      <c r="N102" s="190"/>
      <c r="O102" s="190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44"/>
    </row>
    <row r="103" spans="2:40">
      <c r="AN103" s="139"/>
    </row>
    <row r="104" spans="2:40">
      <c r="B104" s="106" t="s">
        <v>184</v>
      </c>
      <c r="C104" s="276">
        <f>C16</f>
        <v>45658</v>
      </c>
      <c r="D104" s="277" t="s">
        <v>420</v>
      </c>
      <c r="E104" s="278"/>
      <c r="F104" s="278"/>
      <c r="G104" s="139"/>
      <c r="H104" s="139"/>
      <c r="I104" s="139"/>
      <c r="J104" s="139"/>
      <c r="K104" s="139"/>
      <c r="L104" s="108"/>
    </row>
    <row r="105" spans="2:40">
      <c r="B105" s="107" t="s">
        <v>186</v>
      </c>
      <c r="C105" s="279">
        <f>+C106+C107+C108</f>
        <v>17.48611490373656</v>
      </c>
      <c r="D105" s="280">
        <f>SUM(D106:D108)</f>
        <v>17.48611490373656</v>
      </c>
      <c r="E105" s="281"/>
      <c r="F105" s="281"/>
      <c r="G105" s="108"/>
      <c r="H105" s="108"/>
      <c r="I105" s="108"/>
      <c r="J105" s="108"/>
      <c r="K105" s="108"/>
      <c r="L105" s="126"/>
    </row>
    <row r="106" spans="2:40">
      <c r="B106" s="109" t="s">
        <v>187</v>
      </c>
      <c r="C106" s="279">
        <v>8.7389376005286739</v>
      </c>
      <c r="D106" s="280">
        <f t="shared" ref="D106:D138" si="4">SUM(C106:C106)</f>
        <v>8.7389376005286739</v>
      </c>
      <c r="E106" s="282"/>
      <c r="F106" s="282"/>
      <c r="G106" s="126"/>
      <c r="H106" s="126"/>
      <c r="I106" s="126"/>
      <c r="J106" s="126"/>
      <c r="K106" s="126"/>
      <c r="L106" s="126"/>
    </row>
    <row r="107" spans="2:40">
      <c r="B107" s="109" t="s">
        <v>188</v>
      </c>
      <c r="C107" s="279">
        <v>8.7471773032078861</v>
      </c>
      <c r="D107" s="280">
        <f t="shared" si="4"/>
        <v>8.7471773032078861</v>
      </c>
      <c r="E107" s="282"/>
      <c r="F107" s="282"/>
      <c r="G107" s="126"/>
      <c r="H107" s="126"/>
      <c r="I107" s="126"/>
      <c r="J107" s="126"/>
      <c r="K107" s="126"/>
      <c r="L107" s="126"/>
    </row>
    <row r="108" spans="2:40" hidden="1">
      <c r="B108" s="109" t="s">
        <v>189</v>
      </c>
      <c r="C108" s="279"/>
      <c r="D108" s="280">
        <f t="shared" si="4"/>
        <v>0</v>
      </c>
      <c r="E108" s="282"/>
      <c r="F108" s="282"/>
      <c r="G108" s="126"/>
      <c r="H108" s="126"/>
      <c r="I108" s="126"/>
      <c r="J108" s="126"/>
      <c r="K108" s="126"/>
      <c r="L108" s="141"/>
    </row>
    <row r="109" spans="2:40">
      <c r="B109" s="107" t="s">
        <v>190</v>
      </c>
      <c r="C109" s="279">
        <v>2.7194887699999986</v>
      </c>
      <c r="D109" s="280">
        <f t="shared" si="4"/>
        <v>2.7194887699999986</v>
      </c>
      <c r="E109" s="281"/>
      <c r="F109" s="281"/>
      <c r="G109" s="108"/>
      <c r="H109" s="108"/>
      <c r="I109" s="108"/>
      <c r="J109" s="108"/>
      <c r="K109" s="108"/>
      <c r="L109" s="108"/>
    </row>
    <row r="110" spans="2:40" hidden="1">
      <c r="B110" s="107" t="s">
        <v>191</v>
      </c>
      <c r="C110" s="279"/>
      <c r="D110" s="280">
        <f t="shared" si="4"/>
        <v>0</v>
      </c>
      <c r="E110" s="281"/>
      <c r="F110" s="281"/>
      <c r="G110" s="108"/>
      <c r="H110" s="108"/>
      <c r="I110" s="108"/>
      <c r="J110" s="108"/>
      <c r="K110" s="108"/>
      <c r="L110" s="108"/>
    </row>
    <row r="111" spans="2:40" hidden="1">
      <c r="B111" s="107" t="s">
        <v>192</v>
      </c>
      <c r="C111" s="279"/>
      <c r="D111" s="280">
        <f t="shared" si="4"/>
        <v>0</v>
      </c>
      <c r="E111" s="281"/>
      <c r="F111" s="281"/>
      <c r="G111" s="108"/>
      <c r="H111" s="108"/>
      <c r="I111" s="108"/>
      <c r="J111" s="108"/>
      <c r="K111" s="108"/>
      <c r="L111" s="108"/>
    </row>
    <row r="112" spans="2:40">
      <c r="B112" s="107" t="s">
        <v>193</v>
      </c>
      <c r="C112" s="279">
        <v>-1.5243061974398141E-6</v>
      </c>
      <c r="D112" s="280">
        <f t="shared" si="4"/>
        <v>-1.5243061974398141E-6</v>
      </c>
      <c r="E112" s="281"/>
      <c r="F112" s="281"/>
      <c r="G112" s="108"/>
      <c r="H112" s="108"/>
      <c r="I112" s="108"/>
      <c r="J112" s="108"/>
      <c r="K112" s="108"/>
      <c r="L112" s="108"/>
    </row>
    <row r="113" spans="2:12" hidden="1">
      <c r="B113" s="107" t="s">
        <v>194</v>
      </c>
      <c r="C113" s="279"/>
      <c r="D113" s="280">
        <f t="shared" si="4"/>
        <v>0</v>
      </c>
      <c r="E113" s="281"/>
      <c r="F113" s="281"/>
      <c r="G113" s="108"/>
      <c r="H113" s="108"/>
      <c r="I113" s="108"/>
      <c r="J113" s="108"/>
      <c r="K113" s="108"/>
      <c r="L113" s="108"/>
    </row>
    <row r="114" spans="2:12" hidden="1">
      <c r="B114" s="107" t="s">
        <v>195</v>
      </c>
      <c r="C114" s="279"/>
      <c r="D114" s="280">
        <f t="shared" si="4"/>
        <v>0</v>
      </c>
      <c r="E114" s="281"/>
      <c r="F114" s="281"/>
      <c r="G114" s="108"/>
      <c r="H114" s="108"/>
      <c r="I114" s="108"/>
      <c r="J114" s="108"/>
      <c r="K114" s="108"/>
      <c r="L114" s="108"/>
    </row>
    <row r="115" spans="2:12" hidden="1">
      <c r="B115" s="107" t="s">
        <v>196</v>
      </c>
      <c r="C115" s="279"/>
      <c r="D115" s="280">
        <f t="shared" si="4"/>
        <v>0</v>
      </c>
      <c r="E115" s="291"/>
      <c r="F115" s="281"/>
      <c r="G115" s="108"/>
      <c r="H115" s="108"/>
      <c r="I115" s="108"/>
      <c r="J115" s="108"/>
      <c r="K115" s="108"/>
      <c r="L115" s="108"/>
    </row>
    <row r="116" spans="2:12" hidden="1">
      <c r="B116" s="107" t="s">
        <v>197</v>
      </c>
      <c r="C116" s="279"/>
      <c r="D116" s="280">
        <f t="shared" si="4"/>
        <v>0</v>
      </c>
      <c r="E116" s="281"/>
      <c r="F116" s="281"/>
      <c r="G116" s="108"/>
      <c r="H116" s="108"/>
      <c r="I116" s="108"/>
      <c r="J116" s="108"/>
      <c r="K116" s="108"/>
      <c r="L116" s="108"/>
    </row>
    <row r="117" spans="2:12">
      <c r="B117" s="107" t="s">
        <v>198</v>
      </c>
      <c r="C117" s="279">
        <v>-0.38541498425424131</v>
      </c>
      <c r="D117" s="280">
        <f t="shared" si="4"/>
        <v>-0.38541498425424131</v>
      </c>
      <c r="E117" s="281"/>
      <c r="F117" s="281"/>
      <c r="G117" s="108"/>
      <c r="H117" s="108"/>
      <c r="I117" s="108"/>
      <c r="J117" s="108"/>
      <c r="K117" s="108"/>
      <c r="L117" s="108"/>
    </row>
    <row r="118" spans="2:12" hidden="1">
      <c r="B118" s="107" t="s">
        <v>245</v>
      </c>
      <c r="C118" s="279"/>
      <c r="D118" s="280">
        <f t="shared" si="4"/>
        <v>0</v>
      </c>
      <c r="E118" s="281"/>
      <c r="F118" s="281"/>
      <c r="G118" s="108"/>
      <c r="H118" s="108"/>
      <c r="I118" s="108"/>
      <c r="J118" s="108"/>
      <c r="K118" s="108"/>
      <c r="L118" s="108"/>
    </row>
    <row r="119" spans="2:12" hidden="1">
      <c r="B119" s="107" t="s">
        <v>199</v>
      </c>
      <c r="C119" s="279"/>
      <c r="D119" s="280">
        <f t="shared" si="4"/>
        <v>0</v>
      </c>
      <c r="E119" s="281"/>
      <c r="F119" s="281"/>
      <c r="G119" s="108"/>
      <c r="H119" s="108"/>
      <c r="I119" s="108"/>
      <c r="J119" s="108"/>
      <c r="K119" s="108"/>
      <c r="L119" s="140"/>
    </row>
    <row r="120" spans="2:12" hidden="1">
      <c r="B120" s="107" t="s">
        <v>250</v>
      </c>
      <c r="C120" s="279"/>
      <c r="D120" s="280">
        <f t="shared" si="4"/>
        <v>0</v>
      </c>
      <c r="E120" s="281"/>
      <c r="F120" s="281"/>
      <c r="G120" s="108"/>
      <c r="H120" s="108"/>
      <c r="I120" s="108"/>
      <c r="J120" s="108"/>
      <c r="K120" s="108"/>
      <c r="L120" s="140"/>
    </row>
    <row r="121" spans="2:12" hidden="1">
      <c r="B121" s="107" t="s">
        <v>252</v>
      </c>
      <c r="C121" s="279"/>
      <c r="D121" s="280">
        <f t="shared" si="4"/>
        <v>0</v>
      </c>
      <c r="E121" s="281"/>
      <c r="F121" s="281"/>
      <c r="G121" s="108"/>
      <c r="H121" s="108"/>
      <c r="I121" s="108"/>
      <c r="J121" s="108"/>
      <c r="K121" s="108"/>
      <c r="L121" s="140"/>
    </row>
    <row r="122" spans="2:12" hidden="1">
      <c r="B122" s="107" t="s">
        <v>255</v>
      </c>
      <c r="C122" s="279"/>
      <c r="D122" s="280">
        <f t="shared" si="4"/>
        <v>0</v>
      </c>
      <c r="E122" s="281"/>
      <c r="F122" s="281"/>
      <c r="G122" s="108"/>
      <c r="H122" s="108"/>
      <c r="I122" s="108"/>
      <c r="J122" s="108"/>
      <c r="K122" s="108"/>
      <c r="L122" s="140"/>
    </row>
    <row r="123" spans="2:12">
      <c r="B123" s="107" t="s">
        <v>256</v>
      </c>
      <c r="C123" s="279">
        <v>0.92412311000000003</v>
      </c>
      <c r="D123" s="280">
        <f t="shared" si="4"/>
        <v>0.92412311000000003</v>
      </c>
      <c r="E123" s="281"/>
      <c r="F123" s="281"/>
      <c r="G123" s="108"/>
      <c r="H123" s="108"/>
      <c r="I123" s="108"/>
      <c r="J123" s="108"/>
      <c r="K123" s="108"/>
      <c r="L123" s="140"/>
    </row>
    <row r="124" spans="2:12" hidden="1">
      <c r="B124" s="107" t="s">
        <v>258</v>
      </c>
      <c r="C124" s="279"/>
      <c r="D124" s="280">
        <f t="shared" si="4"/>
        <v>0</v>
      </c>
      <c r="E124" s="281"/>
      <c r="F124" s="281"/>
      <c r="G124" s="108"/>
      <c r="H124" s="108"/>
      <c r="I124" s="108"/>
      <c r="J124" s="108"/>
      <c r="K124" s="108"/>
      <c r="L124" s="140"/>
    </row>
    <row r="125" spans="2:12" hidden="1">
      <c r="B125" s="107" t="s">
        <v>259</v>
      </c>
      <c r="C125" s="279"/>
      <c r="D125" s="280">
        <f t="shared" si="4"/>
        <v>0</v>
      </c>
      <c r="E125" s="281"/>
      <c r="F125" s="281"/>
      <c r="G125" s="108"/>
      <c r="H125" s="108"/>
      <c r="I125" s="108"/>
      <c r="J125" s="108"/>
      <c r="K125" s="108"/>
      <c r="L125" s="140"/>
    </row>
    <row r="126" spans="2:12" hidden="1">
      <c r="B126" s="107" t="s">
        <v>265</v>
      </c>
      <c r="C126" s="279"/>
      <c r="D126" s="280">
        <f t="shared" si="4"/>
        <v>0</v>
      </c>
      <c r="E126" s="281"/>
      <c r="F126" s="281"/>
      <c r="G126" s="108"/>
      <c r="H126" s="108"/>
      <c r="I126" s="108"/>
      <c r="J126" s="108"/>
      <c r="K126" s="108"/>
      <c r="L126" s="140"/>
    </row>
    <row r="127" spans="2:12">
      <c r="B127" s="107" t="s">
        <v>267</v>
      </c>
      <c r="C127" s="279">
        <v>0.67321593000000002</v>
      </c>
      <c r="D127" s="280">
        <f t="shared" si="4"/>
        <v>0.67321593000000002</v>
      </c>
      <c r="E127" s="281"/>
      <c r="F127" s="281"/>
      <c r="G127" s="108"/>
      <c r="H127" s="108"/>
      <c r="I127" s="108"/>
      <c r="J127" s="108"/>
      <c r="K127" s="108"/>
      <c r="L127" s="140"/>
    </row>
    <row r="128" spans="2:12" hidden="1">
      <c r="B128" s="107" t="s">
        <v>269</v>
      </c>
      <c r="C128" s="279"/>
      <c r="D128" s="280">
        <f t="shared" si="4"/>
        <v>0</v>
      </c>
      <c r="E128" s="281"/>
      <c r="F128" s="281"/>
      <c r="G128" s="108"/>
      <c r="H128" s="108"/>
      <c r="I128" s="108"/>
      <c r="J128" s="108"/>
      <c r="K128" s="108"/>
      <c r="L128" s="140"/>
    </row>
    <row r="129" spans="2:30">
      <c r="B129" s="107" t="s">
        <v>268</v>
      </c>
      <c r="C129" s="279">
        <v>0.71351407999999994</v>
      </c>
      <c r="D129" s="280">
        <f t="shared" si="4"/>
        <v>0.71351407999999994</v>
      </c>
      <c r="E129" s="281"/>
      <c r="F129" s="281"/>
      <c r="G129" s="108"/>
      <c r="H129" s="108"/>
      <c r="I129" s="108"/>
      <c r="J129" s="108"/>
      <c r="K129" s="108"/>
      <c r="L129" s="140"/>
    </row>
    <row r="130" spans="2:30">
      <c r="B130" s="107" t="s">
        <v>316</v>
      </c>
      <c r="C130" s="279">
        <v>1.4225581305364907</v>
      </c>
      <c r="D130" s="280">
        <f t="shared" si="4"/>
        <v>1.4225581305364907</v>
      </c>
      <c r="E130" s="281"/>
      <c r="F130" s="281"/>
      <c r="G130" s="108"/>
      <c r="H130" s="108"/>
      <c r="I130" s="108"/>
      <c r="J130" s="108"/>
      <c r="K130" s="108"/>
      <c r="L130" s="140"/>
    </row>
    <row r="131" spans="2:30">
      <c r="B131" s="107" t="s">
        <v>317</v>
      </c>
      <c r="C131" s="279">
        <v>-2.4646733930731634E-4</v>
      </c>
      <c r="D131" s="280">
        <f t="shared" si="4"/>
        <v>-2.4646733930731634E-4</v>
      </c>
      <c r="E131" s="281"/>
      <c r="F131" s="281"/>
      <c r="G131" s="108"/>
      <c r="H131" s="108"/>
      <c r="I131" s="108"/>
      <c r="J131" s="108"/>
      <c r="K131" s="108"/>
      <c r="L131" s="140"/>
    </row>
    <row r="132" spans="2:30">
      <c r="B132" s="107" t="s">
        <v>329</v>
      </c>
      <c r="C132" s="279">
        <v>-1.6164910471334934E-2</v>
      </c>
      <c r="D132" s="280">
        <f t="shared" si="4"/>
        <v>-1.6164910471334934E-2</v>
      </c>
      <c r="E132" s="281"/>
      <c r="F132" s="281"/>
      <c r="G132" s="108"/>
      <c r="H132" s="108"/>
      <c r="I132" s="108"/>
      <c r="J132" s="108"/>
      <c r="K132" s="108"/>
      <c r="L132" s="140"/>
    </row>
    <row r="133" spans="2:30">
      <c r="B133" s="107" t="s">
        <v>330</v>
      </c>
      <c r="C133" s="279">
        <v>2.0920344044423147</v>
      </c>
      <c r="D133" s="280">
        <f t="shared" si="4"/>
        <v>2.0920344044423147</v>
      </c>
      <c r="E133" s="281"/>
      <c r="F133" s="281"/>
      <c r="G133" s="108"/>
      <c r="H133" s="108"/>
      <c r="I133" s="108"/>
      <c r="J133" s="108"/>
      <c r="K133" s="108"/>
      <c r="L133" s="140"/>
    </row>
    <row r="134" spans="2:30">
      <c r="B134" s="107" t="s">
        <v>331</v>
      </c>
      <c r="C134" s="279">
        <v>0.67352725000000002</v>
      </c>
      <c r="D134" s="280">
        <f t="shared" si="4"/>
        <v>0.67352725000000002</v>
      </c>
      <c r="E134" s="281"/>
      <c r="F134" s="281"/>
      <c r="G134" s="108"/>
      <c r="H134" s="108"/>
      <c r="I134" s="108"/>
      <c r="J134" s="108"/>
      <c r="K134" s="108"/>
      <c r="L134" s="140"/>
    </row>
    <row r="135" spans="2:30">
      <c r="B135" s="107" t="s">
        <v>332</v>
      </c>
      <c r="C135" s="279">
        <v>2.5760502123365021</v>
      </c>
      <c r="D135" s="280">
        <f t="shared" si="4"/>
        <v>2.5760502123365021</v>
      </c>
      <c r="E135" s="281"/>
      <c r="F135" s="281"/>
      <c r="G135" s="108"/>
      <c r="H135" s="108"/>
      <c r="I135" s="108"/>
      <c r="J135" s="108"/>
      <c r="K135" s="108"/>
      <c r="L135" s="140"/>
    </row>
    <row r="136" spans="2:30" hidden="1">
      <c r="B136" s="107" t="s">
        <v>335</v>
      </c>
      <c r="C136" s="279"/>
      <c r="D136" s="280">
        <f t="shared" si="4"/>
        <v>0</v>
      </c>
      <c r="E136" s="281"/>
      <c r="F136" s="281"/>
      <c r="G136" s="108"/>
      <c r="H136" s="108"/>
      <c r="I136" s="108"/>
      <c r="J136" s="108"/>
      <c r="K136" s="108"/>
      <c r="L136" s="140"/>
    </row>
    <row r="137" spans="2:30">
      <c r="B137" s="107" t="s">
        <v>336</v>
      </c>
      <c r="C137" s="279">
        <v>0.52857876999999998</v>
      </c>
      <c r="D137" s="280">
        <f t="shared" si="4"/>
        <v>0.52857876999999998</v>
      </c>
      <c r="E137" s="281"/>
      <c r="F137" s="281"/>
      <c r="G137" s="108"/>
      <c r="H137" s="108"/>
      <c r="I137" s="108"/>
      <c r="J137" s="108"/>
      <c r="K137" s="108"/>
      <c r="L137" s="140"/>
    </row>
    <row r="138" spans="2:30">
      <c r="B138" s="107" t="s">
        <v>337</v>
      </c>
      <c r="C138" s="279">
        <v>3.4651362400000001</v>
      </c>
      <c r="D138" s="280">
        <f t="shared" si="4"/>
        <v>3.4651362400000001</v>
      </c>
      <c r="E138" s="281"/>
      <c r="F138" s="281"/>
      <c r="G138" s="108"/>
      <c r="H138" s="108"/>
      <c r="I138" s="108"/>
      <c r="J138" s="108"/>
      <c r="K138" s="108"/>
      <c r="L138" s="140"/>
    </row>
    <row r="139" spans="2:30">
      <c r="B139" s="169" t="s">
        <v>200</v>
      </c>
      <c r="C139" s="280">
        <f>SUM(C109:C138,C105)</f>
        <v>32.872513914680781</v>
      </c>
      <c r="D139" s="280">
        <f>SUM(D109:D138,D105)</f>
        <v>32.872513914680781</v>
      </c>
      <c r="E139" s="283"/>
      <c r="F139" s="283"/>
      <c r="G139" s="140"/>
      <c r="H139" s="140"/>
      <c r="I139" s="140"/>
      <c r="J139" s="140"/>
      <c r="K139" s="140"/>
    </row>
    <row r="140" spans="2:30" ht="7.5" customHeight="1">
      <c r="C140" s="282"/>
      <c r="D140" s="282"/>
      <c r="E140" s="282"/>
      <c r="F140" s="282"/>
      <c r="G140" s="126"/>
      <c r="H140" s="126"/>
      <c r="K140" s="140"/>
      <c r="L140" s="140"/>
    </row>
    <row r="141" spans="2:30">
      <c r="B141" s="169" t="s">
        <v>201</v>
      </c>
      <c r="C141" s="280">
        <f>+C139</f>
        <v>32.872513914680781</v>
      </c>
      <c r="D141" s="283"/>
      <c r="E141" s="283"/>
      <c r="F141" s="283"/>
      <c r="G141" s="140"/>
      <c r="H141" s="140"/>
      <c r="I141" s="140"/>
      <c r="J141" s="140"/>
      <c r="K141" s="140"/>
    </row>
    <row r="143" spans="2:30" ht="15" customHeight="1">
      <c r="B143" s="505" t="str">
        <f>$B$11</f>
        <v>Deuda Corriente enero 2025</v>
      </c>
      <c r="C143" s="505"/>
      <c r="D143" s="505"/>
      <c r="E143" s="274"/>
      <c r="F143" s="274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</row>
    <row r="144" spans="2:30" ht="27.65" customHeight="1">
      <c r="B144" s="505" t="str">
        <f>+B100</f>
        <v xml:space="preserve">Compra de Energía, Potencia y Derecho de Conexión con las Empresas Generadoras Privadas </v>
      </c>
      <c r="C144" s="505"/>
      <c r="D144" s="505"/>
      <c r="E144" s="274"/>
      <c r="F144" s="274"/>
      <c r="G144" s="152"/>
      <c r="H144" s="152"/>
      <c r="I144" s="152"/>
      <c r="J144" s="152"/>
      <c r="K144" s="152"/>
      <c r="L144" s="152"/>
      <c r="M144" s="152"/>
      <c r="N144" s="152"/>
      <c r="O144" s="152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</row>
    <row r="145" spans="2:40" ht="15" customHeight="1">
      <c r="B145" s="505" t="s">
        <v>20</v>
      </c>
      <c r="C145" s="505"/>
      <c r="D145" s="505"/>
      <c r="E145" s="274"/>
      <c r="F145" s="274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</row>
    <row r="146" spans="2:40" ht="15" customHeight="1">
      <c r="B146" s="509" t="s">
        <v>95</v>
      </c>
      <c r="C146" s="509"/>
      <c r="D146" s="509"/>
      <c r="E146" s="275"/>
      <c r="F146" s="275"/>
      <c r="G146" s="190"/>
      <c r="H146" s="190"/>
      <c r="I146" s="190"/>
      <c r="J146" s="190"/>
      <c r="K146" s="190"/>
      <c r="L146" s="190"/>
      <c r="M146" s="190"/>
      <c r="N146" s="190"/>
      <c r="O146" s="190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39"/>
    </row>
    <row r="148" spans="2:40">
      <c r="B148" s="106" t="s">
        <v>184</v>
      </c>
      <c r="C148" s="276">
        <f>C16</f>
        <v>45658</v>
      </c>
      <c r="D148" s="277" t="s">
        <v>420</v>
      </c>
      <c r="E148" s="278"/>
      <c r="F148" s="278"/>
      <c r="G148" s="139"/>
      <c r="H148" s="108"/>
    </row>
    <row r="149" spans="2:40">
      <c r="B149" s="107" t="s">
        <v>186</v>
      </c>
      <c r="C149" s="279">
        <f>+C150+C151+C152</f>
        <v>15.78</v>
      </c>
      <c r="D149" s="280">
        <f>SUM(D150:D152)</f>
        <v>15.78</v>
      </c>
      <c r="E149" s="281"/>
      <c r="F149" s="281"/>
      <c r="G149" s="108"/>
      <c r="H149" s="126"/>
    </row>
    <row r="150" spans="2:40">
      <c r="B150" s="109" t="s">
        <v>187</v>
      </c>
      <c r="C150" s="279">
        <v>6.77</v>
      </c>
      <c r="D150" s="280">
        <f t="shared" ref="D150:D182" si="5">SUM(C150:C150)</f>
        <v>6.77</v>
      </c>
      <c r="E150" s="282"/>
      <c r="F150" s="282"/>
      <c r="G150" s="126"/>
      <c r="H150" s="126"/>
    </row>
    <row r="151" spans="2:40">
      <c r="B151" s="109" t="s">
        <v>188</v>
      </c>
      <c r="C151" s="279">
        <v>9.01</v>
      </c>
      <c r="D151" s="280">
        <f t="shared" si="5"/>
        <v>9.01</v>
      </c>
      <c r="E151" s="282"/>
      <c r="F151" s="282"/>
      <c r="G151" s="126"/>
      <c r="H151" s="126"/>
    </row>
    <row r="152" spans="2:40" hidden="1">
      <c r="B152" s="109" t="s">
        <v>189</v>
      </c>
      <c r="C152" s="279"/>
      <c r="D152" s="280">
        <f t="shared" si="5"/>
        <v>0</v>
      </c>
      <c r="E152" s="282"/>
      <c r="F152" s="282"/>
      <c r="G152" s="126"/>
      <c r="H152" s="141"/>
    </row>
    <row r="153" spans="2:40" hidden="1">
      <c r="B153" s="107" t="s">
        <v>190</v>
      </c>
      <c r="C153" s="279"/>
      <c r="D153" s="280">
        <f t="shared" si="5"/>
        <v>0</v>
      </c>
      <c r="E153" s="281"/>
      <c r="F153" s="281"/>
      <c r="G153" s="108"/>
      <c r="H153" s="108"/>
    </row>
    <row r="154" spans="2:40">
      <c r="B154" s="107" t="s">
        <v>191</v>
      </c>
      <c r="C154" s="279">
        <v>18.170000000000002</v>
      </c>
      <c r="D154" s="280">
        <f t="shared" si="5"/>
        <v>18.170000000000002</v>
      </c>
      <c r="E154" s="281"/>
      <c r="F154" s="281"/>
      <c r="G154" s="108"/>
      <c r="H154" s="108"/>
    </row>
    <row r="155" spans="2:40" hidden="1">
      <c r="B155" s="107" t="s">
        <v>192</v>
      </c>
      <c r="C155" s="279"/>
      <c r="D155" s="280">
        <f t="shared" si="5"/>
        <v>0</v>
      </c>
      <c r="E155" s="281"/>
      <c r="F155" s="281"/>
      <c r="G155" s="108"/>
      <c r="H155" s="108"/>
    </row>
    <row r="156" spans="2:40" hidden="1">
      <c r="B156" s="107" t="s">
        <v>193</v>
      </c>
      <c r="C156" s="289"/>
      <c r="D156" s="280">
        <f t="shared" si="5"/>
        <v>0</v>
      </c>
      <c r="E156" s="281"/>
      <c r="F156" s="281"/>
      <c r="G156" s="108"/>
      <c r="H156" s="108"/>
    </row>
    <row r="157" spans="2:40" hidden="1">
      <c r="B157" s="107" t="s">
        <v>194</v>
      </c>
      <c r="C157" s="289"/>
      <c r="D157" s="280">
        <f t="shared" si="5"/>
        <v>0</v>
      </c>
      <c r="E157" s="281"/>
      <c r="F157" s="281"/>
      <c r="G157" s="108"/>
      <c r="H157" s="108"/>
    </row>
    <row r="158" spans="2:40" hidden="1">
      <c r="B158" s="107" t="s">
        <v>195</v>
      </c>
      <c r="C158" s="289"/>
      <c r="D158" s="280">
        <f t="shared" si="5"/>
        <v>0</v>
      </c>
      <c r="E158" s="281"/>
      <c r="F158" s="281"/>
      <c r="G158" s="108"/>
      <c r="H158" s="108"/>
    </row>
    <row r="159" spans="2:40" hidden="1">
      <c r="B159" s="107" t="s">
        <v>196</v>
      </c>
      <c r="C159" s="289"/>
      <c r="D159" s="280">
        <f t="shared" si="5"/>
        <v>0</v>
      </c>
      <c r="E159" s="281"/>
      <c r="F159" s="281"/>
      <c r="G159" s="108"/>
      <c r="H159" s="108"/>
    </row>
    <row r="160" spans="2:40" hidden="1">
      <c r="B160" s="107" t="s">
        <v>197</v>
      </c>
      <c r="C160" s="289"/>
      <c r="D160" s="280">
        <f t="shared" si="5"/>
        <v>0</v>
      </c>
      <c r="E160" s="281"/>
      <c r="F160" s="281"/>
      <c r="G160" s="108"/>
      <c r="H160" s="108"/>
    </row>
    <row r="161" spans="2:8" hidden="1">
      <c r="B161" s="107" t="s">
        <v>198</v>
      </c>
      <c r="C161" s="289"/>
      <c r="D161" s="280">
        <f t="shared" si="5"/>
        <v>0</v>
      </c>
      <c r="E161" s="281"/>
      <c r="F161" s="281"/>
      <c r="G161" s="108"/>
      <c r="H161" s="108"/>
    </row>
    <row r="162" spans="2:8" hidden="1">
      <c r="B162" s="107" t="s">
        <v>245</v>
      </c>
      <c r="C162" s="289"/>
      <c r="D162" s="280">
        <f t="shared" si="5"/>
        <v>0</v>
      </c>
      <c r="E162" s="281"/>
      <c r="F162" s="281"/>
      <c r="G162" s="108"/>
      <c r="H162" s="108"/>
    </row>
    <row r="163" spans="2:8" hidden="1">
      <c r="B163" s="107" t="s">
        <v>199</v>
      </c>
      <c r="C163" s="289"/>
      <c r="D163" s="280">
        <f t="shared" si="5"/>
        <v>0</v>
      </c>
      <c r="E163" s="281"/>
      <c r="F163" s="281"/>
      <c r="G163" s="108"/>
      <c r="H163" s="140"/>
    </row>
    <row r="164" spans="2:8">
      <c r="B164" s="107" t="s">
        <v>250</v>
      </c>
      <c r="C164" s="289">
        <v>0.93</v>
      </c>
      <c r="D164" s="280">
        <f t="shared" si="5"/>
        <v>0.93</v>
      </c>
      <c r="E164" s="281"/>
      <c r="F164" s="281"/>
      <c r="G164" s="108"/>
      <c r="H164" s="140"/>
    </row>
    <row r="165" spans="2:8" hidden="1">
      <c r="B165" s="107" t="s">
        <v>252</v>
      </c>
      <c r="C165" s="289"/>
      <c r="D165" s="280">
        <f t="shared" si="5"/>
        <v>0</v>
      </c>
      <c r="E165" s="281"/>
      <c r="F165" s="281"/>
      <c r="G165" s="108"/>
      <c r="H165" s="140"/>
    </row>
    <row r="166" spans="2:8">
      <c r="B166" s="107" t="s">
        <v>255</v>
      </c>
      <c r="C166" s="279">
        <v>1.89</v>
      </c>
      <c r="D166" s="280">
        <f t="shared" si="5"/>
        <v>1.89</v>
      </c>
      <c r="E166" s="281"/>
      <c r="F166" s="281"/>
      <c r="G166" s="108"/>
      <c r="H166" s="140"/>
    </row>
    <row r="167" spans="2:8" hidden="1">
      <c r="B167" s="107" t="s">
        <v>256</v>
      </c>
      <c r="C167" s="292"/>
      <c r="D167" s="280">
        <f t="shared" si="5"/>
        <v>0</v>
      </c>
      <c r="E167" s="281"/>
      <c r="F167" s="281"/>
      <c r="G167" s="108"/>
      <c r="H167" s="140"/>
    </row>
    <row r="168" spans="2:8">
      <c r="B168" s="107" t="s">
        <v>258</v>
      </c>
      <c r="C168" s="292">
        <v>0.81</v>
      </c>
      <c r="D168" s="280">
        <f t="shared" si="5"/>
        <v>0.81</v>
      </c>
      <c r="E168" s="281"/>
      <c r="F168" s="281"/>
      <c r="G168" s="108"/>
      <c r="H168" s="140"/>
    </row>
    <row r="169" spans="2:8" hidden="1">
      <c r="B169" s="107" t="s">
        <v>259</v>
      </c>
      <c r="C169" s="289"/>
      <c r="D169" s="280">
        <f t="shared" si="5"/>
        <v>0</v>
      </c>
      <c r="E169" s="281"/>
      <c r="F169" s="281"/>
      <c r="G169" s="108"/>
      <c r="H169" s="140"/>
    </row>
    <row r="170" spans="2:8" hidden="1">
      <c r="B170" s="107" t="s">
        <v>266</v>
      </c>
      <c r="C170" s="289"/>
      <c r="D170" s="280">
        <f t="shared" si="5"/>
        <v>0</v>
      </c>
      <c r="E170" s="281"/>
      <c r="F170" s="281"/>
      <c r="G170" s="108"/>
      <c r="H170" s="140"/>
    </row>
    <row r="171" spans="2:8" hidden="1">
      <c r="B171" s="107" t="s">
        <v>267</v>
      </c>
      <c r="C171" s="289"/>
      <c r="D171" s="280">
        <f t="shared" si="5"/>
        <v>0</v>
      </c>
      <c r="E171" s="281"/>
      <c r="F171" s="281"/>
      <c r="G171" s="108"/>
      <c r="H171" s="140"/>
    </row>
    <row r="172" spans="2:8" hidden="1">
      <c r="B172" s="107" t="s">
        <v>269</v>
      </c>
      <c r="C172" s="289"/>
      <c r="D172" s="280">
        <f t="shared" si="5"/>
        <v>0</v>
      </c>
      <c r="E172" s="281"/>
      <c r="F172" s="281"/>
      <c r="G172" s="108"/>
      <c r="H172" s="140"/>
    </row>
    <row r="173" spans="2:8" hidden="1">
      <c r="B173" s="107" t="s">
        <v>268</v>
      </c>
      <c r="C173" s="289"/>
      <c r="D173" s="280">
        <f t="shared" si="5"/>
        <v>0</v>
      </c>
      <c r="E173" s="281"/>
      <c r="F173" s="281"/>
      <c r="G173" s="108"/>
      <c r="H173" s="140"/>
    </row>
    <row r="174" spans="2:8" hidden="1">
      <c r="B174" s="107" t="s">
        <v>316</v>
      </c>
      <c r="C174" s="289"/>
      <c r="D174" s="280">
        <f t="shared" si="5"/>
        <v>0</v>
      </c>
      <c r="E174" s="281"/>
      <c r="F174" s="281"/>
      <c r="G174" s="108"/>
      <c r="H174" s="140"/>
    </row>
    <row r="175" spans="2:8" hidden="1">
      <c r="B175" s="107" t="s">
        <v>317</v>
      </c>
      <c r="C175" s="289"/>
      <c r="D175" s="280">
        <f t="shared" si="5"/>
        <v>0</v>
      </c>
      <c r="E175" s="281"/>
      <c r="F175" s="281"/>
      <c r="G175" s="108"/>
      <c r="H175" s="140"/>
    </row>
    <row r="176" spans="2:8">
      <c r="B176" s="107" t="s">
        <v>329</v>
      </c>
      <c r="C176" s="289">
        <v>0.91</v>
      </c>
      <c r="D176" s="280">
        <f t="shared" si="5"/>
        <v>0.91</v>
      </c>
      <c r="E176" s="281"/>
      <c r="F176" s="281"/>
      <c r="G176" s="108"/>
      <c r="H176" s="140"/>
    </row>
    <row r="177" spans="2:40">
      <c r="B177" s="107" t="s">
        <v>330</v>
      </c>
      <c r="C177" s="289">
        <v>2.2400000000000002</v>
      </c>
      <c r="D177" s="280">
        <f t="shared" si="5"/>
        <v>2.2400000000000002</v>
      </c>
      <c r="E177" s="281"/>
      <c r="F177" s="281"/>
      <c r="G177" s="108"/>
      <c r="H177" s="140"/>
    </row>
    <row r="178" spans="2:40" hidden="1">
      <c r="B178" s="107" t="s">
        <v>331</v>
      </c>
      <c r="C178" s="289"/>
      <c r="D178" s="280">
        <f t="shared" si="5"/>
        <v>0</v>
      </c>
      <c r="E178" s="281"/>
      <c r="F178" s="281"/>
      <c r="G178" s="108"/>
      <c r="H178" s="140"/>
    </row>
    <row r="179" spans="2:40">
      <c r="B179" s="107" t="s">
        <v>332</v>
      </c>
      <c r="C179" s="289">
        <v>3.43</v>
      </c>
      <c r="D179" s="280">
        <f t="shared" si="5"/>
        <v>3.43</v>
      </c>
      <c r="E179" s="281"/>
      <c r="F179" s="281"/>
      <c r="G179" s="108"/>
      <c r="H179" s="140"/>
    </row>
    <row r="180" spans="2:40">
      <c r="B180" s="107" t="s">
        <v>335</v>
      </c>
      <c r="C180" s="289">
        <v>1.24</v>
      </c>
      <c r="D180" s="280">
        <f t="shared" si="5"/>
        <v>1.24</v>
      </c>
      <c r="E180" s="281">
        <v>0.05</v>
      </c>
      <c r="F180" s="281"/>
      <c r="G180" s="108"/>
      <c r="H180" s="140"/>
    </row>
    <row r="181" spans="2:40">
      <c r="B181" s="107" t="s">
        <v>336</v>
      </c>
      <c r="C181" s="289">
        <v>0</v>
      </c>
      <c r="D181" s="280">
        <f t="shared" si="5"/>
        <v>0</v>
      </c>
      <c r="E181" s="281"/>
      <c r="F181" s="281"/>
      <c r="G181" s="108"/>
      <c r="H181" s="140"/>
    </row>
    <row r="182" spans="2:40">
      <c r="B182" s="107" t="s">
        <v>337</v>
      </c>
      <c r="C182" s="289">
        <v>0</v>
      </c>
      <c r="D182" s="280">
        <f t="shared" si="5"/>
        <v>0</v>
      </c>
      <c r="E182" s="281"/>
      <c r="F182" s="281"/>
      <c r="G182" s="108"/>
      <c r="H182" s="140"/>
    </row>
    <row r="183" spans="2:40">
      <c r="B183" s="169" t="s">
        <v>200</v>
      </c>
      <c r="C183" s="280">
        <f>SUM(C153:C182,C149)</f>
        <v>45.4</v>
      </c>
      <c r="D183" s="280">
        <f>SUM(D153:D182,D149)</f>
        <v>45.4</v>
      </c>
      <c r="E183" s="283"/>
      <c r="F183" s="283"/>
      <c r="G183" s="140"/>
    </row>
    <row r="184" spans="2:40" ht="7.5" customHeight="1">
      <c r="C184" s="282"/>
      <c r="D184" s="282"/>
      <c r="H184" s="139"/>
    </row>
    <row r="185" spans="2:40">
      <c r="B185" s="169" t="s">
        <v>201</v>
      </c>
      <c r="C185" s="280">
        <f>+C183</f>
        <v>45.4</v>
      </c>
      <c r="D185" s="283"/>
      <c r="E185" s="283"/>
      <c r="F185" s="283"/>
      <c r="G185" s="140"/>
      <c r="H185" s="108"/>
    </row>
    <row r="186" spans="2:40">
      <c r="B186" s="203"/>
      <c r="AN186" s="126"/>
    </row>
    <row r="187" spans="2:40" ht="15" hidden="1" customHeight="1">
      <c r="B187" s="505" t="str">
        <f>$B$11</f>
        <v>Deuda Corriente enero 2025</v>
      </c>
      <c r="C187" s="505"/>
      <c r="D187" s="505"/>
      <c r="E187" s="274"/>
      <c r="F187" s="274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N187" s="126"/>
    </row>
    <row r="188" spans="2:40" ht="28.25" hidden="1" customHeight="1">
      <c r="B188" s="505" t="s">
        <v>182</v>
      </c>
      <c r="C188" s="505"/>
      <c r="D188" s="505"/>
      <c r="E188" s="274"/>
      <c r="F188" s="274"/>
      <c r="G188" s="152"/>
      <c r="H188" s="152"/>
      <c r="I188" s="152"/>
      <c r="J188" s="152"/>
      <c r="K188" s="152"/>
      <c r="L188" s="152"/>
      <c r="M188" s="152"/>
      <c r="N188" s="152"/>
      <c r="O188" s="152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N188" s="126"/>
    </row>
    <row r="189" spans="2:40" hidden="1">
      <c r="B189" s="505" t="s">
        <v>111</v>
      </c>
      <c r="C189" s="505"/>
      <c r="D189" s="505"/>
      <c r="E189" s="274"/>
      <c r="F189" s="274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N189" s="126"/>
    </row>
    <row r="190" spans="2:40" hidden="1">
      <c r="B190" s="506" t="s">
        <v>95</v>
      </c>
      <c r="C190" s="506"/>
      <c r="D190" s="506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293"/>
      <c r="F191" s="293"/>
      <c r="G191" s="191"/>
      <c r="H191" s="191"/>
      <c r="I191" s="191"/>
      <c r="J191" s="191"/>
      <c r="K191" s="191"/>
      <c r="L191" s="191"/>
      <c r="M191" s="191"/>
      <c r="N191" s="191"/>
      <c r="O191" s="191"/>
      <c r="AN191" s="108"/>
    </row>
    <row r="192" spans="2:40" hidden="1">
      <c r="B192" s="106" t="s">
        <v>184</v>
      </c>
      <c r="C192" s="276">
        <f>C16</f>
        <v>45658</v>
      </c>
      <c r="D192" s="277" t="s">
        <v>294</v>
      </c>
      <c r="E192" s="278"/>
      <c r="F192" s="278"/>
      <c r="G192" s="139"/>
      <c r="H192" s="139"/>
      <c r="I192" s="139"/>
      <c r="J192" s="139"/>
      <c r="K192" s="139"/>
      <c r="L192" s="108"/>
    </row>
    <row r="193" spans="1:12" hidden="1">
      <c r="B193" s="107" t="s">
        <v>186</v>
      </c>
      <c r="C193" s="279">
        <f>+C194+C195+C196</f>
        <v>0</v>
      </c>
      <c r="D193" s="286">
        <f>SUM(C193:C193)</f>
        <v>0</v>
      </c>
      <c r="E193" s="281"/>
      <c r="F193" s="281"/>
      <c r="G193" s="108"/>
      <c r="H193" s="108"/>
      <c r="I193" s="108"/>
      <c r="J193" s="108"/>
      <c r="K193" s="108"/>
      <c r="L193" s="108"/>
    </row>
    <row r="194" spans="1:12" hidden="1">
      <c r="B194" s="109" t="s">
        <v>187</v>
      </c>
      <c r="C194" s="279">
        <v>0</v>
      </c>
      <c r="D194" s="286">
        <f t="shared" ref="D194:D220" si="6">SUM(C194:C194)</f>
        <v>0</v>
      </c>
      <c r="E194" s="282"/>
      <c r="F194" s="282"/>
      <c r="G194" s="126"/>
      <c r="H194" s="126"/>
      <c r="I194" s="126"/>
      <c r="J194" s="126"/>
      <c r="K194" s="126"/>
      <c r="L194" s="108"/>
    </row>
    <row r="195" spans="1:12" hidden="1">
      <c r="B195" s="109" t="s">
        <v>188</v>
      </c>
      <c r="C195" s="279">
        <v>0</v>
      </c>
      <c r="D195" s="286">
        <f t="shared" si="6"/>
        <v>0</v>
      </c>
      <c r="E195" s="282"/>
      <c r="F195" s="282"/>
      <c r="G195" s="126"/>
      <c r="H195" s="126"/>
      <c r="I195" s="126"/>
      <c r="J195" s="126"/>
      <c r="K195" s="126"/>
      <c r="L195" s="108"/>
    </row>
    <row r="196" spans="1:12" hidden="1">
      <c r="B196" s="109" t="s">
        <v>189</v>
      </c>
      <c r="C196" s="279">
        <v>0</v>
      </c>
      <c r="D196" s="286">
        <f t="shared" si="6"/>
        <v>0</v>
      </c>
      <c r="E196" s="282"/>
      <c r="F196" s="282"/>
      <c r="G196" s="126"/>
      <c r="H196" s="126"/>
      <c r="I196" s="126"/>
      <c r="J196" s="126"/>
      <c r="K196" s="126"/>
      <c r="L196" s="108"/>
    </row>
    <row r="197" spans="1:12" hidden="1">
      <c r="B197" s="107" t="s">
        <v>190</v>
      </c>
      <c r="C197" s="279">
        <v>0</v>
      </c>
      <c r="D197" s="286">
        <f t="shared" si="6"/>
        <v>0</v>
      </c>
      <c r="E197" s="281"/>
      <c r="F197" s="281"/>
      <c r="G197" s="108"/>
      <c r="H197" s="108"/>
      <c r="I197" s="108"/>
      <c r="J197" s="108"/>
      <c r="K197" s="108"/>
      <c r="L197" s="108"/>
    </row>
    <row r="198" spans="1:12" hidden="1">
      <c r="B198" s="107" t="s">
        <v>191</v>
      </c>
      <c r="C198" s="279">
        <v>0</v>
      </c>
      <c r="D198" s="286">
        <f t="shared" si="6"/>
        <v>0</v>
      </c>
      <c r="E198" s="281"/>
      <c r="F198" s="281"/>
      <c r="G198" s="108"/>
      <c r="H198" s="108"/>
      <c r="I198" s="108"/>
      <c r="J198" s="108"/>
      <c r="K198" s="108"/>
      <c r="L198" s="108"/>
    </row>
    <row r="199" spans="1:12" hidden="1">
      <c r="B199" s="107" t="s">
        <v>192</v>
      </c>
      <c r="C199" s="279">
        <v>0</v>
      </c>
      <c r="D199" s="286">
        <f t="shared" si="6"/>
        <v>0</v>
      </c>
      <c r="E199" s="281"/>
      <c r="F199" s="281"/>
      <c r="G199" s="108"/>
      <c r="H199" s="108"/>
      <c r="I199" s="108"/>
      <c r="J199" s="108"/>
      <c r="K199" s="108"/>
      <c r="L199" s="108"/>
    </row>
    <row r="200" spans="1:12" hidden="1">
      <c r="B200" s="107" t="s">
        <v>193</v>
      </c>
      <c r="C200" s="279">
        <v>0</v>
      </c>
      <c r="D200" s="286">
        <f t="shared" si="6"/>
        <v>0</v>
      </c>
      <c r="E200" s="281"/>
      <c r="F200" s="281"/>
      <c r="G200" s="108"/>
      <c r="H200" s="108"/>
      <c r="I200" s="108"/>
      <c r="J200" s="108"/>
      <c r="K200" s="108"/>
      <c r="L200" s="108"/>
    </row>
    <row r="201" spans="1:12" hidden="1">
      <c r="B201" s="107" t="s">
        <v>194</v>
      </c>
      <c r="C201" s="279">
        <v>0</v>
      </c>
      <c r="D201" s="286">
        <f t="shared" si="6"/>
        <v>0</v>
      </c>
      <c r="E201" s="281"/>
      <c r="F201" s="281"/>
      <c r="G201" s="108"/>
      <c r="H201" s="108"/>
      <c r="I201" s="108"/>
      <c r="J201" s="108"/>
      <c r="K201" s="108"/>
      <c r="L201" s="140"/>
    </row>
    <row r="202" spans="1:12" hidden="1">
      <c r="B202" s="107" t="s">
        <v>195</v>
      </c>
      <c r="C202" s="279">
        <v>0</v>
      </c>
      <c r="D202" s="286">
        <f t="shared" si="6"/>
        <v>0</v>
      </c>
      <c r="E202" s="281"/>
      <c r="F202" s="281"/>
      <c r="G202" s="108"/>
      <c r="H202" s="108"/>
      <c r="I202" s="108"/>
      <c r="J202" s="108"/>
      <c r="K202" s="108"/>
    </row>
    <row r="203" spans="1:12" hidden="1">
      <c r="B203" s="107" t="s">
        <v>196</v>
      </c>
      <c r="C203" s="279">
        <v>0</v>
      </c>
      <c r="D203" s="286">
        <f t="shared" si="6"/>
        <v>0</v>
      </c>
      <c r="E203" s="281"/>
      <c r="F203" s="281"/>
      <c r="G203" s="108"/>
      <c r="H203" s="108"/>
      <c r="I203" s="108"/>
      <c r="J203" s="108"/>
      <c r="K203" s="108"/>
      <c r="L203" s="140"/>
    </row>
    <row r="204" spans="1:12" hidden="1">
      <c r="B204" s="107" t="s">
        <v>197</v>
      </c>
      <c r="C204" s="279">
        <v>0</v>
      </c>
      <c r="D204" s="286">
        <f t="shared" si="6"/>
        <v>0</v>
      </c>
      <c r="E204" s="281"/>
      <c r="F204" s="281"/>
      <c r="G204" s="108"/>
      <c r="H204" s="108"/>
      <c r="I204" s="108"/>
      <c r="J204" s="108"/>
      <c r="K204" s="108"/>
    </row>
    <row r="205" spans="1:12" hidden="1">
      <c r="B205" s="107" t="s">
        <v>198</v>
      </c>
      <c r="C205" s="279">
        <v>0</v>
      </c>
      <c r="D205" s="286">
        <f t="shared" si="6"/>
        <v>0</v>
      </c>
      <c r="E205" s="281"/>
      <c r="F205" s="281"/>
      <c r="G205" s="108"/>
      <c r="H205" s="108"/>
      <c r="I205" s="108"/>
      <c r="J205" s="108"/>
      <c r="K205" s="108"/>
    </row>
    <row r="206" spans="1:12" hidden="1">
      <c r="B206" s="107" t="s">
        <v>245</v>
      </c>
      <c r="C206" s="279">
        <v>0</v>
      </c>
      <c r="D206" s="286">
        <f t="shared" si="6"/>
        <v>0</v>
      </c>
      <c r="E206" s="281"/>
      <c r="F206" s="281"/>
      <c r="G206" s="108"/>
      <c r="H206" s="108"/>
      <c r="I206" s="108"/>
      <c r="J206" s="108"/>
      <c r="K206" s="108"/>
    </row>
    <row r="207" spans="1:12" hidden="1">
      <c r="A207" t="s">
        <v>254</v>
      </c>
      <c r="B207" s="107" t="s">
        <v>199</v>
      </c>
      <c r="C207" s="279">
        <v>0</v>
      </c>
      <c r="D207" s="286">
        <f t="shared" si="6"/>
        <v>0</v>
      </c>
      <c r="E207" s="281"/>
      <c r="F207" s="281"/>
      <c r="G207" s="108"/>
      <c r="H207" s="108"/>
      <c r="I207" s="108"/>
      <c r="J207" s="108"/>
      <c r="K207" s="108"/>
    </row>
    <row r="208" spans="1:12" hidden="1">
      <c r="B208" s="107" t="s">
        <v>250</v>
      </c>
      <c r="C208" s="279">
        <v>0</v>
      </c>
      <c r="D208" s="286">
        <f t="shared" si="6"/>
        <v>0</v>
      </c>
      <c r="E208" s="281"/>
      <c r="F208" s="281"/>
      <c r="G208" s="108"/>
      <c r="H208" s="108"/>
      <c r="I208" s="108"/>
      <c r="J208" s="108"/>
      <c r="K208" s="108"/>
    </row>
    <row r="209" spans="2:11" hidden="1">
      <c r="B209" s="107" t="s">
        <v>252</v>
      </c>
      <c r="C209" s="279">
        <v>0</v>
      </c>
      <c r="D209" s="286">
        <f t="shared" si="6"/>
        <v>0</v>
      </c>
      <c r="E209" s="281"/>
      <c r="F209" s="281"/>
      <c r="G209" s="108"/>
      <c r="H209" s="108"/>
      <c r="I209" s="108"/>
      <c r="J209" s="108"/>
      <c r="K209" s="108"/>
    </row>
    <row r="210" spans="2:11" hidden="1">
      <c r="B210" s="107" t="s">
        <v>255</v>
      </c>
      <c r="C210" s="279">
        <v>0</v>
      </c>
      <c r="D210" s="286">
        <f t="shared" si="6"/>
        <v>0</v>
      </c>
      <c r="E210" s="281"/>
      <c r="F210" s="281"/>
      <c r="G210" s="108"/>
      <c r="H210" s="108"/>
      <c r="I210" s="108"/>
      <c r="J210" s="108"/>
      <c r="K210" s="108"/>
    </row>
    <row r="211" spans="2:11" ht="15.75" hidden="1" customHeight="1">
      <c r="B211" s="107" t="s">
        <v>256</v>
      </c>
      <c r="C211" s="279">
        <v>0</v>
      </c>
      <c r="D211" s="286">
        <f t="shared" si="6"/>
        <v>0</v>
      </c>
      <c r="E211" s="281"/>
      <c r="F211" s="281"/>
      <c r="G211" s="108"/>
      <c r="H211" s="108"/>
      <c r="I211" s="108"/>
      <c r="J211" s="108"/>
      <c r="K211" s="108"/>
    </row>
    <row r="212" spans="2:11" ht="15.75" hidden="1" customHeight="1">
      <c r="B212" s="107" t="s">
        <v>287</v>
      </c>
      <c r="C212" s="279">
        <v>0</v>
      </c>
      <c r="D212" s="286">
        <f t="shared" si="6"/>
        <v>0</v>
      </c>
      <c r="E212" s="281"/>
      <c r="F212" s="281"/>
      <c r="G212" s="108"/>
      <c r="H212" s="108"/>
      <c r="I212" s="108"/>
      <c r="J212" s="108"/>
      <c r="K212" s="108"/>
    </row>
    <row r="213" spans="2:11" ht="15.75" hidden="1" customHeight="1">
      <c r="B213" s="107" t="s">
        <v>258</v>
      </c>
      <c r="C213" s="279">
        <v>0</v>
      </c>
      <c r="D213" s="286">
        <f t="shared" si="6"/>
        <v>0</v>
      </c>
      <c r="E213" s="281"/>
      <c r="F213" s="281"/>
      <c r="G213" s="108"/>
      <c r="H213" s="108"/>
      <c r="I213" s="108"/>
      <c r="J213" s="108"/>
      <c r="K213" s="108"/>
    </row>
    <row r="214" spans="2:11" ht="15.75" hidden="1" customHeight="1">
      <c r="B214" s="107" t="s">
        <v>259</v>
      </c>
      <c r="C214" s="279">
        <v>0</v>
      </c>
      <c r="D214" s="286">
        <f t="shared" si="6"/>
        <v>0</v>
      </c>
      <c r="E214" s="281"/>
      <c r="F214" s="281"/>
      <c r="G214" s="108"/>
      <c r="H214" s="108"/>
      <c r="I214" s="108"/>
      <c r="J214" s="108"/>
      <c r="K214" s="108"/>
    </row>
    <row r="215" spans="2:11" ht="15.75" hidden="1" customHeight="1">
      <c r="B215" s="107" t="s">
        <v>266</v>
      </c>
      <c r="C215" s="279">
        <v>0</v>
      </c>
      <c r="D215" s="286">
        <f t="shared" si="6"/>
        <v>0</v>
      </c>
      <c r="E215" s="281"/>
      <c r="F215" s="281"/>
      <c r="G215" s="108"/>
      <c r="H215" s="108"/>
      <c r="I215" s="108"/>
      <c r="J215" s="108"/>
      <c r="K215" s="108"/>
    </row>
    <row r="216" spans="2:11" ht="15.75" hidden="1" customHeight="1">
      <c r="B216" s="107" t="s">
        <v>267</v>
      </c>
      <c r="C216" s="279">
        <v>0</v>
      </c>
      <c r="D216" s="286">
        <f t="shared" si="6"/>
        <v>0</v>
      </c>
      <c r="E216" s="281"/>
      <c r="F216" s="281"/>
      <c r="G216" s="108"/>
      <c r="H216" s="108"/>
      <c r="I216" s="108"/>
      <c r="J216" s="108"/>
      <c r="K216" s="108"/>
    </row>
    <row r="217" spans="2:11" ht="15.75" hidden="1" customHeight="1">
      <c r="B217" s="107" t="s">
        <v>268</v>
      </c>
      <c r="C217" s="279">
        <v>0</v>
      </c>
      <c r="D217" s="286">
        <f t="shared" si="6"/>
        <v>0</v>
      </c>
      <c r="E217" s="281"/>
      <c r="F217" s="281"/>
      <c r="G217" s="108"/>
      <c r="H217" s="108"/>
      <c r="I217" s="108"/>
      <c r="J217" s="108"/>
      <c r="K217" s="108"/>
    </row>
    <row r="218" spans="2:11" ht="15.75" hidden="1" customHeight="1">
      <c r="B218" s="107" t="s">
        <v>269</v>
      </c>
      <c r="C218" s="279">
        <v>0</v>
      </c>
      <c r="D218" s="286">
        <f t="shared" si="6"/>
        <v>0</v>
      </c>
      <c r="E218" s="281"/>
      <c r="F218" s="281"/>
      <c r="G218" s="108"/>
      <c r="H218" s="108"/>
      <c r="I218" s="108"/>
      <c r="J218" s="108"/>
      <c r="K218" s="108"/>
    </row>
    <row r="219" spans="2:11" ht="15.75" hidden="1" customHeight="1">
      <c r="B219" s="107" t="s">
        <v>288</v>
      </c>
      <c r="C219" s="279">
        <v>0</v>
      </c>
      <c r="D219" s="286">
        <f t="shared" si="6"/>
        <v>0</v>
      </c>
      <c r="E219" s="281"/>
      <c r="F219" s="281"/>
      <c r="G219" s="108"/>
      <c r="H219" s="108"/>
      <c r="I219" s="108"/>
      <c r="J219" s="108"/>
      <c r="K219" s="108"/>
    </row>
    <row r="220" spans="2:11" ht="15.75" hidden="1" customHeight="1">
      <c r="B220" s="107" t="s">
        <v>317</v>
      </c>
      <c r="C220" s="279">
        <v>0</v>
      </c>
      <c r="D220" s="286">
        <f t="shared" si="6"/>
        <v>0</v>
      </c>
      <c r="E220" s="281"/>
      <c r="F220" s="281"/>
      <c r="G220" s="108"/>
      <c r="H220" s="108"/>
      <c r="I220" s="108"/>
      <c r="J220" s="108"/>
      <c r="K220" s="108"/>
    </row>
    <row r="221" spans="2:11" ht="14.4" hidden="1" customHeight="1">
      <c r="B221" s="169" t="s">
        <v>200</v>
      </c>
      <c r="C221" s="280">
        <f>SUM(C197:C220,C193)</f>
        <v>0</v>
      </c>
      <c r="D221" s="280">
        <f>SUM(D197:D220,D193)</f>
        <v>0</v>
      </c>
    </row>
    <row r="222" spans="2:11" ht="7.5" hidden="1" customHeight="1">
      <c r="C222" s="282"/>
      <c r="D222" s="282"/>
      <c r="E222" s="282"/>
      <c r="F222" s="282"/>
      <c r="J222" s="124"/>
    </row>
    <row r="223" spans="2:11" hidden="1">
      <c r="B223" s="169" t="s">
        <v>201</v>
      </c>
      <c r="C223" s="280">
        <f>+C221</f>
        <v>0</v>
      </c>
      <c r="D223" s="283"/>
      <c r="E223" s="283"/>
      <c r="F223" s="283"/>
      <c r="G223" s="140"/>
      <c r="H223" s="140"/>
      <c r="I223" s="140"/>
      <c r="J223" s="110"/>
    </row>
    <row r="224" spans="2:11" ht="14.25" customHeight="1"/>
    <row r="225" spans="2:43" hidden="1" outlineLevel="3">
      <c r="B225" s="167" t="s">
        <v>312</v>
      </c>
      <c r="AQ225" s="110"/>
    </row>
    <row r="226" spans="2:43" hidden="1" outlineLevel="3">
      <c r="B226" s="167"/>
      <c r="AQ226" s="110"/>
    </row>
    <row r="227" spans="2:43" hidden="1" outlineLevel="3">
      <c r="B227" s="168" t="s">
        <v>202</v>
      </c>
      <c r="AQ227" s="110"/>
    </row>
    <row r="228" spans="2:43" hidden="1" outlineLevel="3">
      <c r="AQ228" s="110"/>
    </row>
    <row r="229" spans="2:43" hidden="1" outlineLevel="3">
      <c r="B229" s="111" t="s">
        <v>184</v>
      </c>
      <c r="C229" s="294" t="s">
        <v>18</v>
      </c>
      <c r="D229" s="294" t="s">
        <v>19</v>
      </c>
      <c r="E229" s="294" t="s">
        <v>20</v>
      </c>
      <c r="F229" s="294" t="s">
        <v>111</v>
      </c>
      <c r="G229" s="112" t="s">
        <v>200</v>
      </c>
      <c r="AF229" s="110"/>
    </row>
    <row r="230" spans="2:43" hidden="1" outlineLevel="3">
      <c r="B230" s="113" t="s">
        <v>203</v>
      </c>
      <c r="C230" s="295">
        <v>0</v>
      </c>
      <c r="D230" s="295">
        <v>0</v>
      </c>
      <c r="E230" s="295">
        <v>0</v>
      </c>
      <c r="F230" s="295">
        <v>0</v>
      </c>
      <c r="G230" s="114">
        <f>SUM(C230:F230)</f>
        <v>0</v>
      </c>
      <c r="AF230" s="110"/>
    </row>
    <row r="231" spans="2:43" hidden="1" outlineLevel="3">
      <c r="B231" s="113" t="s">
        <v>204</v>
      </c>
      <c r="C231" s="295">
        <v>0</v>
      </c>
      <c r="D231" s="295">
        <v>0</v>
      </c>
      <c r="E231" s="295">
        <v>0</v>
      </c>
      <c r="F231" s="295">
        <v>0</v>
      </c>
      <c r="G231" s="114">
        <f>SUM(C231:F231)</f>
        <v>0</v>
      </c>
      <c r="AF231" s="110"/>
    </row>
    <row r="232" spans="2:43" hidden="1" outlineLevel="3">
      <c r="B232" s="113" t="s">
        <v>196</v>
      </c>
      <c r="C232" s="295">
        <v>0</v>
      </c>
      <c r="D232" s="295">
        <v>0</v>
      </c>
      <c r="E232" s="295">
        <v>0</v>
      </c>
      <c r="F232" s="295">
        <v>0</v>
      </c>
      <c r="G232" s="114">
        <f>SUM(C232:F232)</f>
        <v>0</v>
      </c>
      <c r="AF232" s="110"/>
    </row>
    <row r="233" spans="2:43" hidden="1" outlineLevel="3">
      <c r="B233" s="113" t="s">
        <v>205</v>
      </c>
      <c r="C233" s="295">
        <v>0</v>
      </c>
      <c r="D233" s="295">
        <v>0</v>
      </c>
      <c r="E233" s="295">
        <v>0</v>
      </c>
      <c r="F233" s="295">
        <v>0</v>
      </c>
      <c r="G233" s="114">
        <f>SUM(C233:F233)</f>
        <v>0</v>
      </c>
      <c r="AF233" s="110"/>
    </row>
    <row r="234" spans="2:43" hidden="1" outlineLevel="3">
      <c r="B234" s="111" t="s">
        <v>200</v>
      </c>
      <c r="C234" s="296">
        <f>SUM(C230:C233)</f>
        <v>0</v>
      </c>
      <c r="D234" s="296">
        <f>SUM(D230:D233)</f>
        <v>0</v>
      </c>
      <c r="E234" s="296">
        <f>SUM(E230:E233)</f>
        <v>0</v>
      </c>
      <c r="F234" s="296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505" t="s">
        <v>354</v>
      </c>
      <c r="C236" s="505"/>
      <c r="D236" s="505"/>
      <c r="E236" s="505"/>
      <c r="F236" s="505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AQ236" s="110"/>
    </row>
    <row r="237" spans="2:43" ht="15" customHeight="1">
      <c r="B237" s="505"/>
      <c r="C237" s="505"/>
      <c r="D237" s="505"/>
      <c r="E237" s="505"/>
      <c r="F237" s="505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AQ237" s="110"/>
    </row>
    <row r="238" spans="2:43">
      <c r="B238" s="508" t="s">
        <v>202</v>
      </c>
      <c r="C238" s="508"/>
      <c r="D238" s="508"/>
      <c r="E238" s="508"/>
      <c r="F238" s="508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AQ238" s="110"/>
    </row>
    <row r="239" spans="2:43">
      <c r="B239" s="117"/>
      <c r="AQ239" s="110"/>
    </row>
    <row r="240" spans="2:43">
      <c r="B240" s="118" t="s">
        <v>206</v>
      </c>
      <c r="C240" s="294" t="s">
        <v>18</v>
      </c>
      <c r="D240" s="294" t="s">
        <v>19</v>
      </c>
      <c r="E240" s="294" t="s">
        <v>20</v>
      </c>
      <c r="F240" s="297" t="s">
        <v>200</v>
      </c>
      <c r="AF240" s="110"/>
    </row>
    <row r="241" spans="2:32">
      <c r="B241" s="119" t="s">
        <v>5</v>
      </c>
      <c r="C241" s="298">
        <f>SUM(C242:C244)</f>
        <v>124.13072843756092</v>
      </c>
      <c r="D241" s="298">
        <f t="shared" ref="D241:E241" si="7">SUM(D242:D244)</f>
        <v>138.25649442624103</v>
      </c>
      <c r="E241" s="298">
        <f t="shared" si="7"/>
        <v>126.79522455978628</v>
      </c>
      <c r="F241" s="299">
        <f>SUM(C241:E241)</f>
        <v>389.18244742358826</v>
      </c>
      <c r="AF241" s="110"/>
    </row>
    <row r="242" spans="2:32">
      <c r="B242" s="120" t="s">
        <v>207</v>
      </c>
      <c r="C242" s="300">
        <v>104.29710988198204</v>
      </c>
      <c r="D242" s="300">
        <v>68.033396570186355</v>
      </c>
      <c r="E242" s="300">
        <v>93.927184761056651</v>
      </c>
      <c r="F242" s="301">
        <f t="shared" ref="F242:F254" si="8">SUM(C242:E242)</f>
        <v>266.25769121322503</v>
      </c>
      <c r="O242" s="134"/>
      <c r="P242" s="134"/>
      <c r="Q242" s="134"/>
      <c r="R242" s="134"/>
      <c r="AF242" s="110"/>
    </row>
    <row r="243" spans="2:32">
      <c r="B243" s="120" t="s">
        <v>318</v>
      </c>
      <c r="C243" s="289">
        <v>4.5179784406365391</v>
      </c>
      <c r="D243" s="289">
        <v>6.0712085509514759</v>
      </c>
      <c r="E243" s="289">
        <v>4.5733021237872888</v>
      </c>
      <c r="F243" s="301">
        <f t="shared" si="8"/>
        <v>15.162489115375305</v>
      </c>
      <c r="O243" s="134"/>
      <c r="P243" s="134"/>
      <c r="Q243" s="134"/>
      <c r="R243" s="134"/>
      <c r="AF243" s="110"/>
    </row>
    <row r="244" spans="2:32">
      <c r="B244" s="120" t="s">
        <v>319</v>
      </c>
      <c r="C244" s="289">
        <v>15.315640114942344</v>
      </c>
      <c r="D244" s="289">
        <v>64.151889305103182</v>
      </c>
      <c r="E244" s="289">
        <v>28.294737674942347</v>
      </c>
      <c r="F244" s="301">
        <f t="shared" si="8"/>
        <v>107.76226709498786</v>
      </c>
      <c r="O244" s="134"/>
      <c r="P244" s="134"/>
      <c r="Q244" s="134"/>
      <c r="R244" s="134"/>
      <c r="AF244" s="110"/>
    </row>
    <row r="245" spans="2:32" ht="15.75" hidden="1" customHeight="1">
      <c r="B245" s="119" t="s">
        <v>6</v>
      </c>
      <c r="C245" s="298">
        <f>SUM(C246:C248)</f>
        <v>0</v>
      </c>
      <c r="D245" s="298">
        <f t="shared" ref="D245:E245" si="9">SUM(D246:D248)</f>
        <v>0</v>
      </c>
      <c r="E245" s="298">
        <f t="shared" si="9"/>
        <v>0</v>
      </c>
      <c r="F245" s="299">
        <f>SUM(C245:E245)</f>
        <v>0</v>
      </c>
      <c r="AF245" s="110"/>
    </row>
    <row r="246" spans="2:32" hidden="1">
      <c r="B246" s="120" t="s">
        <v>207</v>
      </c>
      <c r="C246" s="300"/>
      <c r="D246" s="300"/>
      <c r="E246" s="300"/>
      <c r="F246" s="301">
        <f t="shared" si="8"/>
        <v>0</v>
      </c>
      <c r="O246" s="134"/>
      <c r="P246" s="134"/>
      <c r="Q246" s="134"/>
      <c r="R246" s="134"/>
      <c r="AF246" s="110"/>
    </row>
    <row r="247" spans="2:32" hidden="1">
      <c r="B247" s="120" t="s">
        <v>318</v>
      </c>
      <c r="C247" s="289"/>
      <c r="D247" s="289"/>
      <c r="E247" s="289"/>
      <c r="F247" s="301">
        <f t="shared" si="8"/>
        <v>0</v>
      </c>
      <c r="O247" s="134"/>
      <c r="P247" s="134"/>
      <c r="Q247" s="134"/>
      <c r="R247" s="134"/>
      <c r="AF247" s="110"/>
    </row>
    <row r="248" spans="2:32" hidden="1">
      <c r="B248" s="120" t="s">
        <v>319</v>
      </c>
      <c r="C248" s="289"/>
      <c r="D248" s="289"/>
      <c r="E248" s="289"/>
      <c r="F248" s="301">
        <f t="shared" si="8"/>
        <v>0</v>
      </c>
      <c r="O248" s="134"/>
      <c r="P248" s="134"/>
      <c r="Q248" s="134"/>
      <c r="R248" s="134"/>
      <c r="AF248" s="110"/>
    </row>
    <row r="249" spans="2:32" hidden="1">
      <c r="B249" s="119" t="s">
        <v>7</v>
      </c>
      <c r="C249" s="298">
        <f>SUM(C250:C252)</f>
        <v>0</v>
      </c>
      <c r="D249" s="298">
        <f t="shared" ref="D249" si="10">SUM(D250:D252)</f>
        <v>0</v>
      </c>
      <c r="E249" s="298">
        <f t="shared" ref="E249" si="11">SUM(E250:E252)</f>
        <v>0</v>
      </c>
      <c r="F249" s="299">
        <f>SUM(C249:E249)</f>
        <v>0</v>
      </c>
      <c r="AF249" s="110"/>
    </row>
    <row r="250" spans="2:32" hidden="1">
      <c r="B250" s="120" t="s">
        <v>207</v>
      </c>
      <c r="C250" s="300"/>
      <c r="D250" s="300"/>
      <c r="E250" s="300"/>
      <c r="F250" s="301">
        <f t="shared" si="8"/>
        <v>0</v>
      </c>
      <c r="O250" s="134"/>
      <c r="P250" s="134"/>
      <c r="Q250" s="134"/>
      <c r="R250" s="134"/>
      <c r="AF250" s="110"/>
    </row>
    <row r="251" spans="2:32" hidden="1">
      <c r="B251" s="120" t="s">
        <v>318</v>
      </c>
      <c r="C251" s="289"/>
      <c r="D251" s="289"/>
      <c r="E251" s="289"/>
      <c r="F251" s="301">
        <f t="shared" si="8"/>
        <v>0</v>
      </c>
      <c r="G251" s="135"/>
      <c r="O251" s="134"/>
      <c r="P251" s="134"/>
      <c r="Q251" s="134"/>
      <c r="R251" s="134"/>
      <c r="AF251" s="110"/>
    </row>
    <row r="252" spans="2:32" hidden="1">
      <c r="B252" s="120" t="s">
        <v>319</v>
      </c>
      <c r="C252" s="289"/>
      <c r="D252" s="289"/>
      <c r="E252" s="289"/>
      <c r="F252" s="301">
        <f t="shared" si="8"/>
        <v>0</v>
      </c>
      <c r="G252" s="135"/>
      <c r="O252" s="134"/>
      <c r="P252" s="134"/>
      <c r="Q252" s="134"/>
      <c r="R252" s="134"/>
      <c r="AF252" s="110"/>
    </row>
    <row r="253" spans="2:32" hidden="1">
      <c r="B253" s="119" t="s">
        <v>8</v>
      </c>
      <c r="C253" s="298">
        <f>SUM(C254:C256)</f>
        <v>0</v>
      </c>
      <c r="D253" s="298">
        <f>SUM(D254:D256)</f>
        <v>0</v>
      </c>
      <c r="E253" s="298">
        <f>SUM(E254:E256)</f>
        <v>0</v>
      </c>
      <c r="F253" s="299">
        <f>SUM(C253:E253)</f>
        <v>0</v>
      </c>
      <c r="AF253" s="110"/>
    </row>
    <row r="254" spans="2:32" hidden="1">
      <c r="B254" s="120" t="s">
        <v>207</v>
      </c>
      <c r="C254" s="300"/>
      <c r="D254" s="300"/>
      <c r="E254" s="300"/>
      <c r="F254" s="301">
        <f t="shared" si="8"/>
        <v>0</v>
      </c>
      <c r="O254" s="134"/>
      <c r="P254" s="134"/>
      <c r="Q254" s="134"/>
      <c r="R254" s="134"/>
      <c r="AF254" s="110"/>
    </row>
    <row r="255" spans="2:32" hidden="1">
      <c r="B255" s="120" t="s">
        <v>318</v>
      </c>
      <c r="C255" s="289"/>
      <c r="D255" s="289"/>
      <c r="E255" s="289"/>
      <c r="F255" s="301">
        <f t="shared" ref="F255:F264" si="12">SUM(C255:E255)</f>
        <v>0</v>
      </c>
      <c r="O255" s="134"/>
      <c r="P255" s="134"/>
      <c r="Q255" s="134"/>
      <c r="R255" s="134"/>
      <c r="AF255" s="110"/>
    </row>
    <row r="256" spans="2:32" hidden="1">
      <c r="B256" s="120" t="s">
        <v>319</v>
      </c>
      <c r="C256" s="289"/>
      <c r="D256" s="289"/>
      <c r="E256" s="289"/>
      <c r="F256" s="301">
        <f t="shared" si="12"/>
        <v>0</v>
      </c>
      <c r="O256" s="134"/>
      <c r="P256" s="134"/>
      <c r="Q256" s="134"/>
      <c r="R256" s="134"/>
      <c r="AF256" s="110"/>
    </row>
    <row r="257" spans="2:32" hidden="1">
      <c r="B257" s="119" t="s">
        <v>9</v>
      </c>
      <c r="C257" s="298">
        <f>SUM(C258:C260)</f>
        <v>0</v>
      </c>
      <c r="D257" s="298">
        <f>SUM(D258:D260)</f>
        <v>0</v>
      </c>
      <c r="E257" s="298">
        <f>SUM(E258:E260)</f>
        <v>0</v>
      </c>
      <c r="F257" s="299">
        <f t="shared" si="12"/>
        <v>0</v>
      </c>
      <c r="AF257" s="110"/>
    </row>
    <row r="258" spans="2:32" hidden="1">
      <c r="B258" s="120" t="s">
        <v>207</v>
      </c>
      <c r="C258" s="300"/>
      <c r="D258" s="300"/>
      <c r="E258" s="300"/>
      <c r="F258" s="301">
        <f t="shared" si="12"/>
        <v>0</v>
      </c>
      <c r="O258" s="134"/>
      <c r="P258" s="134"/>
      <c r="Q258" s="134"/>
      <c r="R258" s="134"/>
      <c r="AF258" s="110"/>
    </row>
    <row r="259" spans="2:32" ht="15.75" hidden="1" customHeight="1">
      <c r="B259" s="120" t="s">
        <v>318</v>
      </c>
      <c r="C259" s="289"/>
      <c r="D259" s="289"/>
      <c r="E259" s="289"/>
      <c r="F259" s="301">
        <f t="shared" si="12"/>
        <v>0</v>
      </c>
      <c r="O259" s="134"/>
      <c r="P259" s="134"/>
      <c r="Q259" s="134"/>
      <c r="R259" s="134"/>
      <c r="AF259" s="110"/>
    </row>
    <row r="260" spans="2:32" ht="15.75" hidden="1" customHeight="1">
      <c r="B260" s="120" t="s">
        <v>319</v>
      </c>
      <c r="C260" s="289"/>
      <c r="D260" s="289"/>
      <c r="E260" s="289"/>
      <c r="F260" s="301">
        <f t="shared" si="12"/>
        <v>0</v>
      </c>
      <c r="O260" s="134"/>
      <c r="P260" s="134"/>
      <c r="Q260" s="134"/>
      <c r="R260" s="134"/>
      <c r="AF260" s="110"/>
    </row>
    <row r="261" spans="2:32" hidden="1">
      <c r="B261" s="119" t="s">
        <v>10</v>
      </c>
      <c r="C261" s="298">
        <f>SUM(C262:C264)</f>
        <v>0</v>
      </c>
      <c r="D261" s="298">
        <f t="shared" ref="D261" si="13">SUM(D262:D264)</f>
        <v>0</v>
      </c>
      <c r="E261" s="298">
        <f t="shared" ref="E261" si="14">SUM(E262:E264)</f>
        <v>0</v>
      </c>
      <c r="F261" s="299">
        <f>SUM(C261:E261)</f>
        <v>0</v>
      </c>
      <c r="AF261" s="110"/>
    </row>
    <row r="262" spans="2:32" hidden="1">
      <c r="B262" s="120" t="s">
        <v>207</v>
      </c>
      <c r="C262" s="300"/>
      <c r="D262" s="300"/>
      <c r="E262" s="300"/>
      <c r="F262" s="301">
        <f t="shared" si="12"/>
        <v>0</v>
      </c>
      <c r="O262" s="134"/>
      <c r="P262" s="134"/>
      <c r="Q262" s="134"/>
      <c r="R262" s="134"/>
      <c r="AF262" s="110"/>
    </row>
    <row r="263" spans="2:32" hidden="1">
      <c r="B263" s="120" t="s">
        <v>318</v>
      </c>
      <c r="C263" s="289"/>
      <c r="D263" s="289"/>
      <c r="E263" s="289"/>
      <c r="F263" s="301">
        <f t="shared" si="12"/>
        <v>0</v>
      </c>
      <c r="O263" s="134"/>
      <c r="P263" s="134"/>
      <c r="Q263" s="134"/>
      <c r="R263" s="134"/>
      <c r="AF263" s="110"/>
    </row>
    <row r="264" spans="2:32" hidden="1">
      <c r="B264" s="120" t="s">
        <v>319</v>
      </c>
      <c r="C264" s="289"/>
      <c r="D264" s="289"/>
      <c r="E264" s="289"/>
      <c r="F264" s="301">
        <f t="shared" si="12"/>
        <v>0</v>
      </c>
      <c r="O264" s="134"/>
      <c r="P264" s="134"/>
      <c r="Q264" s="134"/>
      <c r="R264" s="134"/>
      <c r="AF264" s="110"/>
    </row>
    <row r="265" spans="2:32" hidden="1">
      <c r="B265" s="119" t="s">
        <v>11</v>
      </c>
      <c r="C265" s="298">
        <f>SUM(C266:C268)</f>
        <v>0</v>
      </c>
      <c r="D265" s="298">
        <f t="shared" ref="D265" si="15">SUM(D266:D268)</f>
        <v>0</v>
      </c>
      <c r="E265" s="298">
        <f t="shared" ref="E265" si="16">SUM(E266:E268)</f>
        <v>0</v>
      </c>
      <c r="F265" s="299">
        <f t="shared" ref="F265:F270" si="17">SUM(C265:E265)</f>
        <v>0</v>
      </c>
      <c r="AF265" s="110"/>
    </row>
    <row r="266" spans="2:32" hidden="1">
      <c r="B266" s="120" t="s">
        <v>207</v>
      </c>
      <c r="C266" s="300"/>
      <c r="D266" s="300"/>
      <c r="E266" s="300"/>
      <c r="F266" s="301">
        <f t="shared" si="17"/>
        <v>0</v>
      </c>
      <c r="O266" s="134"/>
      <c r="P266" s="134"/>
      <c r="Q266" s="134"/>
      <c r="R266" s="134"/>
      <c r="AF266" s="110"/>
    </row>
    <row r="267" spans="2:32" hidden="1">
      <c r="B267" s="120" t="s">
        <v>318</v>
      </c>
      <c r="C267" s="300"/>
      <c r="D267" s="300"/>
      <c r="E267" s="300"/>
      <c r="F267" s="301">
        <f t="shared" si="17"/>
        <v>0</v>
      </c>
      <c r="O267" s="134"/>
      <c r="P267" s="134"/>
      <c r="Q267" s="134"/>
      <c r="R267" s="134"/>
      <c r="AF267" s="110"/>
    </row>
    <row r="268" spans="2:32" hidden="1">
      <c r="B268" s="120" t="s">
        <v>319</v>
      </c>
      <c r="C268" s="300"/>
      <c r="D268" s="300"/>
      <c r="E268" s="300"/>
      <c r="F268" s="301">
        <f t="shared" si="17"/>
        <v>0</v>
      </c>
      <c r="O268" s="134"/>
      <c r="P268" s="134"/>
      <c r="Q268" s="134"/>
      <c r="R268" s="134"/>
      <c r="AF268" s="110"/>
    </row>
    <row r="269" spans="2:32" hidden="1">
      <c r="B269" s="119" t="s">
        <v>12</v>
      </c>
      <c r="C269" s="298">
        <f>SUM(C270:C272)</f>
        <v>0</v>
      </c>
      <c r="D269" s="298">
        <f>SUM(D270:D272)</f>
        <v>0</v>
      </c>
      <c r="E269" s="298">
        <f>SUM(E270:E272)</f>
        <v>0</v>
      </c>
      <c r="F269" s="299">
        <f t="shared" si="17"/>
        <v>0</v>
      </c>
      <c r="AF269" s="110"/>
    </row>
    <row r="270" spans="2:32" hidden="1">
      <c r="B270" s="120" t="s">
        <v>207</v>
      </c>
      <c r="C270" s="300"/>
      <c r="D270" s="300"/>
      <c r="E270" s="300"/>
      <c r="F270" s="301">
        <f t="shared" si="17"/>
        <v>0</v>
      </c>
      <c r="O270" s="134"/>
      <c r="P270" s="134"/>
      <c r="Q270" s="134"/>
      <c r="R270" s="134"/>
      <c r="AF270" s="110"/>
    </row>
    <row r="271" spans="2:32" hidden="1">
      <c r="B271" s="120" t="s">
        <v>318</v>
      </c>
      <c r="C271" s="300"/>
      <c r="D271" s="300"/>
      <c r="E271" s="300"/>
      <c r="F271" s="301">
        <f t="shared" ref="F271" si="18">SUM(C271:E271)</f>
        <v>0</v>
      </c>
      <c r="O271" s="134"/>
      <c r="P271" s="134"/>
      <c r="Q271" s="134"/>
      <c r="R271" s="134"/>
      <c r="AF271" s="110"/>
    </row>
    <row r="272" spans="2:32" hidden="1">
      <c r="B272" s="120" t="s">
        <v>319</v>
      </c>
      <c r="C272" s="300"/>
      <c r="D272" s="300"/>
      <c r="E272" s="300"/>
      <c r="F272" s="301">
        <f>SUM(C272:E272)</f>
        <v>0</v>
      </c>
      <c r="O272" s="134"/>
      <c r="P272" s="134"/>
      <c r="Q272" s="134"/>
      <c r="R272" s="134"/>
      <c r="AF272" s="110"/>
    </row>
    <row r="273" spans="2:32" ht="14.25" hidden="1" customHeight="1">
      <c r="B273" s="119" t="s">
        <v>13</v>
      </c>
      <c r="C273" s="298">
        <f>SUM(C274:C276)</f>
        <v>0</v>
      </c>
      <c r="D273" s="298">
        <f t="shared" ref="D273" si="19">SUM(D274:D276)</f>
        <v>0</v>
      </c>
      <c r="E273" s="298">
        <f>SUM(E274:E276)</f>
        <v>0</v>
      </c>
      <c r="F273" s="299">
        <f t="shared" ref="F273" si="20">SUM(C273:E273)</f>
        <v>0</v>
      </c>
      <c r="AF273" s="110"/>
    </row>
    <row r="274" spans="2:32" ht="14.25" hidden="1" customHeight="1">
      <c r="B274" s="120" t="s">
        <v>207</v>
      </c>
      <c r="C274" s="300"/>
      <c r="D274" s="300"/>
      <c r="E274" s="300"/>
      <c r="F274" s="301">
        <f>SUM(C274:E274)</f>
        <v>0</v>
      </c>
      <c r="O274" s="134"/>
      <c r="P274" s="134"/>
      <c r="Q274" s="134"/>
      <c r="R274" s="134"/>
      <c r="AF274" s="110"/>
    </row>
    <row r="275" spans="2:32" ht="14.25" hidden="1" customHeight="1">
      <c r="B275" s="120" t="s">
        <v>318</v>
      </c>
      <c r="C275" s="300"/>
      <c r="D275" s="300"/>
      <c r="E275" s="300"/>
      <c r="F275" s="301">
        <f>SUM(C275:E275)</f>
        <v>0</v>
      </c>
      <c r="O275" s="134"/>
      <c r="P275" s="134"/>
      <c r="Q275" s="134"/>
      <c r="R275" s="134"/>
      <c r="AF275" s="110"/>
    </row>
    <row r="276" spans="2:32" ht="14.25" hidden="1" customHeight="1">
      <c r="B276" s="120" t="s">
        <v>319</v>
      </c>
      <c r="C276" s="300"/>
      <c r="D276" s="300"/>
      <c r="E276" s="300"/>
      <c r="F276" s="301">
        <f>SUM(C276:E276)</f>
        <v>0</v>
      </c>
      <c r="O276" s="134"/>
      <c r="P276" s="134"/>
      <c r="Q276" s="134"/>
      <c r="R276" s="134"/>
      <c r="AF276" s="110"/>
    </row>
    <row r="277" spans="2:32" ht="14.25" hidden="1" customHeight="1">
      <c r="B277" s="119" t="s">
        <v>14</v>
      </c>
      <c r="C277" s="298">
        <f>SUM(C278:C280)</f>
        <v>0</v>
      </c>
      <c r="D277" s="298">
        <f>SUM(D278:D280)</f>
        <v>0</v>
      </c>
      <c r="E277" s="298">
        <f t="shared" ref="E277" si="21">SUM(E278:E280)</f>
        <v>0</v>
      </c>
      <c r="F277" s="299">
        <f>SUM(F278:F280)</f>
        <v>0</v>
      </c>
      <c r="AF277" s="110"/>
    </row>
    <row r="278" spans="2:32" ht="14.25" hidden="1" customHeight="1">
      <c r="B278" s="120" t="s">
        <v>207</v>
      </c>
      <c r="C278" s="300"/>
      <c r="D278" s="300"/>
      <c r="E278" s="300"/>
      <c r="F278" s="301">
        <f>SUM(C278:E278)</f>
        <v>0</v>
      </c>
      <c r="O278" s="134"/>
      <c r="P278" s="134"/>
      <c r="Q278" s="134"/>
      <c r="R278" s="134"/>
      <c r="AF278" s="110"/>
    </row>
    <row r="279" spans="2:32" ht="14.25" hidden="1" customHeight="1">
      <c r="B279" s="120" t="s">
        <v>318</v>
      </c>
      <c r="C279" s="300"/>
      <c r="D279" s="300"/>
      <c r="E279" s="300"/>
      <c r="F279" s="301">
        <f>SUM(C279:E279)</f>
        <v>0</v>
      </c>
      <c r="O279" s="134"/>
      <c r="P279" s="134"/>
      <c r="Q279" s="134"/>
      <c r="R279" s="134"/>
      <c r="AF279" s="110"/>
    </row>
    <row r="280" spans="2:32" ht="14.25" hidden="1" customHeight="1">
      <c r="B280" s="120" t="s">
        <v>319</v>
      </c>
      <c r="C280" s="300"/>
      <c r="D280" s="300"/>
      <c r="E280" s="300"/>
      <c r="F280" s="301">
        <f>SUM(C280:E280)</f>
        <v>0</v>
      </c>
      <c r="O280" s="134"/>
      <c r="P280" s="134"/>
      <c r="Q280" s="134"/>
      <c r="R280" s="134"/>
      <c r="AF280" s="110"/>
    </row>
    <row r="281" spans="2:32" ht="14.25" hidden="1" customHeight="1">
      <c r="B281" s="119" t="s">
        <v>15</v>
      </c>
      <c r="C281" s="298">
        <f>SUM(C282:C284)</f>
        <v>0</v>
      </c>
      <c r="D281" s="298">
        <f t="shared" ref="D281" si="22">SUM(D282:D284)</f>
        <v>0</v>
      </c>
      <c r="E281" s="298">
        <f t="shared" ref="E281" si="23">SUM(E282:E284)</f>
        <v>0</v>
      </c>
      <c r="F281" s="299">
        <f>SUM(F282:F284)</f>
        <v>0</v>
      </c>
      <c r="O281" s="134"/>
      <c r="P281" s="134"/>
      <c r="Q281" s="134"/>
      <c r="R281" s="134"/>
      <c r="AF281" s="110"/>
    </row>
    <row r="282" spans="2:32" ht="14.25" hidden="1" customHeight="1">
      <c r="B282" s="120" t="s">
        <v>207</v>
      </c>
      <c r="C282" s="300"/>
      <c r="D282" s="300"/>
      <c r="E282" s="300"/>
      <c r="F282" s="301">
        <f>SUM(C282:E282)</f>
        <v>0</v>
      </c>
      <c r="O282" s="134"/>
      <c r="P282" s="134"/>
      <c r="Q282" s="134"/>
      <c r="R282" s="134"/>
      <c r="AF282" s="110"/>
    </row>
    <row r="283" spans="2:32" ht="14.25" hidden="1" customHeight="1">
      <c r="B283" s="120" t="s">
        <v>318</v>
      </c>
      <c r="C283" s="300"/>
      <c r="D283" s="300"/>
      <c r="E283" s="300"/>
      <c r="F283" s="301">
        <f>SUM(C283:E283)</f>
        <v>0</v>
      </c>
      <c r="O283" s="134"/>
      <c r="P283" s="134"/>
      <c r="Q283" s="134"/>
      <c r="R283" s="134"/>
      <c r="AF283" s="110"/>
    </row>
    <row r="284" spans="2:32" ht="14.25" hidden="1" customHeight="1">
      <c r="B284" s="120" t="s">
        <v>319</v>
      </c>
      <c r="C284" s="300"/>
      <c r="D284" s="300"/>
      <c r="E284" s="300"/>
      <c r="F284" s="301">
        <f>SUM(C284:E284)</f>
        <v>0</v>
      </c>
      <c r="O284" s="134"/>
      <c r="P284" s="134"/>
      <c r="Q284" s="134"/>
      <c r="R284" s="134"/>
      <c r="AF284" s="110"/>
    </row>
    <row r="285" spans="2:32" ht="14.25" hidden="1" customHeight="1">
      <c r="B285" s="119" t="s">
        <v>16</v>
      </c>
      <c r="C285" s="298">
        <f>SUM(C286:C288)</f>
        <v>0</v>
      </c>
      <c r="D285" s="298">
        <f t="shared" ref="D285" si="24">SUM(D286:D288)</f>
        <v>0</v>
      </c>
      <c r="E285" s="298">
        <f t="shared" ref="E285" si="25">SUM(E286:E288)</f>
        <v>0</v>
      </c>
      <c r="F285" s="299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>
      <c r="B286" s="120" t="s">
        <v>207</v>
      </c>
      <c r="C286" s="300"/>
      <c r="D286" s="300"/>
      <c r="E286" s="300"/>
      <c r="F286" s="301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>
      <c r="B287" s="120" t="s">
        <v>318</v>
      </c>
      <c r="C287" s="300"/>
      <c r="D287" s="300"/>
      <c r="E287" s="300"/>
      <c r="F287" s="301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>
      <c r="B288" s="120" t="s">
        <v>319</v>
      </c>
      <c r="C288" s="300"/>
      <c r="D288" s="300"/>
      <c r="E288" s="300"/>
      <c r="F288" s="301">
        <f>SUM(C288:E288)</f>
        <v>0</v>
      </c>
      <c r="O288" s="134"/>
      <c r="P288" s="134"/>
      <c r="Q288" s="134"/>
      <c r="R288" s="134"/>
      <c r="AF288" s="110"/>
    </row>
    <row r="289" spans="2:43" ht="15.75" customHeight="1">
      <c r="B289" s="127" t="s">
        <v>185</v>
      </c>
      <c r="C289" s="302">
        <f>+C241+C245+C249+C253+C257+C261+C265+C269+C273+C277+C281+C285</f>
        <v>124.13072843756092</v>
      </c>
      <c r="D289" s="302">
        <f>+D241+D245+D249+D253+D257+D261+D265+D269+D273+D277+D281+D285</f>
        <v>138.25649442624103</v>
      </c>
      <c r="E289" s="302">
        <f>+E241+E245+E249+E253+E257+E261+E265+E269+E273+E277+E281+E285</f>
        <v>126.79522455978628</v>
      </c>
      <c r="F289" s="299">
        <f>+F241+F245+F249+F253+F257+F261+F265+F269+F273+F277+F281+F285</f>
        <v>389.18244742358826</v>
      </c>
      <c r="AF289" s="110"/>
    </row>
    <row r="290" spans="2:43">
      <c r="Z290" s="134"/>
      <c r="AA290" s="134"/>
      <c r="AB290" s="134"/>
      <c r="AC290" s="134"/>
      <c r="AQ290" s="110"/>
    </row>
    <row r="291" spans="2:43" ht="41.25" hidden="1" customHeight="1" outlineLevel="1">
      <c r="B291" s="507" t="s">
        <v>313</v>
      </c>
      <c r="C291" s="507"/>
      <c r="D291" s="507"/>
      <c r="E291" s="507"/>
      <c r="F291" s="507"/>
      <c r="G291" s="507"/>
      <c r="H291" s="507"/>
      <c r="I291" s="507"/>
      <c r="J291" s="507"/>
      <c r="K291" s="507"/>
      <c r="L291" s="507"/>
      <c r="M291" s="507"/>
      <c r="N291" s="507"/>
      <c r="O291" s="507"/>
      <c r="P291" s="507"/>
      <c r="Q291" s="507"/>
      <c r="Z291" s="134"/>
      <c r="AA291" s="134"/>
      <c r="AB291" s="134"/>
      <c r="AC291" s="134"/>
      <c r="AQ291" s="110"/>
    </row>
    <row r="292" spans="2:43" hidden="1" outlineLevel="1">
      <c r="B292" s="205" t="s">
        <v>208</v>
      </c>
      <c r="AQ292" s="110"/>
    </row>
    <row r="293" spans="2:43" hidden="1" outlineLevel="1">
      <c r="B293" s="166" t="s">
        <v>202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209</v>
      </c>
      <c r="C295" s="294" t="s">
        <v>241</v>
      </c>
      <c r="D295" s="294" t="s">
        <v>242</v>
      </c>
      <c r="E295" s="294" t="s">
        <v>210</v>
      </c>
      <c r="F295" s="303" t="s">
        <v>200</v>
      </c>
      <c r="AF295" s="110"/>
    </row>
    <row r="296" spans="2:43" hidden="1" outlineLevel="1">
      <c r="B296" s="122" t="s">
        <v>187</v>
      </c>
      <c r="C296" s="304">
        <v>1.1700059999999998E-2</v>
      </c>
      <c r="D296" s="304">
        <v>5.5224053103932302E-2</v>
      </c>
      <c r="E296" s="304">
        <v>1.6178110556722979E-2</v>
      </c>
      <c r="F296" s="305">
        <f t="shared" ref="F296:F319" si="26">SUM(C296:E296)</f>
        <v>8.3102223660655283E-2</v>
      </c>
      <c r="AF296" s="110"/>
    </row>
    <row r="297" spans="2:43" hidden="1" outlineLevel="1">
      <c r="B297" s="122" t="s">
        <v>188</v>
      </c>
      <c r="C297" s="304">
        <v>0</v>
      </c>
      <c r="D297" s="304">
        <v>0</v>
      </c>
      <c r="E297" s="304">
        <v>0</v>
      </c>
      <c r="F297" s="305">
        <f t="shared" si="26"/>
        <v>0</v>
      </c>
      <c r="AF297" s="110"/>
    </row>
    <row r="298" spans="2:43" hidden="1" outlineLevel="1">
      <c r="B298" s="122" t="s">
        <v>189</v>
      </c>
      <c r="C298" s="304">
        <v>0</v>
      </c>
      <c r="D298" s="304">
        <v>0</v>
      </c>
      <c r="E298" s="304">
        <v>0</v>
      </c>
      <c r="F298" s="305">
        <f t="shared" si="26"/>
        <v>0</v>
      </c>
      <c r="AF298" s="110"/>
    </row>
    <row r="299" spans="2:43" hidden="1" outlineLevel="1">
      <c r="B299" s="122" t="s">
        <v>190</v>
      </c>
      <c r="C299" s="304">
        <v>0</v>
      </c>
      <c r="D299" s="304">
        <v>0</v>
      </c>
      <c r="E299" s="304">
        <v>0</v>
      </c>
      <c r="F299" s="305">
        <f t="shared" si="26"/>
        <v>0</v>
      </c>
      <c r="AF299" s="110"/>
    </row>
    <row r="300" spans="2:43" hidden="1" outlineLevel="1">
      <c r="B300" s="122" t="s">
        <v>192</v>
      </c>
      <c r="C300" s="304">
        <v>0</v>
      </c>
      <c r="D300" s="304">
        <v>0</v>
      </c>
      <c r="E300" s="304">
        <v>0</v>
      </c>
      <c r="F300" s="305">
        <f t="shared" si="26"/>
        <v>0</v>
      </c>
      <c r="AF300" s="110"/>
    </row>
    <row r="301" spans="2:43" hidden="1" outlineLevel="1">
      <c r="B301" s="122" t="s">
        <v>193</v>
      </c>
      <c r="C301" s="304">
        <v>0</v>
      </c>
      <c r="D301" s="304">
        <v>0</v>
      </c>
      <c r="E301" s="304">
        <v>0</v>
      </c>
      <c r="F301" s="305">
        <f t="shared" si="26"/>
        <v>0</v>
      </c>
      <c r="AF301" s="110"/>
    </row>
    <row r="302" spans="2:43" hidden="1" outlineLevel="1">
      <c r="B302" s="122" t="s">
        <v>194</v>
      </c>
      <c r="C302" s="304">
        <v>0</v>
      </c>
      <c r="D302" s="304">
        <v>0</v>
      </c>
      <c r="E302" s="304">
        <v>0</v>
      </c>
      <c r="F302" s="305">
        <f t="shared" si="26"/>
        <v>0</v>
      </c>
      <c r="AF302" s="110"/>
    </row>
    <row r="303" spans="2:43" hidden="1" outlineLevel="1">
      <c r="B303" s="122" t="s">
        <v>195</v>
      </c>
      <c r="C303" s="304">
        <v>0</v>
      </c>
      <c r="D303" s="304">
        <v>0</v>
      </c>
      <c r="E303" s="304">
        <v>0</v>
      </c>
      <c r="F303" s="305">
        <f t="shared" si="26"/>
        <v>0</v>
      </c>
      <c r="AF303" s="110"/>
    </row>
    <row r="304" spans="2:43" hidden="1" outlineLevel="1">
      <c r="B304" s="122" t="s">
        <v>196</v>
      </c>
      <c r="C304" s="304">
        <v>0</v>
      </c>
      <c r="D304" s="304">
        <v>0</v>
      </c>
      <c r="E304" s="304">
        <v>0</v>
      </c>
      <c r="F304" s="305">
        <f t="shared" si="26"/>
        <v>0</v>
      </c>
      <c r="AF304" s="110"/>
    </row>
    <row r="305" spans="2:32" hidden="1" outlineLevel="1">
      <c r="B305" s="122" t="s">
        <v>197</v>
      </c>
      <c r="C305" s="304">
        <v>0</v>
      </c>
      <c r="D305" s="304">
        <v>0</v>
      </c>
      <c r="E305" s="304">
        <v>0</v>
      </c>
      <c r="F305" s="305">
        <f t="shared" si="26"/>
        <v>0</v>
      </c>
      <c r="AF305" s="110"/>
    </row>
    <row r="306" spans="2:32" hidden="1" outlineLevel="1">
      <c r="B306" s="122" t="s">
        <v>198</v>
      </c>
      <c r="C306" s="304">
        <v>0</v>
      </c>
      <c r="D306" s="304">
        <v>0</v>
      </c>
      <c r="E306" s="304">
        <v>0</v>
      </c>
      <c r="F306" s="305">
        <f t="shared" si="26"/>
        <v>0</v>
      </c>
      <c r="AF306" s="110"/>
    </row>
    <row r="307" spans="2:32" hidden="1" outlineLevel="1">
      <c r="B307" s="122" t="s">
        <v>245</v>
      </c>
      <c r="C307" s="304">
        <v>0</v>
      </c>
      <c r="D307" s="304">
        <v>0</v>
      </c>
      <c r="E307" s="304">
        <v>0</v>
      </c>
      <c r="F307" s="305">
        <f t="shared" si="26"/>
        <v>0</v>
      </c>
      <c r="AF307" s="110"/>
    </row>
    <row r="308" spans="2:32" hidden="1" outlineLevel="1">
      <c r="B308" s="122" t="s">
        <v>199</v>
      </c>
      <c r="C308" s="304">
        <v>0</v>
      </c>
      <c r="D308" s="304">
        <v>0</v>
      </c>
      <c r="E308" s="304">
        <v>0</v>
      </c>
      <c r="F308" s="305">
        <f t="shared" si="26"/>
        <v>0</v>
      </c>
      <c r="AF308" s="110"/>
    </row>
    <row r="309" spans="2:32" hidden="1" outlineLevel="1">
      <c r="B309" s="122" t="s">
        <v>250</v>
      </c>
      <c r="C309" s="304">
        <v>0</v>
      </c>
      <c r="D309" s="304">
        <v>0</v>
      </c>
      <c r="E309" s="304">
        <v>0</v>
      </c>
      <c r="F309" s="305">
        <f t="shared" si="26"/>
        <v>0</v>
      </c>
      <c r="AF309" s="110"/>
    </row>
    <row r="310" spans="2:32" hidden="1" outlineLevel="1">
      <c r="B310" s="122" t="s">
        <v>252</v>
      </c>
      <c r="C310" s="304">
        <v>0</v>
      </c>
      <c r="D310" s="304">
        <v>0</v>
      </c>
      <c r="E310" s="304">
        <v>0</v>
      </c>
      <c r="F310" s="305">
        <f t="shared" si="26"/>
        <v>0</v>
      </c>
      <c r="AF310" s="110"/>
    </row>
    <row r="311" spans="2:32" hidden="1" outlineLevel="1">
      <c r="B311" s="122" t="s">
        <v>255</v>
      </c>
      <c r="C311" s="304">
        <v>0</v>
      </c>
      <c r="D311" s="304">
        <v>0</v>
      </c>
      <c r="E311" s="304">
        <v>0</v>
      </c>
      <c r="F311" s="305">
        <f t="shared" si="26"/>
        <v>0</v>
      </c>
      <c r="AF311" s="110"/>
    </row>
    <row r="312" spans="2:32" hidden="1" outlineLevel="1">
      <c r="B312" s="122" t="s">
        <v>256</v>
      </c>
      <c r="C312" s="304">
        <v>0</v>
      </c>
      <c r="D312" s="304">
        <v>0</v>
      </c>
      <c r="E312" s="304">
        <v>0</v>
      </c>
      <c r="F312" s="305">
        <f t="shared" si="26"/>
        <v>0</v>
      </c>
      <c r="AF312" s="110"/>
    </row>
    <row r="313" spans="2:32" hidden="1" outlineLevel="1">
      <c r="B313" s="122" t="s">
        <v>257</v>
      </c>
      <c r="C313" s="304">
        <v>0</v>
      </c>
      <c r="D313" s="304">
        <v>0</v>
      </c>
      <c r="E313" s="304">
        <v>0</v>
      </c>
      <c r="F313" s="305">
        <f t="shared" si="26"/>
        <v>0</v>
      </c>
      <c r="AF313" s="110"/>
    </row>
    <row r="314" spans="2:32" hidden="1" outlineLevel="1">
      <c r="B314" s="122" t="s">
        <v>258</v>
      </c>
      <c r="C314" s="304">
        <v>0</v>
      </c>
      <c r="D314" s="304">
        <v>0</v>
      </c>
      <c r="E314" s="304">
        <v>0</v>
      </c>
      <c r="F314" s="305">
        <f t="shared" si="26"/>
        <v>0</v>
      </c>
      <c r="AF314" s="110"/>
    </row>
    <row r="315" spans="2:32" hidden="1" outlineLevel="1">
      <c r="B315" t="s">
        <v>259</v>
      </c>
      <c r="C315" s="304">
        <v>0</v>
      </c>
      <c r="D315" s="304">
        <v>0</v>
      </c>
      <c r="E315" s="304">
        <v>0</v>
      </c>
      <c r="F315" s="305">
        <f t="shared" si="26"/>
        <v>0</v>
      </c>
      <c r="AF315" s="110"/>
    </row>
    <row r="316" spans="2:32" hidden="1" outlineLevel="1">
      <c r="B316" s="122" t="s">
        <v>270</v>
      </c>
      <c r="C316" s="304">
        <v>0</v>
      </c>
      <c r="D316" s="304">
        <v>0</v>
      </c>
      <c r="E316" s="304">
        <v>0</v>
      </c>
      <c r="F316" s="305">
        <f t="shared" si="26"/>
        <v>0</v>
      </c>
      <c r="AF316" s="110"/>
    </row>
    <row r="317" spans="2:32" hidden="1" outlineLevel="1">
      <c r="B317" s="122" t="s">
        <v>267</v>
      </c>
      <c r="C317" s="304">
        <v>0</v>
      </c>
      <c r="D317" s="304">
        <v>0</v>
      </c>
      <c r="E317" s="304">
        <v>0</v>
      </c>
      <c r="F317" s="305">
        <f t="shared" si="26"/>
        <v>0</v>
      </c>
      <c r="AF317" s="110"/>
    </row>
    <row r="318" spans="2:32" hidden="1" outlineLevel="1">
      <c r="B318" s="122" t="s">
        <v>268</v>
      </c>
      <c r="C318" s="304">
        <v>0</v>
      </c>
      <c r="D318" s="304">
        <v>0</v>
      </c>
      <c r="E318" s="304">
        <v>0</v>
      </c>
      <c r="F318" s="305">
        <f t="shared" si="26"/>
        <v>0</v>
      </c>
      <c r="AF318" s="110"/>
    </row>
    <row r="319" spans="2:32" hidden="1" outlineLevel="1">
      <c r="B319" s="122" t="s">
        <v>269</v>
      </c>
      <c r="C319" s="304">
        <v>0</v>
      </c>
      <c r="D319" s="304">
        <v>0</v>
      </c>
      <c r="E319" s="304">
        <v>0</v>
      </c>
      <c r="F319" s="305">
        <f t="shared" si="26"/>
        <v>0</v>
      </c>
      <c r="AF319" s="110"/>
    </row>
    <row r="320" spans="2:32" hidden="1" outlineLevel="1">
      <c r="B320" s="111" t="s">
        <v>200</v>
      </c>
      <c r="C320" s="306">
        <f>SUM(C296:C319)</f>
        <v>1.1700059999999998E-2</v>
      </c>
      <c r="D320" s="306">
        <f>SUM(D296:D319)</f>
        <v>5.5224053103932302E-2</v>
      </c>
      <c r="E320" s="306">
        <f>SUM(E296:E319)</f>
        <v>1.6178110556722979E-2</v>
      </c>
      <c r="F320" s="307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56:D56"/>
    <mergeCell ref="B11:D11"/>
    <mergeCell ref="B12:D12"/>
    <mergeCell ref="B13:D13"/>
    <mergeCell ref="B14:D14"/>
    <mergeCell ref="B55:D55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189:D189"/>
    <mergeCell ref="B190:D190"/>
    <mergeCell ref="B291:Q291"/>
    <mergeCell ref="B236:F237"/>
    <mergeCell ref="B238:F238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1 C183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EGEPC</vt:lpstr>
      <vt:lpstr>Anexo Res Financieros</vt:lpstr>
      <vt:lpstr>Hoja1</vt:lpstr>
      <vt:lpstr>Anexo Deuda</vt:lpstr>
      <vt:lpstr>Nuevo Regimen tarifario</vt:lpstr>
      <vt:lpstr>Regimen tarifario anterior</vt:lpstr>
      <vt:lpstr>EGEPC!Área_de_impresión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2025-03-31T19:12:34Z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