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C:\Backup Smendoza New\Backup Smendoza\Informe de Desempeno\2024\"/>
    </mc:Choice>
  </mc:AlternateContent>
  <xr:revisionPtr revIDLastSave="0" documentId="13_ncr:1_{8B7BAA5F-29D6-47FE-B063-3A4560EF7DD6}" xr6:coauthVersionLast="47" xr6:coauthVersionMax="47" xr10:uidLastSave="{00000000-0000-0000-0000-000000000000}"/>
  <bookViews>
    <workbookView xWindow="-110" yWindow="-110" windowWidth="19420" windowHeight="10420" tabRatio="822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5" hidden="1">[1]IN_Cable!#REF!</definedName>
    <definedName name="__123Graph_AChart1" localSheetId="4" hidden="1">[1]IN_Cable!#REF!</definedName>
    <definedName name="__123Graph_AChart1" localSheetId="9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5" hidden="1">[1]IN_Cable!#REF!</definedName>
    <definedName name="__123Graph_AChart2" localSheetId="4" hidden="1">[1]IN_Cable!#REF!</definedName>
    <definedName name="__123Graph_AChart2" localSheetId="9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5" hidden="1">[1]IN_Cable!#REF!</definedName>
    <definedName name="__123Graph_AChart3" localSheetId="4" hidden="1">[1]IN_Cable!#REF!</definedName>
    <definedName name="__123Graph_AChart3" localSheetId="9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5" hidden="1">[1]IN_Cable!#REF!</definedName>
    <definedName name="__123Graph_AChart4" localSheetId="4" hidden="1">[1]IN_Cable!#REF!</definedName>
    <definedName name="__123Graph_AChart4" localSheetId="9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5" hidden="1">[1]IN_Cable!#REF!</definedName>
    <definedName name="__123Graph_AChart5" localSheetId="4" hidden="1">[1]IN_Cable!#REF!</definedName>
    <definedName name="__123Graph_AChart5" localSheetId="9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5" hidden="1">[1]IN_Cable!#REF!</definedName>
    <definedName name="__123Graph_AChart6" localSheetId="4" hidden="1">[1]IN_Cable!#REF!</definedName>
    <definedName name="__123Graph_AChart6" localSheetId="9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5" hidden="1">[1]IN_Cable!#REF!</definedName>
    <definedName name="__123Graph_AChart7" localSheetId="4" hidden="1">[1]IN_Cable!#REF!</definedName>
    <definedName name="__123Graph_AChart7" localSheetId="9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5" hidden="1">[1]IN_Cable!#REF!</definedName>
    <definedName name="__123Graph_ACurrent" localSheetId="4" hidden="1">[1]IN_Cable!#REF!</definedName>
    <definedName name="__123Graph_ACurrent" localSheetId="9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5" hidden="1">'[2]FC-CDEEE-UERS-PC-RD$'!#REF!</definedName>
    <definedName name="__123Graph_ADIFFERENTIAL" localSheetId="4" hidden="1">[2]TAB25b!#REF!</definedName>
    <definedName name="__123Graph_ADIFFERENTIAL" localSheetId="9" hidden="1">[2]TAB25b!#REF!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5" hidden="1">'[2]FC-CDEEE-UERS-PC-RD$'!#REF!</definedName>
    <definedName name="__123Graph_AINTEREST" localSheetId="4" hidden="1">[2]TAB25b!#REF!</definedName>
    <definedName name="__123Graph_AINTEREST" localSheetId="9" hidden="1">[2]TAB25b!#REF!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5" hidden="1">'[2]FC-CDEEE-UERS-PC-RD$'!#REF!</definedName>
    <definedName name="__123Graph_ASPREAD" localSheetId="4" hidden="1">[2]TAB25b!#REF!</definedName>
    <definedName name="__123Graph_ASPREAD" localSheetId="9" hidden="1">[2]TAB25b!#REF!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5" hidden="1">[3]Eventos!#REF!</definedName>
    <definedName name="__123Graph_B" localSheetId="4" hidden="1">[3]C!#REF!</definedName>
    <definedName name="__123Graph_B" localSheetId="9" hidden="1">[3]C!#REF!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5" hidden="1">'[4]FC-CDEEE-UERS-PC-RD$'!#REF!</definedName>
    <definedName name="__123Graph_BCurrent" localSheetId="4" hidden="1">[4]G!#REF!</definedName>
    <definedName name="__123Graph_BCurrent" localSheetId="9" hidden="1">[4]G!#REF!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5" hidden="1">'[2]FC-CDEEE-UERS-PC-RD$'!#REF!</definedName>
    <definedName name="__123Graph_BINTEREST" localSheetId="4" hidden="1">[2]TAB25b!#REF!</definedName>
    <definedName name="__123Graph_BINTEREST" localSheetId="9" hidden="1">[2]TAB25b!#REF!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5" hidden="1">[3]Eventos!#REF!</definedName>
    <definedName name="__123Graph_C" localSheetId="4" hidden="1">[3]C!#REF!</definedName>
    <definedName name="__123Graph_C" localSheetId="9" hidden="1">[3]C!#REF!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5" hidden="1">[3]Eventos!#REF!</definedName>
    <definedName name="__123Graph_E" localSheetId="4" hidden="1">[3]C!#REF!</definedName>
    <definedName name="__123Graph_E" localSheetId="9" hidden="1">[3]C!#REF!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5" hidden="1">[3]Eventos!#REF!</definedName>
    <definedName name="__123Graph_F" localSheetId="4" hidden="1">[3]C!#REF!</definedName>
    <definedName name="__123Graph_F" localSheetId="9" hidden="1">[3]C!#REF!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5" hidden="1">'[2]FC-CDEEE-UERS-PC-RD$'!#REF!</definedName>
    <definedName name="__123Graph_XDIFFERENTIAL" localSheetId="4" hidden="1">[2]TAB25b!#REF!</definedName>
    <definedName name="__123Graph_XDIFFERENTIAL" localSheetId="9" hidden="1">[2]TAB25b!#REF!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5" hidden="1">'[2]FC-CDEEE-UERS-PC-RD$'!#REF!</definedName>
    <definedName name="__123Graph_XSPREAD" localSheetId="4" hidden="1">[2]TAB25b!#REF!</definedName>
    <definedName name="__123Graph_XSPREAD" localSheetId="9" hidden="1">[2]TAB25b!#REF!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5" hidden="1">'[6]FC-CDEEE-UERS-PC-RD$'!#REF!</definedName>
    <definedName name="_1__123Graph_AChart_1A" localSheetId="4" hidden="1">'[6]Platts Jul-00'!#REF!</definedName>
    <definedName name="_1__123Graph_AChart_1A" localSheetId="9" hidden="1">'[6]Platts Jul-00'!#REF!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5" hidden="1">[7]ER!#REF!</definedName>
    <definedName name="_19__123Graph_BCPI_ER_LOG" localSheetId="4" hidden="1">[7]ER!#REF!</definedName>
    <definedName name="_19__123Graph_BCPI_ER_LOG" localSheetId="9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5" hidden="1">'[8]Platts Jul-00'!#REF!</definedName>
    <definedName name="_2__123Graph_AChart_1A" localSheetId="4" hidden="1">'[8]Platts Jul-00'!#REF!</definedName>
    <definedName name="_2__123Graph_AChart_1A" localSheetId="9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5" hidden="1">'[6]FC-CDEEE-UERS-PC-RD$'!#REF!</definedName>
    <definedName name="_2__123Graph_BChart_1A" localSheetId="4" hidden="1">'[6]Platts Jul-00'!#REF!</definedName>
    <definedName name="_2__123Graph_BChart_1A" localSheetId="9" hidden="1">'[6]Platts Jul-00'!#REF!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5" hidden="1">[7]WB!#REF!</definedName>
    <definedName name="_20__123Graph_BIBA_IBRD" localSheetId="4" hidden="1">[7]WB!#REF!</definedName>
    <definedName name="_20__123Graph_BIBA_IBRD" localSheetId="9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5" hidden="1">'[8]Platts Jul-00'!#REF!</definedName>
    <definedName name="_3__123Graph_AChart_1A" localSheetId="4" hidden="1">'[8]Platts Jul-00'!#REF!</definedName>
    <definedName name="_3__123Graph_AChart_1A" localSheetId="9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5" hidden="1">'[9]FC-CDEEE-UERS-PC-RD$'!#REF!</definedName>
    <definedName name="_30__123Graph_XREALEX_WAGE" localSheetId="4" hidden="1">[9]PRIVATE!#REF!</definedName>
    <definedName name="_30__123Graph_XREALEX_WAGE" localSheetId="9" hidden="1">[9]PRIVATE!#REF!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5" hidden="1">'[8]Platts Jul-00'!#REF!</definedName>
    <definedName name="_4__123Graph_BChart_1A" localSheetId="4" hidden="1">'[8]Platts Jul-00'!#REF!</definedName>
    <definedName name="_4__123Graph_BChart_1A" localSheetId="9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5" hidden="1">'[8]Platts Jul-00'!#REF!</definedName>
    <definedName name="_6__123Graph_BChart_1A" localSheetId="4" hidden="1">'[8]Platts Jul-00'!#REF!</definedName>
    <definedName name="_6__123Graph_BChart_1A" localSheetId="9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5" hidden="1">[7]ER!#REF!</definedName>
    <definedName name="_7__123Graph_ACPI_ER_LOG" localSheetId="4" hidden="1">[7]ER!#REF!</definedName>
    <definedName name="_7__123Graph_ACPI_ER_LOG" localSheetId="9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5" hidden="1">'[13]FC-CDEEE-UERS-PC-RD$'!#REF!</definedName>
    <definedName name="ACwvu.PLA1." localSheetId="4" hidden="1">'[13]COP FED'!#REF!</definedName>
    <definedName name="ACwvu.PLA1." localSheetId="9" hidden="1">'[13]COP FED'!#REF!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localSheetId="9" hidden="1">{"'Sheet1'!$A$1:$F$99"}</definedName>
    <definedName name="Andres" hidden="1">{"'Sheet1'!$A$1:$F$99"}</definedName>
    <definedName name="_xlnm.Print_Area" localSheetId="5">EGPC!$B$2:$J$39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localSheetId="9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5" hidden="1">'[11]FC-CDEEE-UERS-PC-RD$'!#REF!</definedName>
    <definedName name="cp" localSheetId="4" hidden="1">'[11]C Summary'!#REF!</definedName>
    <definedName name="cp" localSheetId="9" hidden="1">'[11]C Summary'!#REF!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localSheetId="9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localSheetId="9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localSheetId="9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localSheetId="9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5" hidden="1">'[16]J(Priv.Cap)'!#REF!</definedName>
    <definedName name="ggggg" localSheetId="4" hidden="1">'[16]J(Priv.Cap)'!#REF!</definedName>
    <definedName name="ggggg" localSheetId="9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5" hidden="1">'[17]J(Priv.Cap)'!#REF!</definedName>
    <definedName name="hhh" localSheetId="4" hidden="1">'[17]J(Priv.Cap)'!#REF!</definedName>
    <definedName name="hhh" localSheetId="9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localSheetId="9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5" hidden="1">[18]M!#REF!</definedName>
    <definedName name="jjj" localSheetId="4" hidden="1">[18]M!#REF!</definedName>
    <definedName name="jjj" localSheetId="9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5" hidden="1">'[16]J(Priv.Cap)'!#REF!</definedName>
    <definedName name="jjjjjj" localSheetId="4" hidden="1">'[16]J(Priv.Cap)'!#REF!</definedName>
    <definedName name="jjjjjj" localSheetId="9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5" hidden="1">'[19]FC-CDEEE-UERS-PC-RD$'!#REF!</definedName>
    <definedName name="kkkk" localSheetId="4" hidden="1">[19]M!#REF!</definedName>
    <definedName name="kkkk" localSheetId="9" hidden="1">[19]M!#REF!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5" hidden="1">'[20]J(Priv.Cap)'!#REF!</definedName>
    <definedName name="kkkkk" localSheetId="4" hidden="1">'[20]J(Priv.Cap)'!#REF!</definedName>
    <definedName name="kkkkk" localSheetId="9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5" hidden="1">[18]M!#REF!</definedName>
    <definedName name="llll" localSheetId="4" hidden="1">[18]M!#REF!</definedName>
    <definedName name="llll" localSheetId="9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localSheetId="9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5">[22]Toggle!$D$3:$D$14</definedName>
    <definedName name="Mes" localSheetId="9">[23]Toggle!$G$2:$G$13</definedName>
    <definedName name="Mes">[24]Toggle!$D$3:$D$14</definedName>
    <definedName name="Meses" localSheetId="8">[21]Toggle!$A$1:$A$192</definedName>
    <definedName name="Meses" localSheetId="5">[22]Toggle!$G$3:$G$302</definedName>
    <definedName name="Meses" localSheetId="9">[23]Toggle!$A$1:$A$192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localSheetId="9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localSheetId="9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5" hidden="1">'[17]J(Priv.Cap)'!#REF!</definedName>
    <definedName name="qq" localSheetId="4" hidden="1">'[17]J(Priv.Cap)'!#REF!</definedName>
    <definedName name="qq" localSheetId="9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5" hidden="1">'[13]FC-CDEEE-UERS-PC-RD$'!#REF!</definedName>
    <definedName name="Rwvu.PLA2." localSheetId="4" hidden="1">'[13]COP FED'!#REF!</definedName>
    <definedName name="Rwvu.PLA2." localSheetId="9" hidden="1">'[13]COP FED'!#REF!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localSheetId="9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[23]Toggle!$C$3:$C$4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5" hidden="1">'[13]FC-CDEEE-UERS-PC-RD$'!#REF!</definedName>
    <definedName name="Swvu.PLA1." localSheetId="4" hidden="1">'[13]COP FED'!#REF!</definedName>
    <definedName name="Swvu.PLA1." localSheetId="9" hidden="1">'[13]COP FED'!#REF!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localSheetId="9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hidden="1">{"Riqfin97",#N/A,FALSE,"Tran";"Riqfinpro",#N/A,FALSE,"Tran"}</definedName>
    <definedName name="Toggle" localSheetId="9">[23]Toggle!$B$3:$B$4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5" hidden="1">[18]M!#REF!</definedName>
    <definedName name="ttttt" localSheetId="4" hidden="1">[18]M!#REF!</definedName>
    <definedName name="ttttt" localSheetId="9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5" hidden="1">[18]M!#REF!</definedName>
    <definedName name="ww" localSheetId="4" hidden="1">[18]M!#REF!</definedName>
    <definedName name="ww" localSheetId="9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3" hidden="1">[28]M!#REF!</definedName>
    <definedName name="wwww" localSheetId="5" hidden="1">[28]M!#REF!</definedName>
    <definedName name="wwww" localSheetId="4" hidden="1">[28]M!#REF!</definedName>
    <definedName name="wwww" localSheetId="9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9" i="15" l="1"/>
  <c r="D44" i="15"/>
  <c r="D45" i="15"/>
  <c r="D46" i="15"/>
  <c r="D47" i="15"/>
  <c r="D48" i="15"/>
  <c r="C44" i="15"/>
  <c r="C45" i="15"/>
  <c r="C46" i="15"/>
  <c r="C47" i="15"/>
  <c r="C48" i="15"/>
  <c r="D170" i="15"/>
  <c r="D171" i="15"/>
  <c r="D172" i="15"/>
  <c r="D173" i="15"/>
  <c r="D174" i="15"/>
  <c r="D128" i="15"/>
  <c r="D129" i="15"/>
  <c r="D130" i="15"/>
  <c r="D131" i="15"/>
  <c r="D132" i="15"/>
  <c r="D83" i="15"/>
  <c r="D84" i="15"/>
  <c r="D85" i="15"/>
  <c r="D86" i="15"/>
  <c r="D87" i="15"/>
  <c r="D88" i="15"/>
  <c r="D89" i="15"/>
  <c r="C237" i="15" l="1"/>
  <c r="CN26" i="16"/>
  <c r="CM26" i="16"/>
  <c r="CN25" i="16"/>
  <c r="CM25" i="16"/>
  <c r="CO24" i="16"/>
  <c r="CO25" i="16" s="1"/>
  <c r="CO26" i="16" s="1"/>
  <c r="CN24" i="16"/>
  <c r="CM24" i="16"/>
  <c r="CO19" i="16"/>
  <c r="CN19" i="16"/>
  <c r="CO18" i="16"/>
  <c r="CN18" i="16"/>
  <c r="CM18" i="16"/>
  <c r="CM19" i="16" s="1"/>
  <c r="CO17" i="16"/>
  <c r="CN17" i="16"/>
  <c r="CM17" i="16"/>
  <c r="CO14" i="16"/>
  <c r="CN14" i="16"/>
  <c r="C59" i="15" l="1"/>
  <c r="C91" i="15" s="1"/>
  <c r="D269" i="15" l="1"/>
  <c r="CI25" i="16" l="1"/>
  <c r="CI26" i="16" s="1"/>
  <c r="CH25" i="16"/>
  <c r="CH26" i="16" s="1"/>
  <c r="CG25" i="16"/>
  <c r="CG26" i="16" s="1"/>
  <c r="CI24" i="16"/>
  <c r="CH24" i="16"/>
  <c r="CI19" i="16"/>
  <c r="CH19" i="16"/>
  <c r="CI18" i="16"/>
  <c r="CH18" i="16"/>
  <c r="CG18" i="16"/>
  <c r="CG19" i="16" s="1"/>
  <c r="CI17" i="16"/>
  <c r="CH17" i="16"/>
  <c r="CG17" i="16"/>
  <c r="CI14" i="16"/>
  <c r="CH14" i="16"/>
  <c r="CC25" i="16" l="1"/>
  <c r="CC26" i="16" s="1"/>
  <c r="CB25" i="16"/>
  <c r="CB26" i="16" s="1"/>
  <c r="CC24" i="16"/>
  <c r="CB24" i="16"/>
  <c r="CA24" i="16"/>
  <c r="CA25" i="16" s="1"/>
  <c r="CA26" i="16" s="1"/>
  <c r="CA19" i="16"/>
  <c r="CC18" i="16"/>
  <c r="CC19" i="16" s="1"/>
  <c r="CA18" i="16"/>
  <c r="CC17" i="16"/>
  <c r="CB17" i="16"/>
  <c r="CB18" i="16" s="1"/>
  <c r="CB19" i="16" s="1"/>
  <c r="CA17" i="16"/>
  <c r="CA14" i="16"/>
  <c r="E249" i="15" l="1"/>
  <c r="D249" i="15"/>
  <c r="C249" i="15"/>
  <c r="BV25" i="16"/>
  <c r="BV26" i="16" s="1"/>
  <c r="BV24" i="16"/>
  <c r="BV18" i="16"/>
  <c r="BV19" i="16" s="1"/>
  <c r="BV17" i="16"/>
  <c r="BV14" i="16"/>
  <c r="D204" i="15" l="1"/>
  <c r="D210" i="15"/>
  <c r="C241" i="15" l="1"/>
  <c r="E237" i="15"/>
  <c r="D237" i="15"/>
  <c r="C233" i="15"/>
  <c r="BQ26" i="16"/>
  <c r="BP26" i="16"/>
  <c r="BQ25" i="16"/>
  <c r="BP25" i="16"/>
  <c r="BO25" i="16"/>
  <c r="BO26" i="16" s="1"/>
  <c r="BQ24" i="16"/>
  <c r="BP24" i="16"/>
  <c r="BO24" i="16"/>
  <c r="BQ19" i="16"/>
  <c r="BQ18" i="16"/>
  <c r="BP18" i="16"/>
  <c r="BP19" i="16" s="1"/>
  <c r="BQ17" i="16"/>
  <c r="BP17" i="16"/>
  <c r="BO17" i="16"/>
  <c r="BO18" i="16" s="1"/>
  <c r="BO19" i="16" s="1"/>
  <c r="BQ14" i="16"/>
  <c r="BP14" i="16"/>
  <c r="BO14" i="16"/>
  <c r="BK25" i="16" l="1"/>
  <c r="BK26" i="16" s="1"/>
  <c r="BK24" i="16"/>
  <c r="BJ24" i="16"/>
  <c r="BJ25" i="16" s="1"/>
  <c r="BJ26" i="16" s="1"/>
  <c r="BI24" i="16"/>
  <c r="BI25" i="16" s="1"/>
  <c r="BI26" i="16" s="1"/>
  <c r="BI19" i="16"/>
  <c r="BI18" i="16"/>
  <c r="BK17" i="16"/>
  <c r="BK18" i="16" s="1"/>
  <c r="BK19" i="16" s="1"/>
  <c r="BJ17" i="16"/>
  <c r="BJ18" i="16" s="1"/>
  <c r="BJ19" i="16" s="1"/>
  <c r="BI17" i="16"/>
  <c r="BK14" i="16"/>
  <c r="BJ14" i="16"/>
  <c r="BI14" i="16"/>
  <c r="D212" i="15" l="1"/>
  <c r="BE14" i="16" l="1"/>
  <c r="BD14" i="16"/>
  <c r="F264" i="15" l="1"/>
  <c r="E261" i="15"/>
  <c r="D261" i="15"/>
  <c r="C261" i="15"/>
  <c r="F263" i="15"/>
  <c r="F261" i="15" l="1"/>
  <c r="C18" i="15" l="1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F280" i="15" l="1"/>
  <c r="F276" i="15"/>
  <c r="F272" i="15"/>
  <c r="F268" i="15"/>
  <c r="F260" i="15"/>
  <c r="F256" i="15"/>
  <c r="F252" i="15"/>
  <c r="F248" i="15"/>
  <c r="F244" i="15"/>
  <c r="F240" i="15"/>
  <c r="E277" i="15"/>
  <c r="D277" i="15"/>
  <c r="C277" i="15"/>
  <c r="E273" i="15"/>
  <c r="D273" i="15"/>
  <c r="C273" i="15"/>
  <c r="E269" i="15"/>
  <c r="C269" i="15"/>
  <c r="E265" i="15"/>
  <c r="D265" i="15"/>
  <c r="C265" i="15"/>
  <c r="E257" i="15"/>
  <c r="D257" i="15"/>
  <c r="C257" i="15"/>
  <c r="E253" i="15"/>
  <c r="C253" i="15"/>
  <c r="E245" i="15"/>
  <c r="D245" i="15"/>
  <c r="C245" i="15"/>
  <c r="E241" i="15"/>
  <c r="D241" i="15"/>
  <c r="F236" i="15"/>
  <c r="D233" i="15"/>
  <c r="E233" i="15"/>
  <c r="D253" i="15"/>
  <c r="C281" i="15" l="1"/>
  <c r="E281" i="15"/>
  <c r="D281" i="15"/>
  <c r="F241" i="15"/>
  <c r="F237" i="15"/>
  <c r="F233" i="15"/>
  <c r="F245" i="15"/>
  <c r="F257" i="15"/>
  <c r="F249" i="15"/>
  <c r="F253" i="15"/>
  <c r="D168" i="15" l="1"/>
  <c r="D169" i="15"/>
  <c r="D42" i="15"/>
  <c r="D43" i="15"/>
  <c r="D126" i="15"/>
  <c r="D127" i="15"/>
  <c r="AY23" i="16" l="1"/>
  <c r="AY24" i="16" s="1"/>
  <c r="AY25" i="16" s="1"/>
  <c r="AY26" i="16" s="1"/>
  <c r="AX23" i="16"/>
  <c r="AX24" i="16" s="1"/>
  <c r="AX25" i="16" s="1"/>
  <c r="AX26" i="16" s="1"/>
  <c r="AY17" i="16"/>
  <c r="AY18" i="16" s="1"/>
  <c r="AY19" i="16" s="1"/>
  <c r="AX17" i="16"/>
  <c r="AX18" i="16" s="1"/>
  <c r="AX19" i="16" s="1"/>
  <c r="AW17" i="16"/>
  <c r="AW18" i="16" s="1"/>
  <c r="AW19" i="16" s="1"/>
  <c r="AW23" i="16" s="1"/>
  <c r="AY14" i="16"/>
  <c r="AX14" i="16"/>
  <c r="AW26" i="16" l="1"/>
  <c r="AW25" i="16"/>
  <c r="AW24" i="16"/>
  <c r="G8" i="17" l="1"/>
  <c r="AC43" i="16" l="1"/>
  <c r="AC42" i="16"/>
  <c r="AC46" i="16" s="1"/>
  <c r="AC41" i="16"/>
  <c r="AC45" i="16" s="1"/>
  <c r="AC33" i="16"/>
  <c r="AC32" i="16"/>
  <c r="AG25" i="16"/>
  <c r="AG26" i="16" s="1"/>
  <c r="AF25" i="16"/>
  <c r="AF26" i="16" s="1"/>
  <c r="AH24" i="16"/>
  <c r="AH25" i="16" s="1"/>
  <c r="AH26" i="16" s="1"/>
  <c r="AG24" i="16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312" i="15"/>
  <c r="D312" i="15"/>
  <c r="C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95" i="15"/>
  <c r="F294" i="15"/>
  <c r="F293" i="15"/>
  <c r="F292" i="15"/>
  <c r="F291" i="15"/>
  <c r="F290" i="15"/>
  <c r="F289" i="15"/>
  <c r="F288" i="15"/>
  <c r="F279" i="15"/>
  <c r="F278" i="15"/>
  <c r="F275" i="15"/>
  <c r="F274" i="15"/>
  <c r="F271" i="15"/>
  <c r="F270" i="15"/>
  <c r="F267" i="15"/>
  <c r="F266" i="15"/>
  <c r="F262" i="15"/>
  <c r="F259" i="15"/>
  <c r="F258" i="15"/>
  <c r="F255" i="15"/>
  <c r="F254" i="15"/>
  <c r="F251" i="15"/>
  <c r="F250" i="15"/>
  <c r="F247" i="15"/>
  <c r="F246" i="15"/>
  <c r="F243" i="15"/>
  <c r="F242" i="15"/>
  <c r="F239" i="15"/>
  <c r="F238" i="15"/>
  <c r="F235" i="15"/>
  <c r="F234" i="15"/>
  <c r="F226" i="15"/>
  <c r="E226" i="15"/>
  <c r="D226" i="15"/>
  <c r="C226" i="15"/>
  <c r="G225" i="15"/>
  <c r="G224" i="15"/>
  <c r="G223" i="15"/>
  <c r="G222" i="15"/>
  <c r="D211" i="15"/>
  <c r="D209" i="15"/>
  <c r="D208" i="15"/>
  <c r="D207" i="15"/>
  <c r="D206" i="15"/>
  <c r="D205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C185" i="15"/>
  <c r="C184" i="15"/>
  <c r="B179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C143" i="15"/>
  <c r="C175" i="15" s="1"/>
  <c r="C142" i="15"/>
  <c r="B138" i="15"/>
  <c r="B137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C101" i="15"/>
  <c r="C100" i="15"/>
  <c r="B95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C58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49" i="15" s="1"/>
  <c r="D22" i="15"/>
  <c r="D20" i="15"/>
  <c r="D19" i="15"/>
  <c r="D18" i="15"/>
  <c r="C133" i="15" l="1"/>
  <c r="C135" i="15" s="1"/>
  <c r="F269" i="15"/>
  <c r="F277" i="15"/>
  <c r="F273" i="15"/>
  <c r="C177" i="15"/>
  <c r="D185" i="15"/>
  <c r="D213" i="15" s="1"/>
  <c r="C213" i="15"/>
  <c r="C215" i="15" s="1"/>
  <c r="F265" i="15"/>
  <c r="C93" i="15"/>
  <c r="C17" i="15"/>
  <c r="F312" i="15"/>
  <c r="G226" i="15"/>
  <c r="D143" i="15"/>
  <c r="D175" i="15" s="1"/>
  <c r="D101" i="15"/>
  <c r="D133" i="15" s="1"/>
  <c r="D59" i="15"/>
  <c r="D91" i="15" s="1"/>
  <c r="D21" i="15"/>
  <c r="F281" i="15" l="1"/>
  <c r="D17" i="15"/>
  <c r="C51" i="15"/>
  <c r="HB209" i="7" l="1"/>
  <c r="HB210" i="7"/>
  <c r="HB149" i="7"/>
  <c r="HB208" i="7"/>
  <c r="HB150" i="7"/>
  <c r="HB148" i="7"/>
  <c r="HB147" i="7"/>
  <c r="HB25" i="7"/>
  <c r="HB74" i="7"/>
  <c r="HB54" i="7"/>
  <c r="HB103" i="7"/>
  <c r="HB73" i="7"/>
  <c r="HB53" i="7"/>
  <c r="HB105" i="7"/>
  <c r="HB106" i="7"/>
  <c r="HB75" i="7"/>
  <c r="HB55" i="7"/>
  <c r="HB24" i="7"/>
  <c r="HB104" i="7"/>
  <c r="HB76" i="7"/>
  <c r="HB56" i="7"/>
  <c r="HB64" i="7" l="1"/>
  <c r="HB113" i="7"/>
  <c r="HB207" i="7"/>
  <c r="HB26" i="7"/>
  <c r="HB65" i="7"/>
  <c r="HB66" i="7"/>
  <c r="HB63" i="7"/>
  <c r="HB114" i="7" l="1"/>
  <c r="HB23" i="7"/>
  <c r="HB115" i="7" l="1"/>
  <c r="HB34" i="7"/>
  <c r="HB112" i="7" l="1"/>
  <c r="HB117" i="7"/>
  <c r="HB35" i="7"/>
  <c r="HB29" i="7"/>
  <c r="HB118" i="7" l="1"/>
  <c r="HB36" i="7"/>
  <c r="HB30" i="7"/>
  <c r="HB119" i="7" l="1"/>
  <c r="HB33" i="7"/>
  <c r="HB31" i="7"/>
  <c r="HB116" i="7" l="1"/>
  <c r="HB121" i="7"/>
  <c r="HB39" i="7"/>
  <c r="HB28" i="7"/>
  <c r="HB9" i="7" l="1"/>
  <c r="HB21" i="4"/>
  <c r="HB10" i="4"/>
  <c r="HB13" i="4"/>
  <c r="HB14" i="4"/>
  <c r="HB12" i="4"/>
  <c r="HB39" i="4"/>
  <c r="HB11" i="4"/>
  <c r="HB19" i="4"/>
  <c r="HB20" i="4"/>
  <c r="HB122" i="7"/>
  <c r="HB22" i="4"/>
  <c r="HB40" i="7"/>
  <c r="HB12" i="1" l="1"/>
  <c r="HB11" i="1"/>
  <c r="HB25" i="1"/>
  <c r="HB27" i="1"/>
  <c r="HB45" i="1"/>
  <c r="HB47" i="1"/>
  <c r="HB14" i="1"/>
  <c r="HB20" i="1"/>
  <c r="HB49" i="1"/>
  <c r="HB21" i="1"/>
  <c r="HB9" i="1"/>
  <c r="HB13" i="1"/>
  <c r="HB25" i="5"/>
  <c r="HB15" i="1"/>
  <c r="HB22" i="1"/>
  <c r="HB10" i="1"/>
  <c r="HB26" i="1"/>
  <c r="HB44" i="1"/>
  <c r="HB29" i="1"/>
  <c r="HB16" i="1"/>
  <c r="HB19" i="1"/>
  <c r="HB46" i="1"/>
  <c r="HB24" i="1"/>
  <c r="HB23" i="1"/>
  <c r="HB28" i="1"/>
  <c r="HB123" i="7"/>
  <c r="HB10" i="7"/>
  <c r="HB23" i="4"/>
  <c r="HB41" i="7"/>
  <c r="HB153" i="7"/>
  <c r="HB36" i="1" l="1"/>
  <c r="HB41" i="1"/>
  <c r="HB38" i="1"/>
  <c r="HB37" i="1"/>
  <c r="HB40" i="1"/>
  <c r="HB35" i="1"/>
  <c r="HB34" i="1"/>
  <c r="HB33" i="1"/>
  <c r="HB32" i="1"/>
  <c r="HB39" i="1"/>
  <c r="HB125" i="7"/>
  <c r="HB120" i="7"/>
  <c r="HB24" i="4"/>
  <c r="HB11" i="7"/>
  <c r="HB38" i="7"/>
  <c r="HB154" i="7"/>
  <c r="HB126" i="7" l="1"/>
  <c r="HB49" i="7"/>
  <c r="HB8" i="7"/>
  <c r="HB155" i="7"/>
  <c r="HB18" i="4"/>
  <c r="HB19" i="7" l="1"/>
  <c r="HB127" i="7"/>
  <c r="HB50" i="7"/>
  <c r="HB152" i="7"/>
  <c r="HB44" i="7"/>
  <c r="HB14" i="7" l="1"/>
  <c r="HB124" i="7"/>
  <c r="HB129" i="7"/>
  <c r="HB51" i="7"/>
  <c r="HB20" i="7"/>
  <c r="HB45" i="7"/>
  <c r="HB130" i="7" l="1"/>
  <c r="HB21" i="7"/>
  <c r="HB48" i="7"/>
  <c r="HB15" i="7"/>
  <c r="HB46" i="7"/>
  <c r="HB131" i="7" l="1"/>
  <c r="HB18" i="7"/>
  <c r="HB16" i="7"/>
  <c r="HB43" i="7"/>
  <c r="HB128" i="7" l="1"/>
  <c r="HB13" i="7"/>
  <c r="HB133" i="7" l="1"/>
  <c r="HB134" i="7" l="1"/>
  <c r="HB109" i="7"/>
  <c r="HB110" i="7" l="1"/>
  <c r="HB135" i="7"/>
  <c r="HB132" i="7" l="1"/>
  <c r="HB111" i="7"/>
  <c r="HB108" i="7" l="1"/>
  <c r="HB139" i="7"/>
  <c r="HB199" i="7"/>
  <c r="HB71" i="7"/>
  <c r="HB198" i="7"/>
  <c r="HB204" i="7"/>
  <c r="HB195" i="7"/>
  <c r="HB95" i="7"/>
  <c r="HB193" i="7"/>
  <c r="HB203" i="7"/>
  <c r="HB81" i="7"/>
  <c r="HB86" i="7"/>
  <c r="HB96" i="7"/>
  <c r="HB70" i="7"/>
  <c r="HB84" i="7"/>
  <c r="HB194" i="7"/>
  <c r="HB79" i="7"/>
  <c r="HB90" i="7"/>
  <c r="HB80" i="7"/>
  <c r="HB85" i="7"/>
  <c r="HB89" i="7"/>
  <c r="HB94" i="7"/>
  <c r="HB101" i="7"/>
  <c r="HB91" i="7"/>
  <c r="HB205" i="7"/>
  <c r="HB99" i="7"/>
  <c r="HB69" i="7"/>
  <c r="HB100" i="7"/>
  <c r="HB200" i="7"/>
  <c r="HB78" i="7" l="1"/>
  <c r="HB140" i="7"/>
  <c r="HB61" i="7"/>
  <c r="HB93" i="7"/>
  <c r="HB98" i="7"/>
  <c r="HB165" i="7"/>
  <c r="HB192" i="7"/>
  <c r="HB164" i="7"/>
  <c r="HB60" i="7"/>
  <c r="HB83" i="7"/>
  <c r="HB185" i="7"/>
  <c r="HB184" i="7"/>
  <c r="HB163" i="7"/>
  <c r="HB68" i="7"/>
  <c r="HB88" i="7"/>
  <c r="HB202" i="7"/>
  <c r="HB59" i="7"/>
  <c r="HB183" i="7"/>
  <c r="HB197" i="7"/>
  <c r="HB175" i="7" l="1"/>
  <c r="HB162" i="7"/>
  <c r="HB173" i="7"/>
  <c r="HB182" i="7"/>
  <c r="HB58" i="7"/>
  <c r="HB174" i="7"/>
  <c r="HB144" i="7" l="1"/>
  <c r="HB172" i="7"/>
  <c r="HB26" i="4" l="1"/>
  <c r="HB29" i="4" l="1"/>
  <c r="HB30" i="4" l="1"/>
  <c r="HB31" i="4" l="1"/>
  <c r="HB32" i="4" l="1"/>
  <c r="HB28" i="4" l="1"/>
  <c r="HB35" i="4" l="1"/>
  <c r="HB34" i="4" l="1"/>
  <c r="HB37" i="4"/>
  <c r="HB12" i="5" l="1"/>
  <c r="HB15" i="5" l="1"/>
  <c r="HB16" i="5" l="1"/>
  <c r="HB17" i="5" l="1"/>
  <c r="HB18" i="5" l="1"/>
  <c r="HB14" i="5" l="1"/>
  <c r="HB21" i="5"/>
  <c r="HB20" i="5" l="1"/>
  <c r="HB23" i="5"/>
  <c r="HB9" i="4" l="1"/>
  <c r="HB8" i="4" l="1"/>
  <c r="HB16" i="4" l="1"/>
  <c r="HB138" i="7" l="1"/>
  <c r="HB137" i="7" l="1"/>
  <c r="HB145" i="7" l="1"/>
  <c r="HB143" i="7" l="1"/>
  <c r="HB142" i="7"/>
  <c r="HB9" i="5" l="1"/>
  <c r="HB10" i="5" l="1"/>
  <c r="HB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<sst xmlns="http://schemas.openxmlformats.org/spreadsheetml/2006/main" count="1665" uniqueCount="420">
  <si>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</si>
  <si>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</si>
  <si>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</si>
  <si>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</si>
  <si>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</si>
  <si>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</si>
  <si>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</si>
  <si>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</si>
  <si>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</si>
  <si>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</si>
  <si>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</si>
  <si>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</si>
  <si>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</si>
  <si>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</si>
  <si>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</si>
  <si>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</si>
  <si>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</si>
  <si>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</si>
  <si>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</si>
  <si>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</si>
  <si>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</si>
  <si>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</si>
  <si>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</si>
  <si>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</si>
  <si>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</si>
  <si>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</si>
  <si>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</si>
  <si>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</si>
  <si>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</si>
  <si>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</si>
  <si>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</si>
  <si>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</si>
  <si>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</si>
  <si>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</si>
  <si>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</si>
  <si>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</si>
  <si>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</si>
  <si>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</si>
  <si>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</si>
  <si>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</si>
  <si>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</si>
  <si>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</si>
  <si>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</si>
  <si>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</si>
  <si>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</si>
  <si>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</si>
  <si>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</si>
  <si>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</si>
  <si>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</si>
  <si>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</si>
  <si>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</si>
  <si>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</si>
  <si>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</si>
  <si>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</si>
  <si>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</si>
  <si>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</si>
  <si>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</si>
  <si>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</si>
  <si>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</si>
  <si>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</si>
  <si>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</si>
  <si>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</si>
  <si>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</si>
  <si>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</si>
  <si>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</si>
  <si>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</si>
  <si>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</si>
  <si>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</si>
  <si>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</si>
  <si>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</si>
  <si>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</si>
  <si>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</si>
  <si>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</si>
  <si>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</si>
  <si>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</si>
  <si>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</si>
  <si>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</si>
  <si>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</si>
  <si>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</si>
  <si>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</si>
  <si>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</si>
  <si>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</si>
  <si>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</si>
  <si>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</si>
  <si>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</si>
  <si>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</si>
  <si>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</si>
  <si>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</si>
  <si>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</si>
  <si>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</si>
  <si>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</si>
  <si>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</si>
  <si>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</si>
  <si>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</si>
  <si>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</si>
  <si>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</si>
  <si>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</si>
  <si>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</si>
  <si>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</si>
  <si>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</si>
  <si>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</si>
  <si>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</si>
  <si>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</si>
  <si>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</si>
  <si>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</si>
  <si>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</si>
  <si>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</si>
  <si>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</si>
  <si>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</si>
  <si>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</si>
  <si>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</si>
  <si>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</si>
  <si>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</si>
  <si>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</si>
  <si>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</si>
  <si>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</si>
  <si>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</si>
  <si>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</si>
  <si>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</si>
  <si>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</si>
  <si>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</si>
  <si>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</si>
  <si>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</si>
  <si>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</si>
  <si>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</si>
  <si>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</si>
  <si>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</si>
  <si>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</si>
  <si>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</si>
  <si>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</si>
  <si>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</si>
  <si>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</si>
  <si>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</si>
  <si>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</si>
  <si>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</si>
  <si>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</si>
  <si>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</si>
  <si>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</si>
  <si>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</si>
  <si>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</si>
  <si>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</si>
  <si>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</si>
  <si>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</si>
  <si>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</si>
  <si>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</si>
  <si>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</si>
  <si>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</si>
  <si>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</si>
  <si>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</si>
  <si>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</si>
  <si>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</si>
  <si>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</si>
  <si>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</si>
  <si>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</si>
  <si>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</si>
  <si>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</si>
  <si>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</si>
  <si>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</si>
  <si>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</si>
  <si>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</si>
  <si>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</si>
  <si>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</si>
  <si>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</si>
  <si>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</si>
  <si>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</si>
  <si>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</si>
  <si>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</si>
  <si>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</si>
  <si>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</si>
  <si>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</si>
  <si>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</si>
  <si>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</si>
  <si>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</si>
  <si>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</si>
  <si>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</si>
  <si>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</si>
  <si>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</si>
  <si>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</si>
  <si>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</si>
  <si>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</si>
  <si>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</si>
  <si>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</si>
  <si>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</si>
  <si>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</si>
  <si>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</si>
  <si>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</si>
  <si>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</si>
  <si>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</si>
  <si>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</si>
  <si>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</si>
  <si>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</si>
  <si>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</si>
  <si>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</si>
  <si>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</si>
  <si>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</si>
  <si>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</si>
  <si>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</si>
  <si>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</si>
  <si>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</si>
  <si>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</si>
  <si>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</si>
  <si>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</si>
  <si>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</si>
  <si>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</si>
  <si>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</si>
  <si>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</si>
  <si>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</si>
  <si>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</si>
  <si>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</si>
  <si>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</si>
  <si>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</si>
  <si>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</si>
  <si>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</si>
  <si>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</si>
  <si>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</si>
  <si>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</si>
  <si>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</si>
  <si>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</si>
  <si>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</si>
  <si>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</si>
  <si>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</si>
  <si>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</si>
  <si>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</si>
  <si>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</si>
  <si>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</si>
  <si>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</si>
  <si>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</si>
  <si>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</si>
  <si>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</si>
  <si>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</si>
  <si>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</si>
  <si>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</si>
  <si>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</si>
  <si>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</si>
  <si>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</si>
  <si>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</si>
  <si>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</si>
  <si>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</si>
  <si>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</si>
  <si>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</si>
  <si>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</si>
  <si>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</si>
  <si>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</si>
  <si>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</si>
  <si>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</si>
  <si>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</si>
  <si>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</si>
  <si>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</si>
  <si>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</si>
  <si>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</si>
  <si>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</si>
  <si>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</si>
  <si>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</si>
  <si>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</si>
  <si>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</si>
  <si>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</si>
  <si>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</si>
  <si>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</si>
  <si>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</si>
  <si>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</si>
  <si>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</si>
  <si>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</si>
  <si>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</si>
  <si>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</si>
  <si>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</si>
  <si>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</si>
  <si>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</si>
  <si>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</si>
  <si>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</si>
  <si>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</si>
  <si>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</si>
  <si>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</si>
  <si>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</si>
  <si>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</si>
  <si>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</si>
  <si>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</si>
  <si>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</si>
  <si>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</si>
  <si>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</si>
  <si>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</si>
  <si>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</si>
  <si>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</si>
  <si>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</si>
  <si>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</si>
  <si>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</si>
  <si>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</si>
  <si>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</si>
  <si>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</si>
  <si>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</si>
  <si>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</si>
  <si>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</si>
  <si>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</si>
  <si>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</si>
  <si>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</si>
  <si>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</si>
  <si>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</si>
  <si>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</si>
  <si>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</si>
  <si>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</si>
  <si>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</si>
  <si>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</si>
  <si>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</si>
  <si>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</si>
  <si>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</si>
  <si>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</si>
  <si>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</si>
  <si>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</si>
  <si>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</si>
  <si>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</si>
  <si>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</si>
  <si>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</si>
  <si>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</si>
  <si>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</si>
  <si>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</si>
  <si>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</si>
  <si>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</si>
  <si>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</si>
  <si>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</si>
  <si>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</si>
  <si>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</si>
  <si>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</si>
  <si>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</si>
  <si>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</si>
  <si>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</si>
  <si>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</si>
  <si>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</si>
  <si>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</si>
  <si>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</si>
  <si>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</si>
  <si>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</si>
  <si>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</si>
  <si>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</si>
  <si>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</si>
  <si>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</si>
  <si>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</si>
  <si>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</si>
  <si>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</si>
  <si>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</si>
  <si>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</si>
  <si>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</si>
  <si>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</si>
  <si>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</si>
  <si>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</si>
  <si>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</si>
  <si>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</si>
  <si>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</si>
  <si>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</si>
  <si>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Total 2024</t>
  </si>
  <si>
    <t>Ene - Mar 2024</t>
  </si>
  <si>
    <t>Pagos EDEs Por Compra de Energía,  Derecho de Conexión, Intereses, Reliquidaciones y Deuda Congelada enero-febrero 2024</t>
  </si>
  <si>
    <t>Deuda Corriente febrero 2024</t>
  </si>
  <si>
    <t>KOROR BUSINESS</t>
  </si>
  <si>
    <t>SIBA</t>
  </si>
  <si>
    <t>ENREN</t>
  </si>
  <si>
    <t xml:space="preserve">KARPOWERSHIP </t>
  </si>
  <si>
    <t>ECOENER</t>
  </si>
  <si>
    <t>Ene24-Feb24</t>
  </si>
  <si>
    <t>Ene23-Feb23</t>
  </si>
  <si>
    <t>Comparación 2023 - 2024</t>
  </si>
  <si>
    <t>Ene22-Feb22</t>
  </si>
  <si>
    <t>Comparación 2022 - 2023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</si>
  <si>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</si>
  <si>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</si>
  <si>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</si>
  <si>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</si>
  <si>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</si>
  <si>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</si>
  <si>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</si>
  <si>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</si>
  <si>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</si>
  <si>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</si>
  <si>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</si>
  <si>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</si>
  <si>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</si>
  <si>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</si>
  <si>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</si>
  <si>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</si>
  <si>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</si>
  <si>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</si>
  <si>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</si>
  <si>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</si>
  <si>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</si>
  <si>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</si>
  <si>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</si>
  <si>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</si>
  <si>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</si>
  <si>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</si>
  <si>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</si>
  <si>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</si>
  <si>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</si>
  <si>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</si>
  <si>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</si>
  <si>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</si>
  <si>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</si>
  <si>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</si>
  <si>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</si>
  <si>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</si>
  <si>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</si>
  <si>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</si>
  <si>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</si>
  <si>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</si>
  <si>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</si>
  <si>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</si>
  <si>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</si>
  <si>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</si>
  <si>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</si>
  <si>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</si>
  <si>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Resultado Financiero Total Empresas Distribuidoras de Electricidad (EDE)</t>
  </si>
  <si>
    <t>A Febrero 2024</t>
  </si>
  <si>
    <t>Ejecutado Enero - Febrero 2024</t>
  </si>
  <si>
    <t>Acumulado a Febrero 2024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</si>
  <si>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</si>
  <si>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</si>
  <si>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</si>
  <si>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</si>
  <si>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</si>
  <si>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</si>
  <si>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</si>
  <si>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>VME-DME-MT01</t>
  </si>
  <si>
    <t xml:space="preserve">              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</si>
</sst>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08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1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9470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7" fillId="0" borderId="0"/>
    <xf numFmtId="0" fontId="9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9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3" fillId="56" borderId="143" applyNumberForma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83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1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>
      <alignment wrapText="1"/>
    </xf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>
      <alignment wrapText="1"/>
    </xf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83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91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182" fontId="7" fillId="0" borderId="0" applyFont="0" applyFill="0" applyBorder="0" applyAlignment="0" applyProtection="0"/>
    <xf numFmtId="178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82" fillId="0" borderId="138" applyNumberFormat="0" applyFill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88" fillId="0" borderId="139" applyNumberFormat="0" applyFill="0" applyAlignment="0" applyProtection="0"/>
    <xf numFmtId="0" fontId="78" fillId="53" borderId="0" applyNumberFormat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86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80" fontId="7" fillId="0" borderId="0" applyFill="0" applyBorder="0" applyAlignment="0" applyProtection="0"/>
    <xf numFmtId="43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9" fontId="7" fillId="0" borderId="0" applyFill="0" applyBorder="0" applyAlignment="0" applyProtection="0"/>
    <xf numFmtId="0" fontId="81" fillId="71" borderId="137" applyNumberFormat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0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5" fillId="58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12" fillId="0" borderId="0"/>
    <xf numFmtId="0" fontId="92" fillId="0" borderId="0"/>
    <xf numFmtId="0" fontId="1" fillId="73" borderId="142" applyNumberFormat="0" applyFont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66" fillId="0" borderId="128" applyNumberFormat="0" applyFill="0" applyAlignment="0" applyProtection="0"/>
    <xf numFmtId="0" fontId="15" fillId="0" borderId="129" applyNumberFormat="0" applyFill="0" applyAlignment="0" applyProtection="0"/>
    <xf numFmtId="0" fontId="68" fillId="21" borderId="0" applyNumberFormat="0" applyBorder="0" applyAlignment="0" applyProtection="0"/>
    <xf numFmtId="0" fontId="69" fillId="22" borderId="0" applyNumberFormat="0" applyBorder="0" applyAlignment="0" applyProtection="0"/>
    <xf numFmtId="0" fontId="71" fillId="24" borderId="131" applyNumberFormat="0" applyAlignment="0" applyProtection="0"/>
    <xf numFmtId="0" fontId="72" fillId="24" borderId="130" applyNumberFormat="0" applyAlignment="0" applyProtection="0"/>
    <xf numFmtId="0" fontId="74" fillId="0" borderId="0" applyNumberFormat="0" applyFill="0" applyBorder="0" applyAlignment="0" applyProtection="0"/>
    <xf numFmtId="0" fontId="19" fillId="0" borderId="135" applyNumberFormat="0" applyFill="0" applyAlignment="0" applyProtection="0"/>
    <xf numFmtId="0" fontId="13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3" fillId="50" borderId="0" applyNumberFormat="0" applyBorder="0" applyAlignment="0" applyProtection="0"/>
    <xf numFmtId="184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93" fontId="98" fillId="74" borderId="146">
      <alignment horizontal="center" vertical="center"/>
    </xf>
    <xf numFmtId="37" fontId="97" fillId="0" borderId="0"/>
    <xf numFmtId="3" fontId="104" fillId="0" borderId="147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1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2" fillId="0" borderId="0"/>
    <xf numFmtId="0" fontId="11" fillId="0" borderId="0"/>
    <xf numFmtId="0" fontId="12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12" fillId="0" borderId="0"/>
    <xf numFmtId="0" fontId="84" fillId="0" borderId="141" applyNumberFormat="0" applyFill="0" applyAlignment="0" applyProtection="0"/>
    <xf numFmtId="191" fontId="7" fillId="0" borderId="0">
      <protection locked="0"/>
    </xf>
    <xf numFmtId="191" fontId="7" fillId="0" borderId="148">
      <protection locked="0"/>
    </xf>
    <xf numFmtId="0" fontId="11" fillId="0" borderId="0"/>
    <xf numFmtId="0" fontId="100" fillId="0" borderId="0" applyNumberFormat="0" applyFill="0" applyBorder="0" applyAlignment="0" applyProtection="0"/>
    <xf numFmtId="192" fontId="7" fillId="0" borderId="0">
      <protection locked="0"/>
    </xf>
    <xf numFmtId="191" fontId="7" fillId="0" borderId="0">
      <protection locked="0"/>
    </xf>
    <xf numFmtId="37" fontId="97" fillId="77" borderId="0" applyNumberFormat="0" applyBorder="0" applyAlignment="0" applyProtection="0"/>
    <xf numFmtId="0" fontId="11" fillId="0" borderId="0"/>
    <xf numFmtId="190" fontId="103" fillId="0" borderId="0"/>
    <xf numFmtId="10" fontId="97" fillId="76" borderId="145" applyNumberFormat="0" applyBorder="0" applyAlignment="0" applyProtection="0"/>
    <xf numFmtId="38" fontId="97" fillId="75" borderId="0" applyNumberFormat="0" applyBorder="0" applyAlignment="0" applyProtection="0"/>
    <xf numFmtId="6" fontId="99" fillId="0" borderId="0">
      <protection locked="0"/>
    </xf>
    <xf numFmtId="0" fontId="11" fillId="0" borderId="0"/>
    <xf numFmtId="37" fontId="102" fillId="0" borderId="0"/>
    <xf numFmtId="0" fontId="11" fillId="0" borderId="0"/>
    <xf numFmtId="0" fontId="101" fillId="0" borderId="147" applyNumberFormat="0" applyFill="0" applyAlignment="0" applyProtection="0"/>
    <xf numFmtId="10" fontId="7" fillId="0" borderId="0" applyFont="0" applyFill="0" applyBorder="0" applyAlignment="0" applyProtection="0"/>
    <xf numFmtId="0" fontId="105" fillId="0" borderId="0"/>
    <xf numFmtId="0" fontId="7" fillId="0" borderId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94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49" fontId="24" fillId="2" borderId="0" xfId="0" applyNumberFormat="1" applyFont="1" applyFill="1" applyAlignment="1" applyProtection="1">
      <alignment horizontal="center" vertical="center"/>
      <protection hidden="1"/>
    </xf>
    <xf numFmtId="3" fontId="23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Alignment="1" applyProtection="1">
      <alignment horizontal="left" vertical="center" indent="1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40" fontId="27" fillId="0" borderId="0" xfId="0" applyNumberFormat="1" applyFont="1" applyAlignment="1" applyProtection="1">
      <alignment horizontal="center" vertical="center"/>
      <protection hidden="1"/>
    </xf>
    <xf numFmtId="17" fontId="25" fillId="0" borderId="0" xfId="0" applyNumberFormat="1" applyFont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165" fontId="25" fillId="3" borderId="0" xfId="0" applyNumberFormat="1" applyFont="1" applyFill="1" applyAlignment="1" applyProtection="1">
      <alignment horizontal="center" vertical="center"/>
      <protection hidden="1"/>
    </xf>
    <xf numFmtId="166" fontId="25" fillId="3" borderId="0" xfId="0" applyNumberFormat="1" applyFont="1" applyFill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40" fontId="25" fillId="3" borderId="0" xfId="0" applyNumberFormat="1" applyFont="1" applyFill="1" applyAlignment="1" applyProtection="1">
      <alignment horizontal="center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165" fontId="25" fillId="3" borderId="0" xfId="0" applyNumberFormat="1" applyFont="1" applyFill="1" applyAlignment="1" applyProtection="1">
      <alignment horizontal="left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40" fontId="23" fillId="0" borderId="0" xfId="0" applyNumberFormat="1" applyFont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38" fontId="25" fillId="3" borderId="0" xfId="0" applyNumberFormat="1" applyFont="1" applyFill="1" applyAlignment="1" applyProtection="1">
      <alignment horizontal="center" vertical="center"/>
      <protection hidden="1"/>
    </xf>
    <xf numFmtId="38" fontId="2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Protection="1"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26" xfId="0" applyFont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16" fillId="0" borderId="0" xfId="9" applyFill="1" applyBorder="1" applyProtection="1">
      <protection locked="0" hidden="1"/>
    </xf>
    <xf numFmtId="0" fontId="45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4"/>
      <protection hidden="1"/>
    </xf>
    <xf numFmtId="0" fontId="8" fillId="0" borderId="28" xfId="13" applyFont="1" applyBorder="1" applyAlignment="1" applyProtection="1">
      <alignment horizontal="left" vertical="center"/>
      <protection hidden="1"/>
    </xf>
    <xf numFmtId="0" fontId="8" fillId="0" borderId="28" xfId="13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center" vertical="center"/>
      <protection hidden="1"/>
    </xf>
    <xf numFmtId="0" fontId="8" fillId="0" borderId="30" xfId="13" applyFont="1" applyBorder="1" applyAlignment="1" applyProtection="1">
      <alignment horizontal="left" vertical="center"/>
      <protection hidden="1"/>
    </xf>
    <xf numFmtId="2" fontId="8" fillId="0" borderId="30" xfId="19" applyNumberFormat="1" applyFont="1" applyBorder="1" applyAlignment="1" applyProtection="1">
      <alignment horizontal="center" vertical="center"/>
      <protection hidden="1"/>
    </xf>
    <xf numFmtId="2" fontId="8" fillId="0" borderId="31" xfId="19" applyNumberFormat="1" applyFont="1" applyBorder="1" applyAlignment="1" applyProtection="1">
      <alignment horizontal="center" vertical="center"/>
      <protection hidden="1"/>
    </xf>
    <xf numFmtId="0" fontId="8" fillId="0" borderId="32" xfId="13" applyFont="1" applyBorder="1" applyAlignment="1" applyProtection="1">
      <alignment horizontal="left" vertical="center"/>
      <protection hidden="1"/>
    </xf>
    <xf numFmtId="2" fontId="8" fillId="0" borderId="32" xfId="19" applyNumberFormat="1" applyFont="1" applyBorder="1" applyAlignment="1" applyProtection="1">
      <alignment horizontal="center" vertical="center"/>
      <protection hidden="1"/>
    </xf>
    <xf numFmtId="2" fontId="8" fillId="0" borderId="33" xfId="19" applyNumberFormat="1" applyFont="1" applyBorder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left" vertical="center"/>
      <protection hidden="1"/>
    </xf>
    <xf numFmtId="0" fontId="8" fillId="0" borderId="30" xfId="13" applyFont="1" applyBorder="1" applyAlignment="1" applyProtection="1">
      <alignment horizontal="center" vertical="center"/>
      <protection hidden="1"/>
    </xf>
    <xf numFmtId="0" fontId="8" fillId="0" borderId="31" xfId="13" applyFont="1" applyBorder="1" applyAlignment="1" applyProtection="1">
      <alignment horizontal="center" vertical="center"/>
      <protection hidden="1"/>
    </xf>
    <xf numFmtId="2" fontId="8" fillId="0" borderId="28" xfId="13" applyNumberFormat="1" applyFont="1" applyBorder="1" applyAlignment="1" applyProtection="1">
      <alignment horizontal="center" vertical="center"/>
      <protection hidden="1"/>
    </xf>
    <xf numFmtId="2" fontId="8" fillId="0" borderId="29" xfId="13" applyNumberFormat="1" applyFont="1" applyBorder="1" applyAlignment="1" applyProtection="1">
      <alignment horizontal="center" vertical="center"/>
      <protection hidden="1"/>
    </xf>
    <xf numFmtId="2" fontId="8" fillId="0" borderId="30" xfId="13" applyNumberFormat="1" applyFont="1" applyBorder="1" applyAlignment="1" applyProtection="1">
      <alignment horizontal="center" vertical="center"/>
      <protection hidden="1"/>
    </xf>
    <xf numFmtId="2" fontId="8" fillId="0" borderId="31" xfId="13" applyNumberFormat="1" applyFont="1" applyBorder="1" applyAlignment="1" applyProtection="1">
      <alignment horizontal="center" vertical="center"/>
      <protection hidden="1"/>
    </xf>
    <xf numFmtId="2" fontId="8" fillId="0" borderId="32" xfId="13" applyNumberFormat="1" applyFont="1" applyBorder="1" applyAlignment="1" applyProtection="1">
      <alignment horizontal="center" vertical="center"/>
      <protection hidden="1"/>
    </xf>
    <xf numFmtId="2" fontId="8" fillId="0" borderId="33" xfId="13" applyNumberFormat="1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left" vertical="center"/>
      <protection hidden="1"/>
    </xf>
    <xf numFmtId="0" fontId="8" fillId="0" borderId="31" xfId="13" applyFont="1" applyBorder="1" applyAlignment="1" applyProtection="1">
      <alignment horizontal="left" vertical="center"/>
      <protection hidden="1"/>
    </xf>
    <xf numFmtId="0" fontId="8" fillId="0" borderId="33" xfId="13" applyFont="1" applyBorder="1" applyAlignment="1" applyProtection="1">
      <alignment horizontal="left" vertical="center"/>
      <protection hidden="1"/>
    </xf>
    <xf numFmtId="2" fontId="8" fillId="0" borderId="0" xfId="13" applyNumberFormat="1" applyFont="1" applyAlignment="1" applyProtection="1">
      <alignment horizontal="center" vertical="center"/>
      <protection hidden="1"/>
    </xf>
    <xf numFmtId="0" fontId="9" fillId="0" borderId="0" xfId="13" applyFont="1" applyAlignment="1" applyProtection="1">
      <alignment horizontal="center" vertical="center"/>
      <protection hidden="1"/>
    </xf>
    <xf numFmtId="0" fontId="9" fillId="0" borderId="0" xfId="19" applyFont="1" applyAlignment="1" applyProtection="1">
      <alignment horizontal="left" readingOrder="1"/>
      <protection hidden="1"/>
    </xf>
    <xf numFmtId="2" fontId="8" fillId="0" borderId="28" xfId="19" applyNumberFormat="1" applyFont="1" applyBorder="1" applyAlignment="1" applyProtection="1">
      <alignment horizontal="center" vertical="center"/>
      <protection hidden="1"/>
    </xf>
    <xf numFmtId="2" fontId="8" fillId="0" borderId="29" xfId="19" applyNumberFormat="1" applyFont="1" applyBorder="1" applyAlignment="1" applyProtection="1">
      <alignment horizontal="center" vertical="center"/>
      <protection hidden="1"/>
    </xf>
    <xf numFmtId="0" fontId="8" fillId="0" borderId="0" xfId="19" applyFont="1" applyProtection="1">
      <protection hidden="1"/>
    </xf>
    <xf numFmtId="0" fontId="8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6" fillId="0" borderId="0" xfId="0" applyFont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5" fillId="3" borderId="0" xfId="0" applyNumberFormat="1" applyFont="1" applyFill="1" applyAlignment="1" applyProtection="1">
      <alignment horizontal="left" vertical="center" indent="1"/>
      <protection hidden="1"/>
    </xf>
    <xf numFmtId="0" fontId="27" fillId="0" borderId="0" xfId="0" applyFont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Alignment="1" applyProtection="1">
      <alignment horizontal="center" vertical="center"/>
      <protection hidden="1"/>
    </xf>
    <xf numFmtId="49" fontId="52" fillId="2" borderId="0" xfId="0" applyNumberFormat="1" applyFont="1" applyFill="1" applyAlignment="1" applyProtection="1">
      <alignment horizontal="center" vertical="center"/>
      <protection hidden="1"/>
    </xf>
    <xf numFmtId="17" fontId="19" fillId="0" borderId="0" xfId="0" applyNumberFormat="1" applyFont="1" applyAlignment="1">
      <alignment horizontal="center" vertical="center" wrapText="1"/>
    </xf>
    <xf numFmtId="168" fontId="19" fillId="0" borderId="0" xfId="0" applyNumberFormat="1" applyFont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/>
    <xf numFmtId="176" fontId="0" fillId="0" borderId="0" xfId="0" applyNumberFormat="1"/>
    <xf numFmtId="170" fontId="44" fillId="9" borderId="0" xfId="0" applyNumberFormat="1" applyFont="1" applyFill="1" applyAlignment="1">
      <alignment horizontal="center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0" fontId="20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170" fontId="0" fillId="0" borderId="0" xfId="0" applyNumberFormat="1" applyAlignment="1">
      <alignment horizontal="center" vertical="center"/>
    </xf>
    <xf numFmtId="165" fontId="27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Alignment="1" applyProtection="1">
      <alignment horizontal="center"/>
      <protection hidden="1"/>
    </xf>
    <xf numFmtId="49" fontId="25" fillId="0" borderId="0" xfId="0" applyNumberFormat="1" applyFont="1" applyAlignment="1" applyProtection="1">
      <alignment horizontal="center" vertical="center"/>
      <protection hidden="1"/>
    </xf>
    <xf numFmtId="49" fontId="27" fillId="0" borderId="0" xfId="0" applyNumberFormat="1" applyFont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5" fontId="45" fillId="0" borderId="0" xfId="0" applyNumberFormat="1" applyFont="1" applyAlignment="1" applyProtection="1">
      <alignment horizontal="center"/>
      <protection locked="0"/>
    </xf>
    <xf numFmtId="165" fontId="20" fillId="0" borderId="0" xfId="0" applyNumberFormat="1" applyFont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9" fillId="17" borderId="59" xfId="19" applyFont="1" applyFill="1" applyBorder="1"/>
    <xf numFmtId="0" fontId="8" fillId="16" borderId="63" xfId="13" applyFont="1" applyFill="1" applyBorder="1" applyAlignment="1">
      <alignment horizontal="right"/>
    </xf>
    <xf numFmtId="0" fontId="43" fillId="0" borderId="0" xfId="0" applyFont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/>
    <xf numFmtId="0" fontId="57" fillId="0" borderId="65" xfId="13" applyFont="1" applyBorder="1" applyAlignment="1">
      <alignment horizontal="left" indent="1"/>
    </xf>
    <xf numFmtId="0" fontId="8" fillId="0" borderId="67" xfId="13" applyFont="1" applyBorder="1"/>
    <xf numFmtId="0" fontId="8" fillId="0" borderId="65" xfId="13" applyFont="1" applyBorder="1"/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0" fontId="8" fillId="0" borderId="74" xfId="13" applyFont="1" applyBorder="1"/>
    <xf numFmtId="0" fontId="8" fillId="0" borderId="77" xfId="13" applyFont="1" applyBorder="1"/>
    <xf numFmtId="0" fontId="44" fillId="0" borderId="0" xfId="0" applyFont="1" applyAlignment="1">
      <alignment horizontal="center" vertical="center" wrapText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0" fontId="9" fillId="17" borderId="88" xfId="19" applyFont="1" applyFill="1" applyBorder="1" applyAlignment="1">
      <alignment horizontal="center"/>
    </xf>
    <xf numFmtId="0" fontId="9" fillId="17" borderId="89" xfId="19" applyFont="1" applyFill="1" applyBorder="1" applyAlignment="1">
      <alignment horizontal="center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>
      <alignment horizontal="center"/>
    </xf>
    <xf numFmtId="0" fontId="8" fillId="16" borderId="92" xfId="13" applyFont="1" applyFill="1" applyBorder="1" applyAlignment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Alignment="1" applyProtection="1">
      <alignment horizontal="left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3" fontId="26" fillId="0" borderId="0" xfId="0" applyNumberFormat="1" applyFont="1" applyAlignment="1" applyProtection="1">
      <alignment horizontal="right" vertical="center"/>
      <protection hidden="1"/>
    </xf>
    <xf numFmtId="17" fontId="26" fillId="0" borderId="0" xfId="0" applyNumberFormat="1" applyFont="1" applyAlignment="1" applyProtection="1">
      <alignment horizontal="center"/>
      <protection hidden="1"/>
    </xf>
    <xf numFmtId="0" fontId="61" fillId="3" borderId="0" xfId="0" applyFont="1" applyFill="1" applyAlignment="1" applyProtection="1">
      <alignment horizontal="left" vertical="center"/>
      <protection hidden="1"/>
    </xf>
    <xf numFmtId="3" fontId="32" fillId="0" borderId="0" xfId="0" applyNumberFormat="1" applyFont="1" applyAlignment="1" applyProtection="1">
      <alignment horizontal="right" vertical="center"/>
      <protection hidden="1"/>
    </xf>
    <xf numFmtId="0" fontId="61" fillId="0" borderId="0" xfId="0" applyFont="1" applyAlignment="1" applyProtection="1">
      <alignment horizontal="left" vertical="center" indent="1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7" fontId="32" fillId="0" borderId="0" xfId="0" applyNumberFormat="1" applyFont="1" applyAlignment="1" applyProtection="1">
      <alignment horizontal="center"/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7" fontId="9" fillId="7" borderId="0" xfId="19" applyNumberFormat="1" applyFont="1" applyFill="1" applyAlignment="1">
      <alignment horizontal="center"/>
    </xf>
    <xf numFmtId="0" fontId="9" fillId="17" borderId="121" xfId="19" applyFont="1" applyFill="1" applyBorder="1" applyAlignment="1">
      <alignment horizontal="center"/>
    </xf>
    <xf numFmtId="0" fontId="8" fillId="16" borderId="122" xfId="13" applyFont="1" applyFill="1" applyBorder="1" applyAlignment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Alignment="1">
      <alignment horizontal="right"/>
    </xf>
    <xf numFmtId="0" fontId="8" fillId="7" borderId="0" xfId="19" applyFont="1" applyFill="1"/>
    <xf numFmtId="0" fontId="9" fillId="7" borderId="0" xfId="19" applyFont="1" applyFill="1" applyAlignment="1">
      <alignment horizontal="center"/>
    </xf>
    <xf numFmtId="0" fontId="8" fillId="7" borderId="0" xfId="13" applyFont="1" applyFill="1" applyAlignment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Alignment="1">
      <alignment horizontal="center"/>
    </xf>
    <xf numFmtId="165" fontId="27" fillId="19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43" fillId="0" borderId="0" xfId="0" applyFont="1" applyAlignment="1">
      <alignment wrapText="1"/>
    </xf>
    <xf numFmtId="165" fontId="22" fillId="0" borderId="0" xfId="0" applyNumberFormat="1" applyFont="1" applyAlignment="1" applyProtection="1">
      <alignment horizontal="center"/>
      <protection locked="0"/>
    </xf>
    <xf numFmtId="165" fontId="60" fillId="0" borderId="0" xfId="0" applyNumberFormat="1" applyFont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0" fontId="44" fillId="0" borderId="0" xfId="0" applyFont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33" applyFont="1" applyAlignment="1">
      <alignment horizontal="left" vertical="center" wrapText="1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 vertical="center" wrapText="1"/>
    </xf>
    <xf numFmtId="17" fontId="9" fillId="18" borderId="75" xfId="19" applyNumberFormat="1" applyFont="1" applyFill="1" applyBorder="1" applyAlignment="1">
      <alignment horizontal="center"/>
    </xf>
    <xf numFmtId="17" fontId="9" fillId="18" borderId="0" xfId="19" applyNumberFormat="1" applyFont="1" applyFill="1" applyAlignment="1">
      <alignment horizontal="center"/>
    </xf>
    <xf numFmtId="17" fontId="9" fillId="18" borderId="85" xfId="19" applyNumberFormat="1" applyFont="1" applyFill="1" applyBorder="1" applyAlignment="1">
      <alignment horizontal="center"/>
    </xf>
    <xf numFmtId="0" fontId="9" fillId="17" borderId="27" xfId="19" applyFont="1" applyFill="1" applyBorder="1" applyAlignment="1">
      <alignment horizontal="center" wrapText="1"/>
    </xf>
    <xf numFmtId="0" fontId="9" fillId="17" borderId="86" xfId="19" applyFont="1" applyFill="1" applyBorder="1" applyAlignment="1">
      <alignment horizontal="center" wrapText="1"/>
    </xf>
    <xf numFmtId="0" fontId="9" fillId="17" borderId="84" xfId="19" applyFont="1" applyFill="1" applyBorder="1" applyAlignment="1">
      <alignment horizontal="center"/>
    </xf>
    <xf numFmtId="0" fontId="9" fillId="17" borderId="87" xfId="19" applyFont="1" applyFill="1" applyBorder="1" applyAlignment="1">
      <alignment horizontal="center"/>
    </xf>
    <xf numFmtId="0" fontId="9" fillId="17" borderId="70" xfId="13" applyFont="1" applyFill="1" applyBorder="1" applyAlignment="1">
      <alignment horizontal="center" vertical="center" wrapText="1"/>
    </xf>
    <xf numFmtId="0" fontId="9" fillId="17" borderId="54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0" fontId="9" fillId="17" borderId="83" xfId="19" applyFont="1" applyFill="1" applyBorder="1" applyAlignment="1">
      <alignment horizontal="center"/>
    </xf>
    <xf numFmtId="0" fontId="9" fillId="17" borderId="60" xfId="13" applyFont="1" applyFill="1" applyBorder="1" applyAlignment="1">
      <alignment horizontal="center" vertical="center" wrapText="1"/>
    </xf>
    <xf numFmtId="0" fontId="9" fillId="17" borderId="64" xfId="13" applyFont="1" applyFill="1" applyBorder="1" applyAlignment="1">
      <alignment horizontal="center" vertical="center" wrapText="1"/>
    </xf>
    <xf numFmtId="0" fontId="9" fillId="17" borderId="66" xfId="13" applyFont="1" applyFill="1" applyBorder="1" applyAlignment="1">
      <alignment horizontal="center" vertical="center" wrapText="1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8" borderId="64" xfId="13" applyFont="1" applyFill="1" applyBorder="1" applyAlignment="1">
      <alignment horizontal="center" vertical="center" wrapText="1"/>
    </xf>
    <xf numFmtId="0" fontId="9" fillId="18" borderId="66" xfId="13" applyFont="1" applyFill="1" applyBorder="1" applyAlignment="1">
      <alignment horizontal="center" vertical="center" wrapText="1"/>
    </xf>
    <xf numFmtId="0" fontId="9" fillId="17" borderId="71" xfId="13" applyFont="1" applyFill="1" applyBorder="1" applyAlignment="1">
      <alignment horizontal="center" vertical="center" wrapText="1"/>
    </xf>
    <xf numFmtId="0" fontId="9" fillId="17" borderId="72" xfId="13" applyFont="1" applyFill="1" applyBorder="1" applyAlignment="1">
      <alignment horizontal="center" vertical="center" wrapText="1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0" fontId="9" fillId="18" borderId="71" xfId="13" applyFont="1" applyFill="1" applyBorder="1" applyAlignment="1">
      <alignment horizontal="center" vertical="center" wrapText="1"/>
    </xf>
    <xf numFmtId="0" fontId="9" fillId="18" borderId="70" xfId="13" applyFont="1" applyFill="1" applyBorder="1" applyAlignment="1">
      <alignment horizontal="center" vertical="center" wrapText="1"/>
    </xf>
    <xf numFmtId="0" fontId="9" fillId="18" borderId="72" xfId="13" applyFont="1" applyFill="1" applyBorder="1" applyAlignment="1">
      <alignment horizontal="center" vertical="center" wrapText="1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9" fillId="0" borderId="30" xfId="19" applyFont="1" applyBorder="1" applyAlignment="1" applyProtection="1">
      <alignment horizontal="center" vertical="center" wrapText="1"/>
      <protection hidden="1"/>
    </xf>
    <xf numFmtId="0" fontId="9" fillId="0" borderId="32" xfId="19" applyFont="1" applyBorder="1" applyAlignment="1" applyProtection="1">
      <alignment horizontal="center" vertical="center" wrapText="1"/>
      <protection hidden="1"/>
    </xf>
    <xf numFmtId="0" fontId="9" fillId="0" borderId="31" xfId="19" applyFont="1" applyBorder="1" applyAlignment="1" applyProtection="1">
      <alignment horizontal="center" vertical="center" wrapText="1"/>
      <protection hidden="1"/>
    </xf>
    <xf numFmtId="0" fontId="9" fillId="0" borderId="33" xfId="19" applyFont="1" applyBorder="1" applyAlignment="1" applyProtection="1">
      <alignment horizontal="center" vertical="center" wrapText="1"/>
      <protection hidden="1"/>
    </xf>
    <xf numFmtId="0" fontId="54" fillId="2" borderId="0" xfId="13" applyFont="1" applyFill="1" applyAlignment="1" applyProtection="1">
      <alignment horizontal="center" vertical="center"/>
      <protection hidden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  <xf numFmtId="0" fontId="107" fillId="0" borderId="0" xfId="0" applyFont="1"/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53905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523875</xdr:colOff>
      <xdr:row>3</xdr:row>
      <xdr:rowOff>37352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952DCB0-911C-4F47-AE9B-94442026B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209" y="0"/>
          <a:ext cx="1127124" cy="5453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Cdeee\Informe%20Desempe&#241;o\INFORMES%20FINANCIEROS\Analisis%20Financiero%20Sector%20El&#233;ctrico.xlsm" TargetMode="External"/><Relationship Id="rId1" Type="http://schemas.openxmlformats.org/officeDocument/2006/relationships/externalLinkPath" Target="/Cdeee/Informe%20Desempe&#241;o/INFORMES%20FINANCIEROS/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Comb-Compra"/>
      <sheetName val="Variables Relevantes"/>
      <sheetName val="INDICADORES PREL. PORTAL"/>
      <sheetName val="EDE's"/>
      <sheetName val="CDEEE"/>
      <sheetName val="EGEHID"/>
      <sheetName val="ETED"/>
      <sheetName val="EGEPC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8">
          <cell r="C8" t="str">
            <v>Ene24-Ene24</v>
          </cell>
        </row>
      </sheetData>
      <sheetData sheetId="14"/>
      <sheetData sheetId="15">
        <row r="8">
          <cell r="C8" t="str">
            <v>Ene24-Ene24</v>
          </cell>
        </row>
      </sheetData>
      <sheetData sheetId="16">
        <row r="9">
          <cell r="JQ9">
            <v>2009</v>
          </cell>
        </row>
      </sheetData>
      <sheetData sheetId="17">
        <row r="8">
          <cell r="C8" t="str">
            <v>Ene24-Ene24</v>
          </cell>
        </row>
      </sheetData>
      <sheetData sheetId="18">
        <row r="8">
          <cell r="C8" t="str">
            <v>Ene24-Ene24</v>
          </cell>
        </row>
      </sheetData>
      <sheetData sheetId="19">
        <row r="8">
          <cell r="C8" t="str">
            <v>Ene24-Ene24</v>
          </cell>
        </row>
      </sheetData>
      <sheetData sheetId="20">
        <row r="12">
          <cell r="B12" t="str">
            <v>Resultado Financiero Total Empresas Distribuidoras de Electricidad (EDE)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61">
          <cell r="A161">
            <v>159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Ext_debt3"/>
      <sheetName val="Ext_debt4"/>
      <sheetName val="Ext_debt5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L50"/>
  <sheetViews>
    <sheetView showGridLines="0" tabSelected="1" zoomScale="85" zoomScaleNormal="85" workbookViewId="0">
      <pane xSplit="11" ySplit="7" topLeftCell="GF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13" outlineLevelRow="1"/>
  <cols>
    <col min="1" max="1" width="3.6328125" style="3" customWidth="1"/>
    <col min="2" max="2" width="32.08984375" style="6" customWidth="1"/>
    <col min="3" max="4" width="12.9062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1" customWidth="1"/>
    <col min="12" max="90" width="9.08984375" style="1" customWidth="1"/>
    <col min="91" max="193" width="9.36328125" style="1" customWidth="1"/>
    <col min="194" max="194" width="11.36328125" style="1" customWidth="1"/>
    <col min="195" max="202" width="9.36328125" style="1" customWidth="1"/>
    <col min="203" max="205" width="12.453125" style="1" customWidth="1"/>
    <col min="206" max="208" width="13.453125" style="1" customWidth="1"/>
    <col min="209" max="209" width="11" style="1" bestFit="1" customWidth="1"/>
    <col min="210" max="210" width="11" style="1" customWidth="1"/>
    <col min="211" max="216" width="11" style="1" bestFit="1" customWidth="1"/>
    <col min="217" max="217" width="11.08984375" style="1" customWidth="1"/>
    <col min="218" max="218" width="10.453125" style="1" customWidth="1"/>
    <col min="219" max="219" width="13.36328125" style="1" customWidth="1"/>
    <col min="220" max="16384" width="11.453125" style="1"/>
  </cols>
  <sheetData>
    <row r="1" spans="1:220">
      <c r="A1" s="2"/>
    </row>
    <row r="2" spans="1:220" ht="15.5">
      <c r="B2" s="306" t="s">
        <v>307</v>
      </c>
      <c r="D2" s="28"/>
      <c r="H2" s="493" t="s">
        <v>418</v>
      </c>
    </row>
    <row r="3" spans="1:220">
      <c r="B3" s="4" t="s">
        <v>0</v>
      </c>
      <c r="GS3" s="238"/>
    </row>
    <row r="4" spans="1:220">
      <c r="B4" s="4" t="s">
        <v>1</v>
      </c>
      <c r="D4" s="5"/>
      <c r="GS4" s="20"/>
    </row>
    <row r="5" spans="1:220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S5" s="37"/>
    </row>
    <row r="6" spans="1:220" ht="12.75" customHeight="1">
      <c r="B6" s="8"/>
      <c r="C6" s="422" t="s">
        <v>356</v>
      </c>
      <c r="D6" s="422" t="s">
        <v>357</v>
      </c>
      <c r="E6" s="423" t="s">
        <v>358</v>
      </c>
      <c r="F6" s="423"/>
      <c r="G6" s="7"/>
      <c r="H6" s="422" t="s">
        <v>359</v>
      </c>
      <c r="I6" s="423" t="s">
        <v>360</v>
      </c>
      <c r="J6" s="42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M6" s="421" t="s">
        <v>2</v>
      </c>
      <c r="GN6" s="421"/>
      <c r="GO6" s="421"/>
      <c r="GP6" s="421"/>
      <c r="GQ6" s="421"/>
      <c r="GR6" s="421"/>
      <c r="GS6" s="421"/>
      <c r="GT6" s="421"/>
      <c r="GU6" s="28"/>
      <c r="GV6" s="28"/>
      <c r="GW6" s="28"/>
    </row>
    <row r="7" spans="1:220">
      <c r="A7" s="9"/>
      <c r="B7" s="10"/>
      <c r="C7" s="422"/>
      <c r="D7" s="422"/>
      <c r="E7" s="234" t="s">
        <v>3</v>
      </c>
      <c r="F7" s="234" t="s">
        <v>4</v>
      </c>
      <c r="G7" s="11"/>
      <c r="H7" s="422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3"/>
      <c r="GM7" s="14">
        <v>2009</v>
      </c>
      <c r="GN7" s="14">
        <v>2010</v>
      </c>
      <c r="GO7" s="14" t="s">
        <v>361</v>
      </c>
      <c r="GP7" s="14" t="s">
        <v>362</v>
      </c>
      <c r="GQ7" s="14" t="s">
        <v>363</v>
      </c>
      <c r="GR7" s="14" t="s">
        <v>364</v>
      </c>
      <c r="GS7" s="14" t="s">
        <v>365</v>
      </c>
      <c r="GT7" s="14" t="s">
        <v>366</v>
      </c>
      <c r="GU7" s="14" t="s">
        <v>367</v>
      </c>
      <c r="GV7" s="14" t="s">
        <v>368</v>
      </c>
      <c r="GW7" s="14" t="s">
        <v>369</v>
      </c>
      <c r="GX7" s="14" t="s">
        <v>370</v>
      </c>
      <c r="GY7" s="14" t="s">
        <v>371</v>
      </c>
      <c r="GZ7" s="14" t="s">
        <v>372</v>
      </c>
      <c r="HA7" s="14" t="s">
        <v>373</v>
      </c>
      <c r="HB7" s="14" t="s">
        <v>374</v>
      </c>
    </row>
    <row r="8" spans="1:220">
      <c r="A8" s="15"/>
      <c r="B8" s="16" t="s">
        <v>375</v>
      </c>
      <c r="GM8" s="268"/>
      <c r="GN8" s="268"/>
      <c r="GO8" s="268"/>
      <c r="GP8" s="268"/>
      <c r="GQ8" s="268"/>
      <c r="GR8" s="268"/>
      <c r="GS8" s="268"/>
      <c r="GT8" s="268"/>
      <c r="GU8" s="268"/>
      <c r="GV8" s="268"/>
      <c r="GW8" s="268"/>
      <c r="GX8" s="268"/>
      <c r="GY8" s="268"/>
      <c r="GZ8" s="268"/>
    </row>
    <row r="9" spans="1:220">
      <c r="A9" s="15">
        <v>8</v>
      </c>
      <c r="B9" s="18" t="s">
        <v>376</v>
      </c>
      <c r="C9" s="19">
        <v>105.7329</v>
      </c>
      <c r="D9" s="19">
        <v>114.80095973684212</v>
      </c>
      <c r="E9" s="19">
        <v>-9.0680597368421161</v>
      </c>
      <c r="F9" s="20">
        <v>-7.8989407036568343E-2</v>
      </c>
      <c r="G9" s="19"/>
      <c r="H9" s="19">
        <v>106.94172631578948</v>
      </c>
      <c r="I9" s="19">
        <v>7.859233421052636</v>
      </c>
      <c r="J9" s="20">
        <v>7.3490803747126854E-2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/>
      <c r="GM9" s="19">
        <v>68.158585606060598</v>
      </c>
      <c r="GN9" s="19">
        <v>88.439219504108578</v>
      </c>
      <c r="GO9" s="19">
        <v>122.76751840961099</v>
      </c>
      <c r="GP9" s="19">
        <v>126.02046948009847</v>
      </c>
      <c r="GQ9" s="19">
        <v>121.75226607291448</v>
      </c>
      <c r="GR9" s="19">
        <v>111.38595673150265</v>
      </c>
      <c r="GS9" s="19">
        <v>63.80755364832536</v>
      </c>
      <c r="GT9" s="19">
        <v>51.024839000762789</v>
      </c>
      <c r="GU9" s="19">
        <v>63.41624926912143</v>
      </c>
      <c r="GV9" s="19">
        <v>82.444337144268772</v>
      </c>
      <c r="GW9" s="19">
        <v>76.522728240760003</v>
      </c>
      <c r="GX9" s="19">
        <v>46.90772128389154</v>
      </c>
      <c r="GY9" s="19">
        <v>76.894863005166087</v>
      </c>
      <c r="GZ9" s="19">
        <v>136.71281315408086</v>
      </c>
      <c r="HA9" s="19">
        <v>105.4053107008876</v>
      </c>
      <c r="HB9" s="19">
        <f>+C9</f>
        <v>105.7329</v>
      </c>
      <c r="HC9" s="37"/>
      <c r="HD9" s="37"/>
      <c r="HE9" s="37"/>
      <c r="HF9" s="37"/>
      <c r="HG9" s="37"/>
      <c r="HH9" s="37"/>
      <c r="HI9" s="37"/>
      <c r="HJ9" s="37"/>
      <c r="HK9" s="37"/>
      <c r="HL9" s="19"/>
    </row>
    <row r="10" spans="1:220">
      <c r="A10" s="15">
        <v>12</v>
      </c>
      <c r="B10" s="18" t="s">
        <v>377</v>
      </c>
      <c r="C10" s="19">
        <v>19.217175572519078</v>
      </c>
      <c r="D10" s="19">
        <v>20.865314383286453</v>
      </c>
      <c r="E10" s="19">
        <v>-1.6481388107673745</v>
      </c>
      <c r="F10" s="20">
        <v>-7.8989407036568191E-2</v>
      </c>
      <c r="G10" s="19"/>
      <c r="H10" s="19">
        <v>19.436882282040976</v>
      </c>
      <c r="I10" s="19">
        <v>1.4284321012454768</v>
      </c>
      <c r="J10" s="20">
        <v>7.349080374712666E-2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/>
      <c r="GM10" s="19">
        <v>12.387965395503556</v>
      </c>
      <c r="GN10" s="19">
        <v>16.074012996021185</v>
      </c>
      <c r="GO10" s="19">
        <v>22.313253073357131</v>
      </c>
      <c r="GP10" s="19">
        <v>22.904483729570781</v>
      </c>
      <c r="GQ10" s="19">
        <v>22.128728839133853</v>
      </c>
      <c r="GR10" s="19">
        <v>20.24463044920077</v>
      </c>
      <c r="GS10" s="19">
        <v>11.597156242879924</v>
      </c>
      <c r="GT10" s="19">
        <v>9.2738711379067187</v>
      </c>
      <c r="GU10" s="19">
        <v>11.526035854075134</v>
      </c>
      <c r="GV10" s="19">
        <v>14.984430596922708</v>
      </c>
      <c r="GW10" s="19">
        <v>13.908165801664843</v>
      </c>
      <c r="GX10" s="19">
        <v>8.5255763874757395</v>
      </c>
      <c r="GY10" s="19">
        <v>13.975802072912769</v>
      </c>
      <c r="GZ10" s="19">
        <v>24.847839540908911</v>
      </c>
      <c r="HA10" s="19">
        <v>19.157635532694936</v>
      </c>
      <c r="HB10" s="19">
        <f t="shared" ref="HB10:HB49" si="0">+C10</f>
        <v>19.217175572519078</v>
      </c>
      <c r="HC10" s="37"/>
      <c r="HD10" s="37"/>
      <c r="HE10" s="37"/>
      <c r="HF10" s="37"/>
      <c r="HG10" s="37"/>
      <c r="HH10" s="37"/>
      <c r="HI10" s="37"/>
      <c r="HJ10" s="37"/>
      <c r="HK10" s="37"/>
    </row>
    <row r="11" spans="1:220">
      <c r="A11" s="15">
        <v>9</v>
      </c>
      <c r="B11" s="18" t="s">
        <v>378</v>
      </c>
      <c r="C11" s="19">
        <v>64.702690476190469</v>
      </c>
      <c r="D11" s="19">
        <v>56.901986842105273</v>
      </c>
      <c r="E11" s="19">
        <v>7.8007036340851954</v>
      </c>
      <c r="F11" s="20">
        <v>0.13709018027316008</v>
      </c>
      <c r="G11" s="19"/>
      <c r="H11" s="19">
        <v>77.678592105263164</v>
      </c>
      <c r="I11" s="19">
        <v>-20.77660526315789</v>
      </c>
      <c r="J11" s="20">
        <v>-0.26746887012322867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/>
      <c r="GM11" s="19">
        <v>55.814058333333342</v>
      </c>
      <c r="GN11" s="19">
        <v>69.703883333333337</v>
      </c>
      <c r="GO11" s="19">
        <v>95.703821626984123</v>
      </c>
      <c r="GP11" s="19">
        <v>99.373692120411363</v>
      </c>
      <c r="GQ11" s="19">
        <v>93.047684039231811</v>
      </c>
      <c r="GR11" s="19">
        <v>82.669191895802314</v>
      </c>
      <c r="GS11" s="19">
        <v>40.761989832535889</v>
      </c>
      <c r="GT11" s="19">
        <v>31.998118734335836</v>
      </c>
      <c r="GU11" s="19">
        <v>47.201780901116429</v>
      </c>
      <c r="GV11" s="19">
        <v>61.221632420973386</v>
      </c>
      <c r="GW11" s="19">
        <v>53.608773516465739</v>
      </c>
      <c r="GX11" s="19">
        <v>35.210805042910309</v>
      </c>
      <c r="GY11" s="19">
        <v>60.282155134501274</v>
      </c>
      <c r="GZ11" s="19">
        <v>77.991670802913049</v>
      </c>
      <c r="HA11" s="19">
        <v>67.440591375507282</v>
      </c>
      <c r="HB11" s="19">
        <f t="shared" si="0"/>
        <v>64.702690476190469</v>
      </c>
      <c r="HC11" s="37"/>
      <c r="HD11" s="37"/>
      <c r="HE11" s="37"/>
      <c r="HF11" s="37"/>
      <c r="HG11" s="37"/>
      <c r="HH11" s="37"/>
      <c r="HI11" s="37"/>
      <c r="HJ11" s="37"/>
      <c r="HK11" s="37"/>
    </row>
    <row r="12" spans="1:220">
      <c r="A12" s="15">
        <v>13</v>
      </c>
      <c r="B12" s="18" t="s">
        <v>379</v>
      </c>
      <c r="C12" s="19">
        <v>10.925817371866</v>
      </c>
      <c r="D12" s="19">
        <v>9.6085759611795432</v>
      </c>
      <c r="E12" s="19">
        <v>1.3172414106864565</v>
      </c>
      <c r="F12" s="20">
        <v>0.13709018027316014</v>
      </c>
      <c r="G12" s="19"/>
      <c r="H12" s="19">
        <v>13.11695239872731</v>
      </c>
      <c r="I12" s="19">
        <v>-3.5083764375477671</v>
      </c>
      <c r="J12" s="20">
        <v>-0.26746887012322862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/>
      <c r="GM12" s="19">
        <v>9.4248663176854652</v>
      </c>
      <c r="GN12" s="19">
        <v>11.770328154902616</v>
      </c>
      <c r="GO12" s="19">
        <v>16.160726380780833</v>
      </c>
      <c r="GP12" s="19">
        <v>16.780427578590231</v>
      </c>
      <c r="GQ12" s="19">
        <v>15.712206018107358</v>
      </c>
      <c r="GR12" s="19">
        <v>13.959674416717711</v>
      </c>
      <c r="GS12" s="19">
        <v>6.8831458683782287</v>
      </c>
      <c r="GT12" s="19">
        <v>5.4032621976250992</v>
      </c>
      <c r="GU12" s="19">
        <v>7.9705810370004073</v>
      </c>
      <c r="GV12" s="19">
        <v>10.337999395638867</v>
      </c>
      <c r="GW12" s="19">
        <v>9.0524777974443964</v>
      </c>
      <c r="GX12" s="19">
        <v>5.9457624185934321</v>
      </c>
      <c r="GY12" s="19">
        <v>10.179357503293017</v>
      </c>
      <c r="GZ12" s="19">
        <v>13.169819453379445</v>
      </c>
      <c r="HA12" s="19">
        <v>11.388144440308556</v>
      </c>
      <c r="HB12" s="19">
        <f t="shared" si="0"/>
        <v>10.925817371866</v>
      </c>
      <c r="HC12" s="37"/>
      <c r="HD12" s="37"/>
      <c r="HE12" s="37"/>
      <c r="HF12" s="37"/>
      <c r="HG12" s="37"/>
      <c r="HH12" s="37"/>
      <c r="HI12" s="37"/>
      <c r="HJ12" s="37"/>
      <c r="HK12" s="37"/>
    </row>
    <row r="13" spans="1:220">
      <c r="A13" s="15">
        <v>10</v>
      </c>
      <c r="B13" s="18" t="s">
        <v>380</v>
      </c>
      <c r="C13" s="19">
        <v>2.2141166666666683</v>
      </c>
      <c r="D13" s="19">
        <v>4.808844047619047</v>
      </c>
      <c r="E13" s="19">
        <v>-2.5947273809523788</v>
      </c>
      <c r="F13" s="20">
        <v>-0.53957403385478453</v>
      </c>
      <c r="G13" s="19"/>
      <c r="H13" s="19">
        <v>4.052493181818182</v>
      </c>
      <c r="I13" s="19">
        <v>0.75635086580086508</v>
      </c>
      <c r="J13" s="20">
        <v>0.18663840551152328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1.8626666666666667</v>
      </c>
      <c r="GL13" s="19"/>
      <c r="GM13" s="19">
        <v>4.2030153508771928</v>
      </c>
      <c r="GN13" s="19">
        <v>4.4900916666666673</v>
      </c>
      <c r="GO13" s="19">
        <v>4.1195750000000002</v>
      </c>
      <c r="GP13" s="19">
        <v>2.8061166666666666</v>
      </c>
      <c r="GQ13" s="19">
        <v>3.6541704545454547</v>
      </c>
      <c r="GR13" s="19">
        <v>4.3397833333333322</v>
      </c>
      <c r="GS13" s="19">
        <v>2.7694666666666663</v>
      </c>
      <c r="GT13" s="19">
        <v>2.4141337191793713</v>
      </c>
      <c r="GU13" s="19">
        <v>3.0734075160727912</v>
      </c>
      <c r="GV13" s="19">
        <v>2.9629738988446079</v>
      </c>
      <c r="GW13" s="19">
        <v>2.6900156397664126</v>
      </c>
      <c r="GX13" s="19">
        <v>2.1089344563098567</v>
      </c>
      <c r="GY13" s="19">
        <v>3.5974967601260506</v>
      </c>
      <c r="GZ13" s="19">
        <v>6.3361207830181518</v>
      </c>
      <c r="HA13" s="19">
        <v>2.9668372394672446</v>
      </c>
      <c r="HB13" s="19">
        <f t="shared" si="0"/>
        <v>2.2141166666666683</v>
      </c>
      <c r="HC13" s="37"/>
      <c r="HD13" s="37"/>
      <c r="HE13" s="37"/>
      <c r="HF13" s="37"/>
      <c r="HG13" s="37"/>
      <c r="HH13" s="37"/>
      <c r="HI13" s="37"/>
      <c r="HJ13" s="37"/>
      <c r="HK13" s="37"/>
    </row>
    <row r="14" spans="1:220">
      <c r="A14" s="15"/>
      <c r="B14" s="18" t="s">
        <v>381</v>
      </c>
      <c r="C14" s="19">
        <v>8.0462341666666681</v>
      </c>
      <c r="D14" s="19">
        <v>11.030170654761903</v>
      </c>
      <c r="E14" s="19">
        <v>-2.9839364880952353</v>
      </c>
      <c r="F14" s="20">
        <v>-0.27052496117156821</v>
      </c>
      <c r="G14" s="19"/>
      <c r="H14" s="19">
        <v>10.160367159090908</v>
      </c>
      <c r="I14" s="19">
        <v>0.86980349567099502</v>
      </c>
      <c r="J14" s="20">
        <v>8.5607486624412504E-2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7.6420666666666666</v>
      </c>
      <c r="GL14" s="19"/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0</v>
      </c>
      <c r="GT14" s="19">
        <v>0</v>
      </c>
      <c r="GU14" s="19">
        <v>0</v>
      </c>
      <c r="GV14" s="19">
        <v>0</v>
      </c>
      <c r="GW14" s="19">
        <v>0</v>
      </c>
      <c r="GX14" s="19">
        <v>8.2588404913419904</v>
      </c>
      <c r="GY14" s="19">
        <v>9.6371213138274996</v>
      </c>
      <c r="GZ14" s="19">
        <v>12.786538900470873</v>
      </c>
      <c r="HA14" s="19">
        <v>8.9118628253873311</v>
      </c>
      <c r="HB14" s="19">
        <f t="shared" si="0"/>
        <v>8.0462341666666681</v>
      </c>
      <c r="HC14" s="37"/>
      <c r="HD14" s="37"/>
      <c r="HE14" s="37"/>
      <c r="HF14" s="37"/>
      <c r="HG14" s="37"/>
      <c r="HH14" s="37"/>
      <c r="HI14" s="37"/>
      <c r="HJ14" s="37"/>
      <c r="HK14" s="37"/>
    </row>
    <row r="15" spans="1:220">
      <c r="A15" s="15">
        <v>11</v>
      </c>
      <c r="B15" s="18" t="s">
        <v>382</v>
      </c>
      <c r="C15" s="19">
        <v>80.03</v>
      </c>
      <c r="D15" s="19">
        <v>138.47499999999999</v>
      </c>
      <c r="E15" s="19">
        <v>-58.444999999999993</v>
      </c>
      <c r="F15" s="20">
        <v>-0.42206174399711138</v>
      </c>
      <c r="G15" s="19"/>
      <c r="H15" s="19">
        <v>174.375</v>
      </c>
      <c r="I15" s="19">
        <v>-35.900000000000006</v>
      </c>
      <c r="J15" s="20">
        <v>-0.20587813620071688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/>
      <c r="GM15" s="19">
        <v>58.860833333333339</v>
      </c>
      <c r="GN15" s="19">
        <v>77.608333333333334</v>
      </c>
      <c r="GO15" s="19">
        <v>111.045</v>
      </c>
      <c r="GP15" s="19">
        <v>83.667225000000002</v>
      </c>
      <c r="GQ15" s="19">
        <v>71.771041666666676</v>
      </c>
      <c r="GR15" s="19">
        <v>67.119444444444454</v>
      </c>
      <c r="GS15" s="19">
        <v>52.620138888888881</v>
      </c>
      <c r="GT15" s="19">
        <v>57.648333333333333</v>
      </c>
      <c r="GU15" s="19">
        <v>77.837083333333325</v>
      </c>
      <c r="GV15" s="19">
        <v>85.738541666666677</v>
      </c>
      <c r="GW15" s="19">
        <v>57.235271464646473</v>
      </c>
      <c r="GX15" s="19">
        <v>51.530277777777776</v>
      </c>
      <c r="GY15" s="19">
        <v>116.15625</v>
      </c>
      <c r="GZ15" s="19">
        <v>258.9759722222222</v>
      </c>
      <c r="HA15" s="19">
        <v>108.62958333333331</v>
      </c>
      <c r="HB15" s="19">
        <f t="shared" si="0"/>
        <v>80.03</v>
      </c>
      <c r="HC15" s="37"/>
      <c r="HD15" s="37"/>
      <c r="HE15" s="37"/>
      <c r="HF15" s="37"/>
      <c r="HG15" s="37"/>
      <c r="HH15" s="37"/>
      <c r="HI15" s="37"/>
      <c r="HJ15" s="37"/>
      <c r="HK15" s="37"/>
    </row>
    <row r="16" spans="1:220">
      <c r="A16" s="15">
        <v>14</v>
      </c>
      <c r="B16" s="18" t="s">
        <v>383</v>
      </c>
      <c r="C16" s="19">
        <v>3.2192276749798907</v>
      </c>
      <c r="D16" s="19">
        <v>5.5701930812550344</v>
      </c>
      <c r="E16" s="19">
        <v>-2.3509654062751437</v>
      </c>
      <c r="F16" s="20">
        <v>-0.42206174399711144</v>
      </c>
      <c r="G16" s="19"/>
      <c r="H16" s="19">
        <v>7.0142799678197978</v>
      </c>
      <c r="I16" s="19">
        <v>-1.4440868865647634</v>
      </c>
      <c r="J16" s="20">
        <v>-0.20587813620071674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/>
      <c r="GM16" s="19">
        <v>2.3676924108340063</v>
      </c>
      <c r="GN16" s="19">
        <v>3.1218155001340873</v>
      </c>
      <c r="GO16" s="19">
        <v>4.4668141592920394</v>
      </c>
      <c r="GP16" s="19">
        <v>3.3655360016090143</v>
      </c>
      <c r="GQ16" s="19">
        <v>2.8870089165996276</v>
      </c>
      <c r="GR16" s="19">
        <v>2.6998972021095944</v>
      </c>
      <c r="GS16" s="19">
        <v>2.1166588450880508</v>
      </c>
      <c r="GT16" s="19">
        <v>2.3189192813086641</v>
      </c>
      <c r="GU16" s="19">
        <v>3.1310170286940231</v>
      </c>
      <c r="GV16" s="19">
        <v>3.4488552561008343</v>
      </c>
      <c r="GW16" s="19">
        <v>2.3023037596398437</v>
      </c>
      <c r="GX16" s="19">
        <v>2.0728188969339434</v>
      </c>
      <c r="GY16" s="19">
        <v>4.6724155269509291</v>
      </c>
      <c r="GZ16" s="19">
        <v>10.417376195584172</v>
      </c>
      <c r="HA16" s="19">
        <v>4.3696533923303882</v>
      </c>
      <c r="HB16" s="19">
        <f t="shared" si="0"/>
        <v>3.2192276749798907</v>
      </c>
      <c r="HC16" s="37"/>
      <c r="HD16" s="37"/>
      <c r="HE16" s="37"/>
      <c r="HF16" s="37"/>
      <c r="HG16" s="37"/>
      <c r="HH16" s="37"/>
      <c r="HI16" s="37"/>
      <c r="HJ16" s="37"/>
      <c r="HK16" s="37"/>
    </row>
    <row r="17" spans="1:219">
      <c r="A17" s="15"/>
      <c r="B17" s="21"/>
      <c r="G17" s="22"/>
      <c r="K17" s="22"/>
      <c r="L17" s="22"/>
      <c r="DJ17" s="19"/>
      <c r="GM17" s="268"/>
      <c r="GN17" s="268"/>
      <c r="GO17" s="268"/>
      <c r="GP17" s="268"/>
      <c r="GQ17" s="268"/>
      <c r="GR17" s="268"/>
      <c r="GS17" s="268"/>
      <c r="GT17" s="268"/>
      <c r="GU17" s="268"/>
      <c r="GV17" s="268"/>
      <c r="GW17" s="268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</row>
    <row r="18" spans="1:219">
      <c r="A18" s="15"/>
      <c r="B18" s="16" t="s">
        <v>384</v>
      </c>
      <c r="G18" s="23"/>
      <c r="K18" s="23"/>
      <c r="L18" s="23"/>
      <c r="GM18" s="268"/>
      <c r="GN18" s="268"/>
      <c r="GO18" s="268"/>
      <c r="GP18" s="268"/>
      <c r="GQ18" s="268"/>
      <c r="GR18" s="268"/>
      <c r="GS18" s="268"/>
      <c r="GT18" s="268"/>
      <c r="GU18" s="268"/>
      <c r="GV18" s="268"/>
      <c r="GW18" s="268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</row>
    <row r="19" spans="1:219">
      <c r="A19" s="15"/>
      <c r="B19" s="24" t="s">
        <v>385</v>
      </c>
      <c r="C19" s="25">
        <v>3315.8935916776554</v>
      </c>
      <c r="D19" s="25">
        <v>3028.7249391510513</v>
      </c>
      <c r="E19" s="25">
        <v>287.16865252660409</v>
      </c>
      <c r="F19" s="26">
        <v>9.4815032165679991E-2</v>
      </c>
      <c r="G19" s="27"/>
      <c r="H19" s="25">
        <v>3024.2371834910537</v>
      </c>
      <c r="I19" s="25">
        <v>4.4877556599976742</v>
      </c>
      <c r="J19" s="26">
        <v>1.4839297937661079E-3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/>
      <c r="GM19" s="25">
        <v>11645.115229999978</v>
      </c>
      <c r="GN19" s="25">
        <v>12271.635776326306</v>
      </c>
      <c r="GO19" s="25">
        <v>12478.309330143067</v>
      </c>
      <c r="GP19" s="25">
        <v>13355.89</v>
      </c>
      <c r="GQ19" s="25">
        <v>12107.418061533521</v>
      </c>
      <c r="GR19" s="25">
        <v>13463.90889654137</v>
      </c>
      <c r="GS19" s="25">
        <v>14177.38456402733</v>
      </c>
      <c r="GT19" s="25">
        <v>14899.449304470585</v>
      </c>
      <c r="GU19" s="25">
        <v>15282.4486053851</v>
      </c>
      <c r="GV19" s="25">
        <v>15701.683343397424</v>
      </c>
      <c r="GW19" s="25">
        <v>17411.497027710706</v>
      </c>
      <c r="GX19" s="25">
        <v>17663.254802331503</v>
      </c>
      <c r="GY19" s="25">
        <v>19431.13985190434</v>
      </c>
      <c r="GZ19" s="25">
        <v>20145.10166426668</v>
      </c>
      <c r="HA19" s="25">
        <v>21758.215430020246</v>
      </c>
      <c r="HB19" s="25">
        <f t="shared" si="0"/>
        <v>3315.8935916776554</v>
      </c>
      <c r="HC19" s="37"/>
      <c r="HD19" s="37"/>
      <c r="HE19" s="37"/>
      <c r="HF19" s="37"/>
      <c r="HG19" s="37"/>
      <c r="HH19" s="37"/>
      <c r="HI19" s="37"/>
      <c r="HJ19" s="37"/>
      <c r="HK19" s="37"/>
    </row>
    <row r="20" spans="1:219">
      <c r="A20" s="15"/>
      <c r="B20" s="18" t="s">
        <v>386</v>
      </c>
      <c r="C20" s="19">
        <v>1090.6655380018644</v>
      </c>
      <c r="D20" s="19">
        <v>1052.9225690966857</v>
      </c>
      <c r="E20" s="19">
        <v>37.742968905178714</v>
      </c>
      <c r="F20" s="20">
        <v>3.5845911193221773E-2</v>
      </c>
      <c r="G20" s="19"/>
      <c r="H20" s="19">
        <v>1035.6482816004693</v>
      </c>
      <c r="I20" s="19">
        <v>17.274287496216402</v>
      </c>
      <c r="J20" s="20">
        <v>1.6679685374962509E-2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/>
      <c r="GM20" s="19">
        <v>1927.3377599999999</v>
      </c>
      <c r="GN20" s="19">
        <v>1854.4807500000002</v>
      </c>
      <c r="GO20" s="19">
        <v>1842.5194887844962</v>
      </c>
      <c r="GP20" s="19">
        <v>1927.8290000000002</v>
      </c>
      <c r="GQ20" s="19">
        <v>1190.4852815632287</v>
      </c>
      <c r="GR20" s="19">
        <v>2201.0679787130002</v>
      </c>
      <c r="GS20" s="19">
        <v>2099.638448956</v>
      </c>
      <c r="GT20" s="19">
        <v>2140.6410599610003</v>
      </c>
      <c r="GU20" s="19">
        <v>2117.6059076780002</v>
      </c>
      <c r="GV20" s="19">
        <v>2034.4329156903966</v>
      </c>
      <c r="GW20" s="19">
        <v>3623.8579671011248</v>
      </c>
      <c r="GX20" s="19">
        <v>6550.6251794257269</v>
      </c>
      <c r="GY20" s="19">
        <v>6017.1557189700061</v>
      </c>
      <c r="GZ20" s="19">
        <v>6196.1183922789151</v>
      </c>
      <c r="HA20" s="19">
        <v>6768.8466749530571</v>
      </c>
      <c r="HB20" s="19">
        <f t="shared" si="0"/>
        <v>1090.6655380018644</v>
      </c>
      <c r="HC20" s="37"/>
      <c r="HD20" s="37"/>
      <c r="HE20" s="37"/>
      <c r="HF20" s="37"/>
      <c r="HG20" s="37"/>
      <c r="HH20" s="37"/>
      <c r="HI20" s="37"/>
      <c r="HJ20" s="37"/>
      <c r="HK20" s="37"/>
    </row>
    <row r="21" spans="1:219">
      <c r="A21" s="15"/>
      <c r="B21" s="18" t="s">
        <v>387</v>
      </c>
      <c r="C21" s="19">
        <v>1397.4961604403634</v>
      </c>
      <c r="D21" s="19">
        <v>1023.2132301198089</v>
      </c>
      <c r="E21" s="19">
        <v>374.28293032055444</v>
      </c>
      <c r="F21" s="20">
        <v>0.36579172288138739</v>
      </c>
      <c r="G21" s="19"/>
      <c r="H21" s="19">
        <v>1189.6527254186281</v>
      </c>
      <c r="I21" s="19">
        <v>-166.43949529881911</v>
      </c>
      <c r="J21" s="20">
        <v>-0.1399059504867276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/>
      <c r="GM21" s="19">
        <v>2229.0868100000002</v>
      </c>
      <c r="GN21" s="19">
        <v>3343.3322999999996</v>
      </c>
      <c r="GO21" s="19">
        <v>3904.0904833470008</v>
      </c>
      <c r="GP21" s="19">
        <v>4627.9209999999994</v>
      </c>
      <c r="GQ21" s="19">
        <v>3868.2048271259991</v>
      </c>
      <c r="GR21" s="19">
        <v>4597.230216269998</v>
      </c>
      <c r="GS21" s="19">
        <v>4377.0975684659988</v>
      </c>
      <c r="GT21" s="19">
        <v>4551.7034171279984</v>
      </c>
      <c r="GU21" s="19">
        <v>5340.190593205999</v>
      </c>
      <c r="GV21" s="19">
        <v>5343.7957711930003</v>
      </c>
      <c r="GW21" s="19">
        <v>5212.7124999829994</v>
      </c>
      <c r="GX21" s="19">
        <v>5299.035080242289</v>
      </c>
      <c r="GY21" s="19">
        <v>7895.0865079255509</v>
      </c>
      <c r="GZ21" s="19">
        <v>8242.780012297133</v>
      </c>
      <c r="HA21" s="19">
        <v>8735.8476112126427</v>
      </c>
      <c r="HB21" s="19">
        <f t="shared" si="0"/>
        <v>1397.4961604403634</v>
      </c>
      <c r="HC21" s="37"/>
      <c r="HD21" s="37"/>
      <c r="HE21" s="37"/>
      <c r="HF21" s="37"/>
      <c r="HG21" s="37"/>
      <c r="HH21" s="37"/>
      <c r="HI21" s="37"/>
      <c r="HJ21" s="37"/>
      <c r="HK21" s="37"/>
    </row>
    <row r="22" spans="1:219">
      <c r="A22" s="15"/>
      <c r="B22" s="18" t="s">
        <v>388</v>
      </c>
      <c r="C22" s="19">
        <v>0.142312886</v>
      </c>
      <c r="D22" s="19">
        <v>3.412010859999997</v>
      </c>
      <c r="E22" s="19">
        <v>-3.269697973999997</v>
      </c>
      <c r="F22" s="20">
        <v>-0.9582906116541493</v>
      </c>
      <c r="G22" s="19"/>
      <c r="H22" s="19">
        <v>2.6638860919999998</v>
      </c>
      <c r="I22" s="19">
        <v>0.74812476799999716</v>
      </c>
      <c r="J22" s="20">
        <v>0.28083962382877942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/>
      <c r="GM22" s="19">
        <v>799.78081999999017</v>
      </c>
      <c r="GN22" s="19">
        <v>260.29880000000003</v>
      </c>
      <c r="GO22" s="19">
        <v>839.46213538467202</v>
      </c>
      <c r="GP22" s="19">
        <v>780.06499999999983</v>
      </c>
      <c r="GQ22" s="19">
        <v>488.29925876099992</v>
      </c>
      <c r="GR22" s="19">
        <v>166.8720481120001</v>
      </c>
      <c r="GS22" s="19">
        <v>1138.8539819850002</v>
      </c>
      <c r="GT22" s="19">
        <v>1185.3175139930006</v>
      </c>
      <c r="GU22" s="19">
        <v>519.54984960900003</v>
      </c>
      <c r="GV22" s="19">
        <v>864.73813421800025</v>
      </c>
      <c r="GW22" s="19">
        <v>1121.5445901180003</v>
      </c>
      <c r="GX22" s="19">
        <v>144.96402915199997</v>
      </c>
      <c r="GY22" s="19">
        <v>44.863413946000009</v>
      </c>
      <c r="GZ22" s="19">
        <v>24.686238943000003</v>
      </c>
      <c r="HA22" s="19">
        <v>84.093091441999945</v>
      </c>
      <c r="HB22" s="19">
        <f t="shared" si="0"/>
        <v>0.142312886</v>
      </c>
      <c r="HC22" s="37"/>
      <c r="HD22" s="37"/>
      <c r="HE22" s="37"/>
      <c r="HF22" s="37"/>
      <c r="HG22" s="37"/>
      <c r="HH22" s="37"/>
      <c r="HI22" s="37"/>
      <c r="HJ22" s="37"/>
      <c r="HK22" s="37"/>
    </row>
    <row r="23" spans="1:219">
      <c r="A23" s="15">
        <v>8</v>
      </c>
      <c r="B23" s="18" t="s">
        <v>389</v>
      </c>
      <c r="C23" s="19">
        <v>159.21260404056017</v>
      </c>
      <c r="D23" s="19">
        <v>349.44426991167126</v>
      </c>
      <c r="E23" s="19">
        <v>-190.23166587111109</v>
      </c>
      <c r="F23" s="20">
        <v>-0.54438341747368124</v>
      </c>
      <c r="G23" s="19"/>
      <c r="H23" s="19">
        <v>260.49844781361537</v>
      </c>
      <c r="I23" s="19">
        <v>88.945822098055885</v>
      </c>
      <c r="J23" s="20">
        <v>0.34144472968873862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/>
      <c r="GM23" s="19">
        <v>4437.5134599999583</v>
      </c>
      <c r="GN23" s="19">
        <v>4582.625256326307</v>
      </c>
      <c r="GO23" s="19">
        <v>3466.2040272134982</v>
      </c>
      <c r="GP23" s="19">
        <v>4154.3599999999997</v>
      </c>
      <c r="GQ23" s="19">
        <v>4037.7362217326922</v>
      </c>
      <c r="GR23" s="19">
        <v>4714.0392288176663</v>
      </c>
      <c r="GS23" s="19">
        <v>5343.6743991090789</v>
      </c>
      <c r="GT23" s="19">
        <v>4960.0538754525496</v>
      </c>
      <c r="GU23" s="19">
        <v>4344.1165494465704</v>
      </c>
      <c r="GV23" s="19">
        <v>4849.9665743108744</v>
      </c>
      <c r="GW23" s="19">
        <v>5217.089923745898</v>
      </c>
      <c r="GX23" s="19">
        <v>2812.1148789444983</v>
      </c>
      <c r="GY23" s="19">
        <v>2112.7034038937472</v>
      </c>
      <c r="GZ23" s="19">
        <v>2145.6041828072835</v>
      </c>
      <c r="HA23" s="19">
        <v>2557.0206144411914</v>
      </c>
      <c r="HB23" s="19">
        <f t="shared" si="0"/>
        <v>159.21260404056017</v>
      </c>
      <c r="HC23" s="37"/>
      <c r="HD23" s="37"/>
      <c r="HE23" s="37"/>
      <c r="HF23" s="37"/>
      <c r="HG23" s="37"/>
      <c r="HH23" s="37"/>
      <c r="HI23" s="37"/>
      <c r="HJ23" s="37"/>
      <c r="HK23" s="37"/>
    </row>
    <row r="24" spans="1:219">
      <c r="A24" s="15">
        <v>2</v>
      </c>
      <c r="B24" s="18" t="s">
        <v>390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/>
      <c r="GM24" s="19">
        <v>785.45513000000005</v>
      </c>
      <c r="GN24" s="19">
        <v>796.44592</v>
      </c>
      <c r="GO24" s="19">
        <v>907.90285117600024</v>
      </c>
      <c r="GP24" s="19">
        <v>0</v>
      </c>
      <c r="GQ24" s="19">
        <v>519.09092500400016</v>
      </c>
      <c r="GR24" s="19">
        <v>286.75119779700015</v>
      </c>
      <c r="GS24" s="19">
        <v>0</v>
      </c>
      <c r="GT24" s="19">
        <v>221.87184949899992</v>
      </c>
      <c r="GU24" s="19">
        <v>222.93971167200013</v>
      </c>
      <c r="GV24" s="19">
        <v>82.97643539000002</v>
      </c>
      <c r="GW24" s="19">
        <v>56.126183149999996</v>
      </c>
      <c r="GX24" s="19">
        <v>0</v>
      </c>
      <c r="GY24" s="19">
        <v>0</v>
      </c>
      <c r="GZ24" s="19">
        <v>0</v>
      </c>
      <c r="HA24" s="19">
        <v>0</v>
      </c>
      <c r="HB24" s="19">
        <f t="shared" si="0"/>
        <v>0</v>
      </c>
      <c r="HC24" s="37"/>
      <c r="HD24" s="37"/>
      <c r="HE24" s="37"/>
      <c r="HF24" s="37"/>
      <c r="HG24" s="37"/>
      <c r="HH24" s="37"/>
      <c r="HI24" s="37"/>
      <c r="HJ24" s="37"/>
      <c r="HK24" s="37"/>
    </row>
    <row r="25" spans="1:219">
      <c r="A25" s="15">
        <v>3</v>
      </c>
      <c r="B25" s="18" t="s">
        <v>391</v>
      </c>
      <c r="C25" s="19">
        <v>219.07007474334864</v>
      </c>
      <c r="D25" s="19">
        <v>191.83551129289995</v>
      </c>
      <c r="E25" s="19">
        <v>27.23456345044869</v>
      </c>
      <c r="F25" s="20">
        <v>0.14196831059535259</v>
      </c>
      <c r="G25" s="19"/>
      <c r="H25" s="19">
        <v>218.13266916603703</v>
      </c>
      <c r="I25" s="19">
        <v>-26.297157873137081</v>
      </c>
      <c r="J25" s="20">
        <v>-0.1205557974129971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/>
      <c r="GM25" s="19">
        <v>1465.9412500000294</v>
      </c>
      <c r="GN25" s="19">
        <v>1434.4527499999999</v>
      </c>
      <c r="GO25" s="19">
        <v>1504.3849255473997</v>
      </c>
      <c r="GP25" s="19">
        <v>1771.5809999999999</v>
      </c>
      <c r="GQ25" s="19">
        <v>1765.0152978906001</v>
      </c>
      <c r="GR25" s="19">
        <v>1259.1708260047035</v>
      </c>
      <c r="GS25" s="19">
        <v>934.43412699825024</v>
      </c>
      <c r="GT25" s="19">
        <v>1503.821028668965</v>
      </c>
      <c r="GU25" s="19">
        <v>2175.8288707466686</v>
      </c>
      <c r="GV25" s="19">
        <v>1761.2969546250902</v>
      </c>
      <c r="GW25" s="19">
        <v>1025.1074614922418</v>
      </c>
      <c r="GX25" s="19">
        <v>1244.6407469531687</v>
      </c>
      <c r="GY25" s="19">
        <v>1470.6320540948143</v>
      </c>
      <c r="GZ25" s="19">
        <v>1433.2611728284221</v>
      </c>
      <c r="HA25" s="19">
        <v>1136.2278692308678</v>
      </c>
      <c r="HB25" s="19">
        <f t="shared" si="0"/>
        <v>219.07007474334864</v>
      </c>
      <c r="HC25" s="37"/>
      <c r="HD25" s="37"/>
      <c r="HE25" s="37"/>
      <c r="HF25" s="37"/>
      <c r="HG25" s="37"/>
      <c r="HH25" s="37"/>
      <c r="HI25" s="37"/>
      <c r="HJ25" s="37"/>
      <c r="HK25" s="37"/>
    </row>
    <row r="26" spans="1:219" hidden="1" outlineLevel="1">
      <c r="A26" s="15">
        <v>4</v>
      </c>
      <c r="B26" s="18" t="s">
        <v>392</v>
      </c>
      <c r="C26" s="19">
        <v>192.06936593853621</v>
      </c>
      <c r="D26" s="19">
        <v>234.38113356378381</v>
      </c>
      <c r="E26" s="19">
        <v>-42.311767625247597</v>
      </c>
      <c r="F26" s="20">
        <v>-0.18052548420554931</v>
      </c>
      <c r="H26" s="19">
        <v>186.69403488126193</v>
      </c>
      <c r="I26" s="19">
        <v>47.687098682521878</v>
      </c>
      <c r="J26" s="20">
        <v>0.25542915022888141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/>
      <c r="GM26" s="19">
        <v>0</v>
      </c>
      <c r="GN26" s="19">
        <v>0</v>
      </c>
      <c r="GO26" s="19">
        <v>13.74541868999999</v>
      </c>
      <c r="GP26" s="19">
        <v>94.133999999999986</v>
      </c>
      <c r="GQ26" s="19">
        <v>238.58624945599988</v>
      </c>
      <c r="GR26" s="19">
        <v>238.77740082700009</v>
      </c>
      <c r="GS26" s="19">
        <v>283.68603851299991</v>
      </c>
      <c r="GT26" s="19">
        <v>312.59253522827589</v>
      </c>
      <c r="GU26" s="19">
        <v>377.90497425275703</v>
      </c>
      <c r="GV26" s="19">
        <v>481.20356181588312</v>
      </c>
      <c r="GW26" s="19">
        <v>788.97495888169578</v>
      </c>
      <c r="GX26" s="19">
        <v>1139.1253062832589</v>
      </c>
      <c r="GY26" s="19">
        <v>1207.1042216055284</v>
      </c>
      <c r="GZ26" s="19">
        <v>1183.8084819521682</v>
      </c>
      <c r="HA26" s="19">
        <v>1138.105035739088</v>
      </c>
      <c r="HB26" s="19">
        <f t="shared" si="0"/>
        <v>192.06936593853621</v>
      </c>
      <c r="HC26" s="37"/>
      <c r="HD26" s="37"/>
      <c r="HE26" s="37"/>
      <c r="HF26" s="37"/>
      <c r="HG26" s="37"/>
      <c r="HH26" s="37"/>
      <c r="HI26" s="37"/>
      <c r="HJ26" s="37"/>
      <c r="HK26" s="37"/>
    </row>
    <row r="27" spans="1:219" hidden="1" outlineLevel="1">
      <c r="A27" s="15">
        <v>5</v>
      </c>
      <c r="B27" s="18" t="s">
        <v>393</v>
      </c>
      <c r="C27" s="19">
        <v>219.85006498298316</v>
      </c>
      <c r="D27" s="19">
        <v>137.48984055120172</v>
      </c>
      <c r="E27" s="19">
        <v>82.360224431781432</v>
      </c>
      <c r="F27" s="20">
        <v>0.59902771071372496</v>
      </c>
      <c r="H27" s="19">
        <v>101.89769602404209</v>
      </c>
      <c r="I27" s="19">
        <v>35.592144527159633</v>
      </c>
      <c r="J27" s="20">
        <v>0.34929292727837441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/>
      <c r="GM27" s="19">
        <v>0</v>
      </c>
      <c r="GN27" s="19">
        <v>0</v>
      </c>
      <c r="GO27" s="19">
        <v>0</v>
      </c>
      <c r="GP27" s="19">
        <v>0</v>
      </c>
      <c r="GQ27" s="19">
        <v>0</v>
      </c>
      <c r="GR27" s="19">
        <v>0</v>
      </c>
      <c r="GS27" s="19">
        <v>0</v>
      </c>
      <c r="GT27" s="19">
        <v>23.448024539794993</v>
      </c>
      <c r="GU27" s="19">
        <v>47.265850036009006</v>
      </c>
      <c r="GV27" s="19">
        <v>81.578900443461322</v>
      </c>
      <c r="GW27" s="19">
        <v>159.55821807882603</v>
      </c>
      <c r="GX27" s="19">
        <v>305.08866327785921</v>
      </c>
      <c r="GY27" s="19">
        <v>485.51411923434011</v>
      </c>
      <c r="GZ27" s="19">
        <v>737.10101604475824</v>
      </c>
      <c r="HA27" s="19">
        <v>1139.9158600773944</v>
      </c>
      <c r="HB27" s="19">
        <f t="shared" si="0"/>
        <v>219.85006498298316</v>
      </c>
      <c r="HC27" s="37"/>
      <c r="HD27" s="37"/>
      <c r="HE27" s="37"/>
      <c r="HF27" s="37"/>
      <c r="HG27" s="37"/>
      <c r="HH27" s="37"/>
      <c r="HI27" s="37"/>
      <c r="HJ27" s="37"/>
      <c r="HK27" s="37"/>
    </row>
    <row r="28" spans="1:219" hidden="1" outlineLevel="1">
      <c r="A28" s="15">
        <v>6</v>
      </c>
      <c r="B28" s="18" t="s">
        <v>394</v>
      </c>
      <c r="C28" s="19">
        <v>37.387470643999919</v>
      </c>
      <c r="D28" s="19">
        <v>36.026373754999938</v>
      </c>
      <c r="E28" s="19">
        <v>1.361096888999981</v>
      </c>
      <c r="F28" s="20">
        <v>3.7780568709363388E-2</v>
      </c>
      <c r="H28" s="19">
        <v>29.049442495000008</v>
      </c>
      <c r="I28" s="19">
        <v>6.9769312599999296</v>
      </c>
      <c r="J28" s="20">
        <v>0.24017436001399337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/>
      <c r="GM28" s="19">
        <v>0</v>
      </c>
      <c r="GN28" s="19">
        <v>0</v>
      </c>
      <c r="GO28" s="19">
        <v>0</v>
      </c>
      <c r="GP28" s="19">
        <v>0</v>
      </c>
      <c r="GQ28" s="19">
        <v>0</v>
      </c>
      <c r="GR28" s="19">
        <v>0</v>
      </c>
      <c r="GS28" s="19">
        <v>0</v>
      </c>
      <c r="GT28" s="19">
        <v>0</v>
      </c>
      <c r="GU28" s="19">
        <v>137.04629873809697</v>
      </c>
      <c r="GV28" s="19">
        <v>201.69409571071895</v>
      </c>
      <c r="GW28" s="19">
        <v>206.52522515991808</v>
      </c>
      <c r="GX28" s="19">
        <v>167.66091805270196</v>
      </c>
      <c r="GY28" s="19">
        <v>198.08041223435598</v>
      </c>
      <c r="GZ28" s="19">
        <v>181.74216711500006</v>
      </c>
      <c r="HA28" s="19">
        <v>198.15867292399969</v>
      </c>
      <c r="HB28" s="19">
        <f t="shared" si="0"/>
        <v>37.387470643999919</v>
      </c>
      <c r="HC28" s="37"/>
      <c r="HD28" s="37"/>
      <c r="HE28" s="37"/>
      <c r="HF28" s="37"/>
      <c r="HG28" s="37"/>
      <c r="HH28" s="37"/>
      <c r="HI28" s="37"/>
      <c r="HJ28" s="37"/>
      <c r="HK28" s="37"/>
    </row>
    <row r="29" spans="1:219" collapsed="1">
      <c r="A29" s="15">
        <v>7</v>
      </c>
      <c r="B29" s="18" t="s">
        <v>395</v>
      </c>
      <c r="C29" s="19">
        <v>449.3069015655193</v>
      </c>
      <c r="D29" s="19">
        <v>407.89734786998548</v>
      </c>
      <c r="E29" s="19">
        <v>41.409553695533816</v>
      </c>
      <c r="F29" s="20">
        <v>0.10151954630686354</v>
      </c>
      <c r="G29" s="19"/>
      <c r="H29" s="19">
        <v>317.64117340030407</v>
      </c>
      <c r="I29" s="19">
        <v>90.256174469681412</v>
      </c>
      <c r="J29" s="20">
        <v>0.28414507320792753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/>
      <c r="GM29" s="19">
        <v>0</v>
      </c>
      <c r="GN29" s="19">
        <v>0</v>
      </c>
      <c r="GO29" s="19">
        <v>13.74541868999999</v>
      </c>
      <c r="GP29" s="19">
        <v>94.133999999999986</v>
      </c>
      <c r="GQ29" s="19">
        <v>238.58624945599988</v>
      </c>
      <c r="GR29" s="19">
        <v>238.77740082700009</v>
      </c>
      <c r="GS29" s="19">
        <v>283.68603851299991</v>
      </c>
      <c r="GT29" s="19">
        <v>336.04055976807086</v>
      </c>
      <c r="GU29" s="19">
        <v>562.21712302686296</v>
      </c>
      <c r="GV29" s="19">
        <v>764.47655797006337</v>
      </c>
      <c r="GW29" s="19">
        <v>1155.05840212044</v>
      </c>
      <c r="GX29" s="19">
        <v>1611.87488761382</v>
      </c>
      <c r="GY29" s="19">
        <v>1890.6987530742247</v>
      </c>
      <c r="GZ29" s="19">
        <v>2102.6516651119264</v>
      </c>
      <c r="HA29" s="19">
        <v>2476.179568740482</v>
      </c>
      <c r="HB29" s="19">
        <f t="shared" si="0"/>
        <v>449.3069015655193</v>
      </c>
      <c r="HC29" s="37"/>
      <c r="HD29" s="37"/>
      <c r="HE29" s="37"/>
      <c r="HF29" s="37"/>
      <c r="HG29" s="37"/>
      <c r="HH29" s="37"/>
      <c r="HI29" s="37"/>
      <c r="HJ29" s="37"/>
      <c r="HK29" s="37"/>
    </row>
    <row r="30" spans="1:219">
      <c r="A30" s="15"/>
      <c r="B30" s="21"/>
      <c r="G30" s="19"/>
      <c r="K30" s="19"/>
      <c r="L30" s="19"/>
      <c r="GM30" s="268"/>
      <c r="GN30" s="268"/>
      <c r="GO30" s="268"/>
      <c r="GP30" s="268"/>
      <c r="GQ30" s="268"/>
      <c r="GR30" s="268"/>
      <c r="GS30" s="268"/>
      <c r="GT30" s="268"/>
      <c r="GU30" s="268"/>
      <c r="GV30" s="268"/>
      <c r="GW30" s="268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</row>
    <row r="31" spans="1:219">
      <c r="A31" s="15"/>
      <c r="B31" s="16" t="s">
        <v>396</v>
      </c>
      <c r="C31" s="238"/>
      <c r="D31" s="256"/>
      <c r="E31" s="28" t="s">
        <v>397</v>
      </c>
      <c r="G31" s="19"/>
      <c r="H31" s="20"/>
      <c r="I31" s="28" t="s">
        <v>397</v>
      </c>
      <c r="K31" s="19"/>
      <c r="L31" s="19"/>
      <c r="GM31" s="268"/>
      <c r="GN31" s="268"/>
      <c r="GO31" s="268"/>
      <c r="GP31" s="268"/>
      <c r="GQ31" s="268"/>
      <c r="GR31" s="268"/>
      <c r="GS31" s="268"/>
      <c r="GT31" s="268"/>
      <c r="GU31" s="268"/>
      <c r="GV31" s="268"/>
      <c r="GW31" s="268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</row>
    <row r="32" spans="1:219">
      <c r="A32" s="15"/>
      <c r="B32" s="18" t="s">
        <v>386</v>
      </c>
      <c r="C32" s="20">
        <v>0.32892054821640071</v>
      </c>
      <c r="D32" s="20">
        <v>0.34764549117220889</v>
      </c>
      <c r="E32" s="19">
        <v>-1.8724942955808177</v>
      </c>
      <c r="F32" s="20"/>
      <c r="G32" s="20"/>
      <c r="H32" s="20">
        <v>0.34244942402465933</v>
      </c>
      <c r="I32" s="19">
        <v>0.51960671475495546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/>
      <c r="GM32" s="20">
        <v>0.16550611324436018</v>
      </c>
      <c r="GN32" s="20">
        <v>0.15111927894548108</v>
      </c>
      <c r="GO32" s="20">
        <v>0.14765778280024183</v>
      </c>
      <c r="GP32" s="20">
        <v>0.14434298275891763</v>
      </c>
      <c r="GQ32" s="20">
        <v>9.8326932754186427E-2</v>
      </c>
      <c r="GR32" s="20">
        <v>0.16347912004057114</v>
      </c>
      <c r="GS32" s="20">
        <v>0.14809772842612104</v>
      </c>
      <c r="GT32" s="20">
        <v>0.14367249528603049</v>
      </c>
      <c r="GU32" s="20">
        <v>0.13856456922301158</v>
      </c>
      <c r="GV32" s="20">
        <v>0.1295678222007883</v>
      </c>
      <c r="GW32" s="20">
        <v>0.20813017751050875</v>
      </c>
      <c r="GX32" s="20">
        <v>0.37086172694293362</v>
      </c>
      <c r="GY32" s="20">
        <v>0.30966560710437674</v>
      </c>
      <c r="GZ32" s="20">
        <v>0.30757444144695339</v>
      </c>
      <c r="HA32" s="20">
        <v>0.31109383472754587</v>
      </c>
      <c r="HB32" s="20">
        <f t="shared" si="0"/>
        <v>0.32892054821640071</v>
      </c>
      <c r="HC32" s="37"/>
      <c r="HD32" s="37"/>
      <c r="HE32" s="37"/>
      <c r="HF32" s="37"/>
      <c r="HG32" s="37"/>
      <c r="HH32" s="37"/>
      <c r="HI32" s="37"/>
      <c r="HJ32" s="37"/>
      <c r="HK32" s="37"/>
    </row>
    <row r="33" spans="1:219">
      <c r="A33" s="15"/>
      <c r="B33" s="18" t="s">
        <v>387</v>
      </c>
      <c r="C33" s="20">
        <v>0.42145386207441871</v>
      </c>
      <c r="D33" s="20">
        <v>0.3378363009770754</v>
      </c>
      <c r="E33" s="19">
        <v>8.3617561097343298</v>
      </c>
      <c r="F33" s="20"/>
      <c r="G33" s="20"/>
      <c r="H33" s="20">
        <v>0.39337282535668794</v>
      </c>
      <c r="I33" s="19">
        <v>-5.5536524379612544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/>
      <c r="GM33" s="20">
        <v>0.19141818401740318</v>
      </c>
      <c r="GN33" s="20">
        <v>0.27244389916214373</v>
      </c>
      <c r="GO33" s="20">
        <v>0.31287014771433297</v>
      </c>
      <c r="GP33" s="20">
        <v>0.34650787031040237</v>
      </c>
      <c r="GQ33" s="20">
        <v>0.31949048157638771</v>
      </c>
      <c r="GR33" s="20">
        <v>0.34144840488715289</v>
      </c>
      <c r="GS33" s="20">
        <v>0.30873801501950715</v>
      </c>
      <c r="GT33" s="20">
        <v>0.30549474172594138</v>
      </c>
      <c r="GU33" s="20">
        <v>0.34943291687722527</v>
      </c>
      <c r="GV33" s="20">
        <v>0.34033266716208949</v>
      </c>
      <c r="GW33" s="20">
        <v>0.29938336098767815</v>
      </c>
      <c r="GX33" s="20">
        <v>0.30000331986055201</v>
      </c>
      <c r="GY33" s="20">
        <v>0.40631103311995342</v>
      </c>
      <c r="GZ33" s="20">
        <v>0.40917043506005984</v>
      </c>
      <c r="HA33" s="20">
        <v>0.40149651240053535</v>
      </c>
      <c r="HB33" s="20">
        <f t="shared" si="0"/>
        <v>0.42145386207441871</v>
      </c>
      <c r="HC33" s="37"/>
      <c r="HD33" s="37"/>
      <c r="HE33" s="37"/>
      <c r="HF33" s="37"/>
      <c r="HG33" s="37"/>
      <c r="HH33" s="37"/>
      <c r="HI33" s="37"/>
      <c r="HJ33" s="37"/>
      <c r="HK33" s="37"/>
    </row>
    <row r="34" spans="1:219">
      <c r="A34" s="15"/>
      <c r="B34" s="18" t="s">
        <v>388</v>
      </c>
      <c r="C34" s="20">
        <v>4.2918411603189505E-5</v>
      </c>
      <c r="D34" s="20">
        <v>1.1265502574678769E-3</v>
      </c>
      <c r="E34" s="19">
        <v>-0.10836318458646874</v>
      </c>
      <c r="F34" s="20"/>
      <c r="G34" s="20"/>
      <c r="H34" s="20">
        <v>8.8084562498663558E-4</v>
      </c>
      <c r="I34" s="19">
        <v>2.4570463248124133E-2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/>
      <c r="GM34" s="20">
        <v>6.8679511039925686E-2</v>
      </c>
      <c r="GN34" s="20">
        <v>2.1211418326328807E-2</v>
      </c>
      <c r="GO34" s="20">
        <v>6.7273707773603281E-2</v>
      </c>
      <c r="GP34" s="20">
        <v>5.8406066536936127E-2</v>
      </c>
      <c r="GQ34" s="20">
        <v>4.0330585454249369E-2</v>
      </c>
      <c r="GR34" s="20">
        <v>1.2394026830860869E-2</v>
      </c>
      <c r="GS34" s="20">
        <v>8.0328919402711696E-2</v>
      </c>
      <c r="GT34" s="20">
        <v>7.9554451293535097E-2</v>
      </c>
      <c r="GU34" s="20">
        <v>3.3996505600936582E-2</v>
      </c>
      <c r="GV34" s="20">
        <v>5.5072957166826551E-2</v>
      </c>
      <c r="GW34" s="20">
        <v>6.4414024155019081E-2</v>
      </c>
      <c r="GX34" s="20">
        <v>8.2070960745504896E-3</v>
      </c>
      <c r="GY34" s="20">
        <v>2.3088410812710605E-3</v>
      </c>
      <c r="GZ34" s="20">
        <v>1.2254214128285278E-3</v>
      </c>
      <c r="HA34" s="20">
        <v>3.864889182316626E-3</v>
      </c>
      <c r="HB34" s="20">
        <f t="shared" si="0"/>
        <v>4.2918411603189505E-5</v>
      </c>
      <c r="HC34" s="37"/>
      <c r="HD34" s="37"/>
      <c r="HE34" s="37"/>
      <c r="HF34" s="37"/>
      <c r="HG34" s="37"/>
      <c r="HH34" s="37"/>
      <c r="HI34" s="37"/>
      <c r="HJ34" s="37"/>
      <c r="HK34" s="37"/>
    </row>
    <row r="35" spans="1:219">
      <c r="A35" s="15"/>
      <c r="B35" s="18" t="s">
        <v>389</v>
      </c>
      <c r="C35" s="20">
        <v>4.8014991928618418E-2</v>
      </c>
      <c r="D35" s="20">
        <v>0.11537669380093002</v>
      </c>
      <c r="E35" s="19">
        <v>-6.7361701872311608</v>
      </c>
      <c r="F35" s="20"/>
      <c r="G35" s="20"/>
      <c r="H35" s="20">
        <v>8.6136910568934535E-2</v>
      </c>
      <c r="I35" s="19">
        <v>2.9239783231995484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/>
      <c r="GM35" s="20">
        <v>0.38106221985404665</v>
      </c>
      <c r="GN35" s="20">
        <v>0.37343230681331246</v>
      </c>
      <c r="GO35" s="20">
        <v>0.27777833803497781</v>
      </c>
      <c r="GP35" s="20">
        <v>0.31105077984320023</v>
      </c>
      <c r="GQ35" s="20">
        <v>0.33349275635909398</v>
      </c>
      <c r="GR35" s="20">
        <v>0.35012411811763045</v>
      </c>
      <c r="GS35" s="20">
        <v>0.37691538767084948</v>
      </c>
      <c r="GT35" s="20">
        <v>0.3329018257046778</v>
      </c>
      <c r="GU35" s="20">
        <v>0.28425526966377807</v>
      </c>
      <c r="GV35" s="20">
        <v>0.30888195031332683</v>
      </c>
      <c r="GW35" s="20">
        <v>0.29963477094719698</v>
      </c>
      <c r="GX35" s="20">
        <v>0.15920706067000215</v>
      </c>
      <c r="GY35" s="20">
        <v>0.1087277133506243</v>
      </c>
      <c r="GZ35" s="20">
        <v>0.10650748844882474</v>
      </c>
      <c r="HA35" s="20">
        <v>0.11751977650304991</v>
      </c>
      <c r="HB35" s="20">
        <f t="shared" si="0"/>
        <v>4.8014991928618418E-2</v>
      </c>
      <c r="HC35" s="37"/>
      <c r="HD35" s="37"/>
      <c r="HE35" s="37"/>
      <c r="HF35" s="37"/>
      <c r="HG35" s="37"/>
      <c r="HH35" s="37"/>
      <c r="HI35" s="37"/>
      <c r="HJ35" s="37"/>
      <c r="HK35" s="37"/>
    </row>
    <row r="36" spans="1:219">
      <c r="A36" s="15"/>
      <c r="B36" s="18" t="s">
        <v>390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/>
      <c r="GM36" s="20">
        <v>6.7449322268320872E-2</v>
      </c>
      <c r="GN36" s="20">
        <v>6.4901365597604774E-2</v>
      </c>
      <c r="GO36" s="20">
        <v>7.2758482511956685E-2</v>
      </c>
      <c r="GP36" s="20">
        <v>0</v>
      </c>
      <c r="GQ36" s="20">
        <v>4.2873792113712832E-2</v>
      </c>
      <c r="GR36" s="20">
        <v>2.1297767238358339E-2</v>
      </c>
      <c r="GS36" s="20">
        <v>0</v>
      </c>
      <c r="GT36" s="20">
        <v>1.4891278527484045E-2</v>
      </c>
      <c r="GU36" s="20">
        <v>1.4587957560246107E-2</v>
      </c>
      <c r="GV36" s="20">
        <v>5.2845566666513948E-3</v>
      </c>
      <c r="GW36" s="20">
        <v>3.2235127778314629E-3</v>
      </c>
      <c r="GX36" s="20">
        <v>0</v>
      </c>
      <c r="GY36" s="20">
        <v>0</v>
      </c>
      <c r="GZ36" s="20">
        <v>0</v>
      </c>
      <c r="HA36" s="20">
        <v>0</v>
      </c>
      <c r="HB36" s="20">
        <f t="shared" si="0"/>
        <v>0</v>
      </c>
      <c r="HC36" s="37"/>
      <c r="HD36" s="37"/>
      <c r="HE36" s="37"/>
      <c r="HF36" s="37"/>
      <c r="HG36" s="37"/>
      <c r="HH36" s="37"/>
      <c r="HI36" s="37"/>
      <c r="HJ36" s="37"/>
      <c r="HK36" s="37"/>
    </row>
    <row r="37" spans="1:219">
      <c r="A37" s="15"/>
      <c r="B37" s="18" t="s">
        <v>391</v>
      </c>
      <c r="C37" s="20">
        <v>6.6066678162766831E-2</v>
      </c>
      <c r="D37" s="20">
        <v>6.3338703628422352E-2</v>
      </c>
      <c r="E37" s="19">
        <v>0.27279745343444795</v>
      </c>
      <c r="F37" s="20"/>
      <c r="G37" s="20"/>
      <c r="H37" s="20">
        <v>7.2128161890475051E-2</v>
      </c>
      <c r="I37" s="19">
        <v>-0.87894582620526984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/>
      <c r="GM37" s="20">
        <v>0.12588464957594345</v>
      </c>
      <c r="GN37" s="20">
        <v>0.11689173115512921</v>
      </c>
      <c r="GO37" s="20">
        <v>0.12055999620985125</v>
      </c>
      <c r="GP37" s="20">
        <v>0.13264417421826624</v>
      </c>
      <c r="GQ37" s="20">
        <v>0.14577966077658047</v>
      </c>
      <c r="GR37" s="20">
        <v>9.3521935990532531E-2</v>
      </c>
      <c r="GS37" s="20">
        <v>6.5910191176531657E-2</v>
      </c>
      <c r="GT37" s="20">
        <v>0.1009313161807761</v>
      </c>
      <c r="GU37" s="20">
        <v>0.14237436204954543</v>
      </c>
      <c r="GV37" s="20">
        <v>0.11217249234399555</v>
      </c>
      <c r="GW37" s="20">
        <v>5.8875320132482874E-2</v>
      </c>
      <c r="GX37" s="20">
        <v>7.0464971540176127E-2</v>
      </c>
      <c r="GY37" s="20">
        <v>7.568429157030053E-2</v>
      </c>
      <c r="GZ37" s="20">
        <v>7.1146882091478167E-2</v>
      </c>
      <c r="HA37" s="20">
        <v>5.2220636976651656E-2</v>
      </c>
      <c r="HB37" s="20">
        <f t="shared" si="0"/>
        <v>6.6066678162766831E-2</v>
      </c>
      <c r="HC37" s="37"/>
      <c r="HD37" s="37"/>
      <c r="HE37" s="37"/>
      <c r="HF37" s="37"/>
      <c r="HG37" s="37"/>
      <c r="HH37" s="37"/>
      <c r="HI37" s="37"/>
      <c r="HJ37" s="37"/>
      <c r="HK37" s="37"/>
    </row>
    <row r="38" spans="1:219">
      <c r="A38" s="15"/>
      <c r="B38" s="18" t="s">
        <v>392</v>
      </c>
      <c r="C38" s="20">
        <v>5.7923862943189297E-2</v>
      </c>
      <c r="D38" s="20">
        <v>7.738607442823138E-2</v>
      </c>
      <c r="E38" s="19">
        <v>-1.9462211485042082</v>
      </c>
      <c r="H38" s="20">
        <v>6.1732603481103321E-2</v>
      </c>
      <c r="I38" s="19">
        <v>1.5653470947128059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/>
      <c r="GM38" s="20">
        <v>0</v>
      </c>
      <c r="GN38" s="20">
        <v>0</v>
      </c>
      <c r="GO38" s="20">
        <v>1.10154495503618E-3</v>
      </c>
      <c r="GP38" s="20">
        <v>7.0481263322773689E-3</v>
      </c>
      <c r="GQ38" s="20">
        <v>1.9705790965789168E-2</v>
      </c>
      <c r="GR38" s="20">
        <v>1.7734626894893621E-2</v>
      </c>
      <c r="GS38" s="20">
        <v>2.0009758304278799E-2</v>
      </c>
      <c r="GT38" s="20">
        <v>2.0980140194475669E-2</v>
      </c>
      <c r="GU38" s="20">
        <v>2.4728038288288047E-2</v>
      </c>
      <c r="GV38" s="20">
        <v>3.0646622485749578E-2</v>
      </c>
      <c r="GW38" s="20">
        <v>4.5313447638995551E-2</v>
      </c>
      <c r="GX38" s="20">
        <v>6.449124575459883E-2</v>
      </c>
      <c r="GY38" s="20">
        <v>6.2122151906967349E-2</v>
      </c>
      <c r="GZ38" s="20">
        <v>5.8764085765424759E-2</v>
      </c>
      <c r="HA38" s="20">
        <v>5.2306910895312746E-2</v>
      </c>
      <c r="HB38" s="20">
        <f t="shared" si="0"/>
        <v>5.7923862943189297E-2</v>
      </c>
      <c r="HC38" s="37"/>
      <c r="HD38" s="37"/>
      <c r="HE38" s="37"/>
      <c r="HF38" s="37"/>
      <c r="HG38" s="37"/>
      <c r="HH38" s="37"/>
      <c r="HI38" s="37"/>
      <c r="HJ38" s="37"/>
      <c r="HK38" s="37"/>
    </row>
    <row r="39" spans="1:219">
      <c r="A39" s="15"/>
      <c r="B39" s="18" t="s">
        <v>393</v>
      </c>
      <c r="C39" s="20">
        <v>6.6301905928094457E-2</v>
      </c>
      <c r="D39" s="20">
        <v>4.5395287889609413E-2</v>
      </c>
      <c r="E39" s="19">
        <v>2.0906618038485045</v>
      </c>
      <c r="H39" s="20">
        <v>3.3693685330069126E-2</v>
      </c>
      <c r="I39" s="19">
        <v>1.1701602559540287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/>
      <c r="GM39" s="20">
        <v>0</v>
      </c>
      <c r="GN39" s="20">
        <v>0</v>
      </c>
      <c r="GO39" s="20">
        <v>0</v>
      </c>
      <c r="GP39" s="20">
        <v>0</v>
      </c>
      <c r="GQ39" s="20">
        <v>0</v>
      </c>
      <c r="GR39" s="20">
        <v>0</v>
      </c>
      <c r="GS39" s="20">
        <v>0</v>
      </c>
      <c r="GT39" s="20">
        <v>1.5737510870793999E-3</v>
      </c>
      <c r="GU39" s="20">
        <v>3.0928191716184713E-3</v>
      </c>
      <c r="GV39" s="20">
        <v>5.1955512450049084E-3</v>
      </c>
      <c r="GW39" s="20">
        <v>9.1639574601130678E-3</v>
      </c>
      <c r="GX39" s="20">
        <v>1.7272505361672543E-2</v>
      </c>
      <c r="GY39" s="20">
        <v>2.4986394155706595E-2</v>
      </c>
      <c r="GZ39" s="20">
        <v>3.6589590280014607E-2</v>
      </c>
      <c r="HA39" s="20">
        <v>5.2390135750960055E-2</v>
      </c>
      <c r="HB39" s="20">
        <f t="shared" si="0"/>
        <v>6.6301905928094457E-2</v>
      </c>
      <c r="HC39" s="37"/>
      <c r="HD39" s="37"/>
      <c r="HE39" s="37"/>
      <c r="HF39" s="37"/>
      <c r="HG39" s="37"/>
      <c r="HH39" s="37"/>
      <c r="HI39" s="37"/>
      <c r="HJ39" s="37"/>
      <c r="HK39" s="37"/>
    </row>
    <row r="40" spans="1:219">
      <c r="A40" s="15"/>
      <c r="B40" s="18" t="s">
        <v>394</v>
      </c>
      <c r="C40" s="20">
        <v>1.1275232334908541E-2</v>
      </c>
      <c r="D40" s="20">
        <v>1.1894897846054681E-2</v>
      </c>
      <c r="E40" s="19">
        <v>-6.1966551114613945E-2</v>
      </c>
      <c r="F40" s="19"/>
      <c r="G40" s="19"/>
      <c r="H40" s="20">
        <v>9.6055437230840937E-3</v>
      </c>
      <c r="I40" s="19">
        <v>0.22893541229705872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/>
      <c r="GM40" s="20">
        <v>0</v>
      </c>
      <c r="GN40" s="20">
        <v>0</v>
      </c>
      <c r="GO40" s="20">
        <v>0</v>
      </c>
      <c r="GP40" s="20">
        <v>0</v>
      </c>
      <c r="GQ40" s="20">
        <v>0</v>
      </c>
      <c r="GR40" s="20">
        <v>0</v>
      </c>
      <c r="GS40" s="20">
        <v>0</v>
      </c>
      <c r="GT40" s="20">
        <v>0</v>
      </c>
      <c r="GU40" s="20">
        <v>8.9675615653505777E-3</v>
      </c>
      <c r="GV40" s="20">
        <v>1.2845380415567452E-2</v>
      </c>
      <c r="GW40" s="20">
        <v>1.1861428390174006E-2</v>
      </c>
      <c r="GX40" s="20">
        <v>9.4920737955142432E-3</v>
      </c>
      <c r="GY40" s="20">
        <v>1.0193967710800209E-2</v>
      </c>
      <c r="GZ40" s="20">
        <v>9.0216554944159838E-3</v>
      </c>
      <c r="HA40" s="20">
        <v>9.1073035636275671E-3</v>
      </c>
      <c r="HB40" s="20">
        <f t="shared" si="0"/>
        <v>1.1275232334908541E-2</v>
      </c>
      <c r="HC40" s="37"/>
      <c r="HD40" s="37"/>
      <c r="HE40" s="37"/>
      <c r="HF40" s="37"/>
      <c r="HG40" s="37"/>
      <c r="HH40" s="37"/>
      <c r="HI40" s="37"/>
      <c r="HJ40" s="37"/>
      <c r="HK40" s="37"/>
    </row>
    <row r="41" spans="1:219">
      <c r="A41" s="15"/>
      <c r="B41" s="18" t="s">
        <v>395</v>
      </c>
      <c r="C41" s="20">
        <v>0.1355010012061923</v>
      </c>
      <c r="D41" s="20">
        <v>0.13467626016389547</v>
      </c>
      <c r="E41" s="19">
        <v>8.2474104229682266E-2</v>
      </c>
      <c r="F41" s="20"/>
      <c r="G41" s="20"/>
      <c r="H41" s="20">
        <v>0.10503183253425656</v>
      </c>
      <c r="I41" s="19">
        <v>2.9644427629638912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/>
      <c r="GM41" s="20">
        <v>0</v>
      </c>
      <c r="GN41" s="20">
        <v>0</v>
      </c>
      <c r="GO41" s="20">
        <v>1.10154495503618E-3</v>
      </c>
      <c r="GP41" s="20">
        <v>7.0481263322773689E-3</v>
      </c>
      <c r="GQ41" s="20">
        <v>1.9705790965789168E-2</v>
      </c>
      <c r="GR41" s="20">
        <v>1.7734626894893621E-2</v>
      </c>
      <c r="GS41" s="20">
        <v>2.0009758304278799E-2</v>
      </c>
      <c r="GT41" s="20">
        <v>2.255389128155507E-2</v>
      </c>
      <c r="GU41" s="20">
        <v>3.6788419025257098E-2</v>
      </c>
      <c r="GV41" s="20">
        <v>4.8687554146321935E-2</v>
      </c>
      <c r="GW41" s="20">
        <v>6.6338833489282628E-2</v>
      </c>
      <c r="GX41" s="20">
        <v>9.1255824911785605E-2</v>
      </c>
      <c r="GY41" s="20">
        <v>9.7302513773474167E-2</v>
      </c>
      <c r="GZ41" s="20">
        <v>0.10437533153985534</v>
      </c>
      <c r="HA41" s="20">
        <v>0.11380435020990037</v>
      </c>
      <c r="HB41" s="20">
        <f t="shared" si="0"/>
        <v>0.1355010012061923</v>
      </c>
      <c r="HC41" s="37"/>
      <c r="HD41" s="37"/>
      <c r="HE41" s="37"/>
      <c r="HF41" s="37"/>
      <c r="HG41" s="37"/>
      <c r="HH41" s="37"/>
      <c r="HI41" s="37"/>
      <c r="HJ41" s="37"/>
      <c r="HK41" s="37"/>
    </row>
    <row r="42" spans="1:219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37"/>
      <c r="HD42" s="37"/>
      <c r="HE42" s="37"/>
      <c r="HF42" s="37"/>
      <c r="HG42" s="37"/>
      <c r="HH42" s="37"/>
      <c r="HI42" s="37"/>
      <c r="HJ42" s="37"/>
      <c r="HK42" s="37"/>
    </row>
    <row r="43" spans="1:219">
      <c r="A43" s="15"/>
      <c r="B43" s="16" t="s">
        <v>398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69"/>
      <c r="GN43" s="269"/>
      <c r="GO43" s="269"/>
      <c r="GP43" s="269"/>
      <c r="GQ43" s="269"/>
      <c r="GR43" s="269"/>
      <c r="GS43" s="269"/>
      <c r="GT43" s="268"/>
      <c r="GU43" s="268"/>
      <c r="GV43" s="268"/>
      <c r="GW43" s="268"/>
      <c r="GX43" s="269"/>
      <c r="GY43" s="269"/>
      <c r="GZ43" s="269"/>
      <c r="HA43" s="269"/>
      <c r="HB43" s="269"/>
      <c r="HC43" s="37"/>
      <c r="HD43" s="37"/>
      <c r="HE43" s="37"/>
      <c r="HF43" s="37"/>
      <c r="HG43" s="37"/>
      <c r="HH43" s="37"/>
      <c r="HI43" s="37"/>
      <c r="HJ43" s="37"/>
      <c r="HK43" s="37"/>
    </row>
    <row r="44" spans="1:219">
      <c r="A44" s="15">
        <v>15</v>
      </c>
      <c r="B44" s="18" t="s">
        <v>399</v>
      </c>
      <c r="C44" s="19">
        <v>9.874293636447895</v>
      </c>
      <c r="D44" s="19">
        <v>11.279880544354828</v>
      </c>
      <c r="E44" s="19">
        <v>-1.4055869079069332</v>
      </c>
      <c r="F44" s="20">
        <v>-0.12461008805721605</v>
      </c>
      <c r="G44" s="19"/>
      <c r="H44" s="19">
        <v>10.579759624615958</v>
      </c>
      <c r="I44" s="19">
        <v>0.70012091973887003</v>
      </c>
      <c r="J44" s="20">
        <v>6.6175503468897029E-2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/>
      <c r="GM44" s="19">
        <v>11.587911846179857</v>
      </c>
      <c r="GN44" s="19">
        <v>13.715875740815946</v>
      </c>
      <c r="GO44" s="19">
        <v>18.607490671494389</v>
      </c>
      <c r="GP44" s="19">
        <v>19.486245658071308</v>
      </c>
      <c r="GQ44" s="19">
        <v>18.688828969155825</v>
      </c>
      <c r="GR44" s="19">
        <v>15.679970573514501</v>
      </c>
      <c r="GS44" s="19">
        <v>9.57885300999728</v>
      </c>
      <c r="GT44" s="19">
        <v>7.1050137094726358</v>
      </c>
      <c r="GU44" s="19">
        <v>9.1832092242378085</v>
      </c>
      <c r="GV44" s="19">
        <v>12.548882896101597</v>
      </c>
      <c r="GW44" s="19">
        <v>12.112217843860259</v>
      </c>
      <c r="GX44" s="19">
        <v>6.8035496994322422</v>
      </c>
      <c r="GY44" s="19">
        <v>9.358705224823785</v>
      </c>
      <c r="GZ44" s="19">
        <v>13.432652014795607</v>
      </c>
      <c r="HA44" s="19">
        <v>12.797932592219224</v>
      </c>
      <c r="HB44" s="19">
        <f t="shared" si="0"/>
        <v>9.874293636447895</v>
      </c>
      <c r="HC44" s="37"/>
      <c r="HD44" s="37"/>
      <c r="HE44" s="37"/>
      <c r="HF44" s="37"/>
      <c r="HG44" s="37"/>
      <c r="HH44" s="37"/>
      <c r="HI44" s="37"/>
      <c r="HJ44" s="37"/>
      <c r="HK44" s="37"/>
    </row>
    <row r="45" spans="1:219">
      <c r="A45" s="15">
        <v>16</v>
      </c>
      <c r="B45" s="18" t="s">
        <v>400</v>
      </c>
      <c r="C45" s="19">
        <v>10.009398945954757</v>
      </c>
      <c r="D45" s="19">
        <v>9.80522951272782</v>
      </c>
      <c r="E45" s="19">
        <v>0.20416943322693726</v>
      </c>
      <c r="F45" s="20">
        <v>2.0822504252645202E-2</v>
      </c>
      <c r="G45" s="19"/>
      <c r="H45" s="19">
        <v>9.674188638070742</v>
      </c>
      <c r="I45" s="19">
        <v>0.13104087465707792</v>
      </c>
      <c r="J45" s="20">
        <v>1.3545412391628795E-2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/>
      <c r="GM45" s="19">
        <v>7.8827521224687578</v>
      </c>
      <c r="GN45" s="19">
        <v>8.0220776484274428</v>
      </c>
      <c r="GO45" s="19">
        <v>8.1858413490469442</v>
      </c>
      <c r="GP45" s="19">
        <v>8.3227796785094856</v>
      </c>
      <c r="GQ45" s="19">
        <v>8.4559984959836232</v>
      </c>
      <c r="GR45" s="19">
        <v>8.5894346089615379</v>
      </c>
      <c r="GS45" s="19">
        <v>8.6035229834979159</v>
      </c>
      <c r="GT45" s="19">
        <v>8.7058665296373707</v>
      </c>
      <c r="GU45" s="19">
        <v>8.881382851174811</v>
      </c>
      <c r="GV45" s="19">
        <v>9.0887583822338875</v>
      </c>
      <c r="GW45" s="19">
        <v>9.2367658419186931</v>
      </c>
      <c r="GX45" s="19">
        <v>9.3541252743451384</v>
      </c>
      <c r="GY45" s="19">
        <v>9.5686452728615503</v>
      </c>
      <c r="GZ45" s="19">
        <v>9.7759263419362536</v>
      </c>
      <c r="HA45" s="19">
        <v>9.9474450690774496</v>
      </c>
      <c r="HB45" s="19">
        <f t="shared" si="0"/>
        <v>10.009398945954757</v>
      </c>
      <c r="HC45" s="37"/>
      <c r="HD45" s="37"/>
      <c r="HE45" s="37"/>
      <c r="HF45" s="37"/>
      <c r="HG45" s="37"/>
      <c r="HH45" s="37"/>
      <c r="HI45" s="37"/>
      <c r="HJ45" s="37"/>
      <c r="HK45" s="37"/>
    </row>
    <row r="46" spans="1:219">
      <c r="A46" s="15">
        <v>17</v>
      </c>
      <c r="B46" s="18" t="s">
        <v>401</v>
      </c>
      <c r="C46" s="19">
        <v>0.68082385060790451</v>
      </c>
      <c r="D46" s="19">
        <v>0.73634695758126201</v>
      </c>
      <c r="E46" s="19">
        <v>-5.5523106973357494E-2</v>
      </c>
      <c r="F46" s="20">
        <v>-7.5403458114010141E-2</v>
      </c>
      <c r="G46" s="19"/>
      <c r="H46" s="19">
        <v>0.74100272872342066</v>
      </c>
      <c r="I46" s="19">
        <v>-4.655771142158649E-3</v>
      </c>
      <c r="J46" s="20">
        <v>-6.2830688224043184E-3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/>
      <c r="GM46" s="19">
        <v>0.68547168133529601</v>
      </c>
      <c r="GN46" s="19">
        <v>0.69446949157609739</v>
      </c>
      <c r="GO46" s="19">
        <v>0.712117682009339</v>
      </c>
      <c r="GP46" s="19">
        <v>0.76302118070364955</v>
      </c>
      <c r="GQ46" s="19">
        <v>0.82583749466474676</v>
      </c>
      <c r="GR46" s="19">
        <v>0.86170113241205792</v>
      </c>
      <c r="GS46" s="19">
        <v>0.89549917192852113</v>
      </c>
      <c r="GT46" s="19">
        <v>0.71716453266370783</v>
      </c>
      <c r="GU46" s="19">
        <v>0.70772036900844626</v>
      </c>
      <c r="GV46" s="19">
        <v>0.72463870349216553</v>
      </c>
      <c r="GW46" s="19">
        <v>0.68909868852783485</v>
      </c>
      <c r="GX46" s="19">
        <v>0.70950036240325554</v>
      </c>
      <c r="GY46" s="19">
        <v>0.69163000822819065</v>
      </c>
      <c r="GZ46" s="19">
        <v>0.67718965607448256</v>
      </c>
      <c r="HA46" s="19">
        <v>0.62634530515066866</v>
      </c>
      <c r="HB46" s="19">
        <f t="shared" si="0"/>
        <v>0.68082385060790451</v>
      </c>
      <c r="HC46" s="37"/>
      <c r="HD46" s="37"/>
      <c r="HE46" s="37"/>
      <c r="HF46" s="37"/>
      <c r="HG46" s="37"/>
      <c r="HH46" s="37"/>
      <c r="HI46" s="37"/>
      <c r="HJ46" s="37"/>
      <c r="HK46" s="37"/>
    </row>
    <row r="47" spans="1:219">
      <c r="A47" s="15">
        <v>18</v>
      </c>
      <c r="B47" s="18" t="s">
        <v>402</v>
      </c>
      <c r="C47" s="19">
        <v>2.4009402997023237</v>
      </c>
      <c r="D47" s="19">
        <v>2.741363702137722</v>
      </c>
      <c r="E47" s="19">
        <v>-0.34042340243539826</v>
      </c>
      <c r="F47" s="20">
        <v>-0.12418031294787163</v>
      </c>
      <c r="G47" s="19"/>
      <c r="H47" s="19">
        <v>2.7432252485345998</v>
      </c>
      <c r="I47" s="19">
        <v>-1.8615463968778556E-3</v>
      </c>
      <c r="J47" s="20">
        <v>-6.7859771918921813E-4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/>
      <c r="GM47" s="19">
        <v>3.2174831942475159</v>
      </c>
      <c r="GN47" s="19">
        <v>3.3190877417692319</v>
      </c>
      <c r="GO47" s="19">
        <v>2.9165617719227979</v>
      </c>
      <c r="GP47" s="19">
        <v>2.7134459836586386</v>
      </c>
      <c r="GQ47" s="19">
        <v>4.0278223253411882</v>
      </c>
      <c r="GR47" s="19">
        <v>4.0197727995155041</v>
      </c>
      <c r="GS47" s="19">
        <v>4.2933771422413214</v>
      </c>
      <c r="GT47" s="19">
        <v>3.3960440561799277</v>
      </c>
      <c r="GU47" s="19">
        <v>3.2176957573249099</v>
      </c>
      <c r="GV47" s="19">
        <v>3.0817519561448505</v>
      </c>
      <c r="GW47" s="19">
        <v>3.1280044828941223</v>
      </c>
      <c r="GX47" s="19">
        <v>3.378209701797203</v>
      </c>
      <c r="GY47" s="19">
        <v>3.0047727434889091</v>
      </c>
      <c r="GZ47" s="19">
        <v>2.4300885319713834</v>
      </c>
      <c r="HA47" s="19">
        <v>2.2791653137518573</v>
      </c>
      <c r="HB47" s="19">
        <f t="shared" si="0"/>
        <v>2.4009402997023237</v>
      </c>
      <c r="HC47" s="37"/>
      <c r="HD47" s="37"/>
      <c r="HE47" s="37"/>
      <c r="HF47" s="37"/>
      <c r="HG47" s="37"/>
      <c r="HH47" s="37"/>
      <c r="HI47" s="37"/>
      <c r="HJ47" s="37"/>
      <c r="HK47" s="37"/>
    </row>
    <row r="48" spans="1:219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270"/>
      <c r="GN48" s="270"/>
      <c r="GO48" s="270"/>
      <c r="GP48" s="270"/>
      <c r="GQ48" s="270"/>
      <c r="GR48" s="270"/>
      <c r="GS48" s="270"/>
      <c r="GT48" s="270"/>
      <c r="GU48" s="270"/>
      <c r="GV48" s="270"/>
      <c r="GW48" s="270"/>
      <c r="GX48" s="270"/>
      <c r="GY48" s="270"/>
      <c r="GZ48" s="270"/>
      <c r="HA48" s="270"/>
      <c r="HB48" s="270"/>
      <c r="HC48" s="37"/>
      <c r="HD48" s="37"/>
      <c r="HE48" s="37"/>
      <c r="HF48" s="37"/>
      <c r="HG48" s="37"/>
      <c r="HH48" s="37"/>
      <c r="HI48" s="37"/>
      <c r="HJ48" s="37"/>
      <c r="HK48" s="37"/>
    </row>
    <row r="49" spans="1:219">
      <c r="A49" s="15">
        <v>2</v>
      </c>
      <c r="B49" s="24" t="s">
        <v>403</v>
      </c>
      <c r="C49" s="31">
        <v>58.869100000000003</v>
      </c>
      <c r="D49" s="31">
        <v>56.428150000000002</v>
      </c>
      <c r="E49" s="31">
        <v>2.4409500000000008</v>
      </c>
      <c r="F49" s="26">
        <v>4.3257664835724734E-2</v>
      </c>
      <c r="G49" s="32"/>
      <c r="H49" s="31">
        <v>57.308350000000004</v>
      </c>
      <c r="I49" s="31">
        <v>-0.88020000000000209</v>
      </c>
      <c r="J49" s="26">
        <v>-1.5359018362943655E-2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2"/>
      <c r="GM49" s="31">
        <v>35.982516666666669</v>
      </c>
      <c r="GN49" s="31">
        <v>36.83894166666667</v>
      </c>
      <c r="GO49" s="31">
        <v>38.105499999999999</v>
      </c>
      <c r="GP49" s="31">
        <v>39.32031666666667</v>
      </c>
      <c r="GQ49" s="31">
        <v>41.794502631578943</v>
      </c>
      <c r="GR49" s="31">
        <v>43.549675270562773</v>
      </c>
      <c r="GS49" s="31">
        <v>45.045503419312176</v>
      </c>
      <c r="GT49" s="31">
        <v>46.064443939393932</v>
      </c>
      <c r="GU49" s="31">
        <v>47.534375788840784</v>
      </c>
      <c r="GV49" s="31">
        <v>49.509992857142855</v>
      </c>
      <c r="GW49" s="31">
        <v>51.29485833333333</v>
      </c>
      <c r="GX49" s="31">
        <v>56.524533333333324</v>
      </c>
      <c r="GY49" s="31">
        <v>57.221117063492066</v>
      </c>
      <c r="GZ49" s="31">
        <v>55.140991666666658</v>
      </c>
      <c r="HA49" s="31">
        <v>56.157600000000002</v>
      </c>
      <c r="HB49" s="31">
        <f t="shared" si="0"/>
        <v>58.869100000000003</v>
      </c>
      <c r="HC49" s="37"/>
      <c r="HD49" s="37"/>
      <c r="HE49" s="37"/>
      <c r="HF49" s="37"/>
      <c r="HG49" s="37"/>
      <c r="HH49" s="37"/>
      <c r="HI49" s="37"/>
      <c r="HJ49" s="37"/>
      <c r="HK49" s="37"/>
    </row>
    <row r="50" spans="1:219"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</row>
  </sheetData>
  <mergeCells count="6">
    <mergeCell ref="GM6:GT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CR48"/>
  <sheetViews>
    <sheetView showGridLines="0" zoomScale="120" zoomScaleNormal="120" workbookViewId="0">
      <pane xSplit="3" topLeftCell="CK1" activePane="topRight" state="frozen"/>
      <selection activeCell="BN4" sqref="BN4"/>
      <selection pane="topRight" activeCell="B1" sqref="B1"/>
    </sheetView>
  </sheetViews>
  <sheetFormatPr baseColWidth="10" defaultColWidth="11.453125" defaultRowHeight="13"/>
  <cols>
    <col min="1" max="1" width="4.453125" style="285" customWidth="1"/>
    <col min="2" max="2" width="8.6328125" style="285" bestFit="1" customWidth="1"/>
    <col min="3" max="3" width="52.6328125" style="285" bestFit="1" customWidth="1"/>
    <col min="4" max="47" width="11.453125" style="288"/>
    <col min="48" max="48" width="1.90625" style="415" customWidth="1"/>
    <col min="49" max="16384" width="11.453125" style="288"/>
  </cols>
  <sheetData>
    <row r="1" spans="2:96" s="283" customFormat="1">
      <c r="B1" s="282"/>
      <c r="AV1" s="409"/>
    </row>
    <row r="2" spans="2:96" s="283" customFormat="1" ht="14">
      <c r="B2" s="282"/>
      <c r="C2" s="319" t="s">
        <v>419</v>
      </c>
      <c r="AV2" s="409"/>
    </row>
    <row r="3" spans="2:96" s="283" customFormat="1">
      <c r="B3" s="282"/>
      <c r="AV3" s="409"/>
    </row>
    <row r="4" spans="2:96" s="283" customFormat="1" ht="14.5">
      <c r="B4" s="57" t="s">
        <v>304</v>
      </c>
      <c r="AV4" s="409"/>
    </row>
    <row r="5" spans="2:96" s="283" customFormat="1">
      <c r="B5" s="309" t="s">
        <v>308</v>
      </c>
      <c r="AV5" s="409"/>
    </row>
    <row r="6" spans="2:96" s="285" customFormat="1">
      <c r="B6" s="284" t="s">
        <v>212</v>
      </c>
      <c r="C6" s="284"/>
      <c r="AV6" s="410"/>
    </row>
    <row r="7" spans="2:96" s="285" customFormat="1">
      <c r="B7" s="286" t="s">
        <v>213</v>
      </c>
      <c r="C7" s="286"/>
      <c r="AV7" s="410"/>
    </row>
    <row r="8" spans="2:96" s="285" customFormat="1">
      <c r="B8" s="287"/>
      <c r="C8" s="287"/>
      <c r="AV8" s="410"/>
    </row>
    <row r="9" spans="2:96" ht="12.75" customHeight="1">
      <c r="B9" s="477" t="s">
        <v>214</v>
      </c>
      <c r="C9" s="480" t="s">
        <v>215</v>
      </c>
      <c r="D9" s="471" t="s">
        <v>296</v>
      </c>
      <c r="E9" s="472"/>
      <c r="F9" s="472"/>
      <c r="G9" s="473"/>
      <c r="H9" s="471" t="s">
        <v>297</v>
      </c>
      <c r="I9" s="472"/>
      <c r="J9" s="472"/>
      <c r="K9" s="473"/>
      <c r="L9" s="471" t="s">
        <v>298</v>
      </c>
      <c r="M9" s="472"/>
      <c r="N9" s="472"/>
      <c r="O9" s="473"/>
      <c r="P9" s="471" t="s">
        <v>299</v>
      </c>
      <c r="Q9" s="472"/>
      <c r="R9" s="472"/>
      <c r="S9" s="473"/>
      <c r="T9" s="471" t="s">
        <v>300</v>
      </c>
      <c r="U9" s="472"/>
      <c r="V9" s="472"/>
      <c r="W9" s="473"/>
      <c r="X9" s="471" t="s">
        <v>301</v>
      </c>
      <c r="Y9" s="472"/>
      <c r="Z9" s="472"/>
      <c r="AA9" s="473"/>
      <c r="AB9" s="471" t="s">
        <v>309</v>
      </c>
      <c r="AC9" s="472"/>
      <c r="AD9" s="472"/>
      <c r="AE9" s="473"/>
      <c r="AF9" s="471">
        <v>44470</v>
      </c>
      <c r="AG9" s="472"/>
      <c r="AH9" s="472"/>
      <c r="AI9" s="473"/>
      <c r="AJ9" s="451" t="s">
        <v>310</v>
      </c>
      <c r="AK9" s="452"/>
      <c r="AL9" s="452"/>
      <c r="AM9" s="452"/>
      <c r="AN9" s="452"/>
      <c r="AO9" s="452"/>
      <c r="AP9" s="451" t="s">
        <v>313</v>
      </c>
      <c r="AQ9" s="452"/>
      <c r="AR9" s="452"/>
      <c r="AS9" s="452"/>
      <c r="AT9" s="452"/>
      <c r="AU9" s="453"/>
      <c r="AV9" s="400"/>
      <c r="AW9" s="451" t="s">
        <v>333</v>
      </c>
      <c r="AX9" s="452"/>
      <c r="AY9" s="452"/>
      <c r="AZ9" s="452"/>
      <c r="BA9" s="452"/>
      <c r="BB9" s="453"/>
      <c r="BC9" s="451" t="s">
        <v>339</v>
      </c>
      <c r="BD9" s="452"/>
      <c r="BE9" s="452"/>
      <c r="BF9" s="452"/>
      <c r="BG9" s="452"/>
      <c r="BH9" s="453"/>
      <c r="BI9" s="451" t="s">
        <v>340</v>
      </c>
      <c r="BJ9" s="452"/>
      <c r="BK9" s="452"/>
      <c r="BL9" s="452"/>
      <c r="BM9" s="452"/>
      <c r="BN9" s="453"/>
      <c r="BO9" s="451" t="s">
        <v>341</v>
      </c>
      <c r="BP9" s="452"/>
      <c r="BQ9" s="452"/>
      <c r="BR9" s="452"/>
      <c r="BS9" s="452"/>
      <c r="BT9" s="453"/>
      <c r="BU9" s="451" t="s">
        <v>342</v>
      </c>
      <c r="BV9" s="452"/>
      <c r="BW9" s="452"/>
      <c r="BX9" s="452"/>
      <c r="BY9" s="452"/>
      <c r="BZ9" s="453"/>
      <c r="CA9" s="451" t="s">
        <v>345</v>
      </c>
      <c r="CB9" s="452"/>
      <c r="CC9" s="452"/>
      <c r="CD9" s="452"/>
      <c r="CE9" s="452"/>
      <c r="CF9" s="453"/>
      <c r="CG9" s="451" t="s">
        <v>346</v>
      </c>
      <c r="CH9" s="452"/>
      <c r="CI9" s="452"/>
      <c r="CJ9" s="452"/>
      <c r="CK9" s="452"/>
      <c r="CL9" s="453"/>
      <c r="CM9" s="451" t="s">
        <v>348</v>
      </c>
      <c r="CN9" s="452"/>
      <c r="CO9" s="452"/>
      <c r="CP9" s="452"/>
      <c r="CQ9" s="452"/>
      <c r="CR9" s="453"/>
    </row>
    <row r="10" spans="2:96" ht="12.75" customHeight="1">
      <c r="B10" s="478"/>
      <c r="C10" s="481"/>
      <c r="D10" s="459" t="s">
        <v>302</v>
      </c>
      <c r="E10" s="454"/>
      <c r="F10" s="460"/>
      <c r="G10" s="465" t="s">
        <v>217</v>
      </c>
      <c r="H10" s="459" t="s">
        <v>302</v>
      </c>
      <c r="I10" s="454"/>
      <c r="J10" s="460"/>
      <c r="K10" s="465" t="s">
        <v>217</v>
      </c>
      <c r="L10" s="459" t="s">
        <v>302</v>
      </c>
      <c r="M10" s="454"/>
      <c r="N10" s="460"/>
      <c r="O10" s="465" t="s">
        <v>217</v>
      </c>
      <c r="P10" s="459" t="s">
        <v>302</v>
      </c>
      <c r="Q10" s="454"/>
      <c r="R10" s="460"/>
      <c r="S10" s="465" t="s">
        <v>217</v>
      </c>
      <c r="T10" s="459" t="s">
        <v>302</v>
      </c>
      <c r="U10" s="454"/>
      <c r="V10" s="460"/>
      <c r="W10" s="465" t="s">
        <v>217</v>
      </c>
      <c r="X10" s="459" t="s">
        <v>302</v>
      </c>
      <c r="Y10" s="454"/>
      <c r="Z10" s="460"/>
      <c r="AA10" s="465" t="s">
        <v>217</v>
      </c>
      <c r="AB10" s="459" t="s">
        <v>302</v>
      </c>
      <c r="AC10" s="454"/>
      <c r="AD10" s="460"/>
      <c r="AE10" s="465" t="s">
        <v>217</v>
      </c>
      <c r="AF10" s="459" t="s">
        <v>302</v>
      </c>
      <c r="AG10" s="454"/>
      <c r="AH10" s="460"/>
      <c r="AI10" s="465" t="s">
        <v>217</v>
      </c>
      <c r="AJ10" s="459" t="s">
        <v>302</v>
      </c>
      <c r="AK10" s="454"/>
      <c r="AL10" s="460"/>
      <c r="AM10" s="461" t="s">
        <v>217</v>
      </c>
      <c r="AN10" s="456"/>
      <c r="AO10" s="456"/>
      <c r="AP10" s="454" t="s">
        <v>314</v>
      </c>
      <c r="AQ10" s="454"/>
      <c r="AR10" s="455"/>
      <c r="AS10" s="456" t="s">
        <v>217</v>
      </c>
      <c r="AT10" s="456"/>
      <c r="AU10" s="457"/>
      <c r="AV10" s="411"/>
      <c r="AW10" s="454" t="s">
        <v>314</v>
      </c>
      <c r="AX10" s="454"/>
      <c r="AY10" s="455"/>
      <c r="AZ10" s="456" t="s">
        <v>217</v>
      </c>
      <c r="BA10" s="456"/>
      <c r="BB10" s="457"/>
      <c r="BC10" s="454" t="s">
        <v>314</v>
      </c>
      <c r="BD10" s="454"/>
      <c r="BE10" s="455"/>
      <c r="BF10" s="456" t="s">
        <v>217</v>
      </c>
      <c r="BG10" s="456"/>
      <c r="BH10" s="457"/>
      <c r="BI10" s="454" t="s">
        <v>314</v>
      </c>
      <c r="BJ10" s="454"/>
      <c r="BK10" s="455"/>
      <c r="BL10" s="456" t="s">
        <v>217</v>
      </c>
      <c r="BM10" s="456"/>
      <c r="BN10" s="457"/>
      <c r="BO10" s="454" t="s">
        <v>314</v>
      </c>
      <c r="BP10" s="454"/>
      <c r="BQ10" s="455"/>
      <c r="BR10" s="456" t="s">
        <v>217</v>
      </c>
      <c r="BS10" s="456"/>
      <c r="BT10" s="457"/>
      <c r="BU10" s="454" t="s">
        <v>314</v>
      </c>
      <c r="BV10" s="454"/>
      <c r="BW10" s="455"/>
      <c r="BX10" s="456" t="s">
        <v>217</v>
      </c>
      <c r="BY10" s="456"/>
      <c r="BZ10" s="457"/>
      <c r="CA10" s="454" t="s">
        <v>314</v>
      </c>
      <c r="CB10" s="454"/>
      <c r="CC10" s="455"/>
      <c r="CD10" s="456" t="s">
        <v>217</v>
      </c>
      <c r="CE10" s="456"/>
      <c r="CF10" s="457"/>
      <c r="CG10" s="454" t="s">
        <v>314</v>
      </c>
      <c r="CH10" s="454"/>
      <c r="CI10" s="455"/>
      <c r="CJ10" s="456" t="s">
        <v>217</v>
      </c>
      <c r="CK10" s="456"/>
      <c r="CL10" s="457"/>
      <c r="CM10" s="454" t="s">
        <v>314</v>
      </c>
      <c r="CN10" s="454"/>
      <c r="CO10" s="455"/>
      <c r="CP10" s="456" t="s">
        <v>217</v>
      </c>
      <c r="CQ10" s="456"/>
      <c r="CR10" s="457"/>
    </row>
    <row r="11" spans="2:96" ht="12.75" customHeight="1">
      <c r="B11" s="479"/>
      <c r="C11" s="482"/>
      <c r="D11" s="302" t="s">
        <v>18</v>
      </c>
      <c r="E11" s="289" t="s">
        <v>19</v>
      </c>
      <c r="F11" s="289" t="s">
        <v>20</v>
      </c>
      <c r="G11" s="466"/>
      <c r="H11" s="302" t="s">
        <v>18</v>
      </c>
      <c r="I11" s="289" t="s">
        <v>19</v>
      </c>
      <c r="J11" s="289" t="s">
        <v>20</v>
      </c>
      <c r="K11" s="466"/>
      <c r="L11" s="302" t="s">
        <v>18</v>
      </c>
      <c r="M11" s="289" t="s">
        <v>19</v>
      </c>
      <c r="N11" s="289" t="s">
        <v>20</v>
      </c>
      <c r="O11" s="466"/>
      <c r="P11" s="302" t="s">
        <v>18</v>
      </c>
      <c r="Q11" s="289" t="s">
        <v>19</v>
      </c>
      <c r="R11" s="289" t="s">
        <v>20</v>
      </c>
      <c r="S11" s="466"/>
      <c r="T11" s="302" t="s">
        <v>18</v>
      </c>
      <c r="U11" s="289" t="s">
        <v>19</v>
      </c>
      <c r="V11" s="289" t="s">
        <v>20</v>
      </c>
      <c r="W11" s="466"/>
      <c r="X11" s="302" t="s">
        <v>18</v>
      </c>
      <c r="Y11" s="289" t="s">
        <v>19</v>
      </c>
      <c r="Z11" s="289" t="s">
        <v>20</v>
      </c>
      <c r="AA11" s="466"/>
      <c r="AB11" s="302" t="s">
        <v>18</v>
      </c>
      <c r="AC11" s="289" t="s">
        <v>19</v>
      </c>
      <c r="AD11" s="289" t="s">
        <v>20</v>
      </c>
      <c r="AE11" s="466"/>
      <c r="AF11" s="302" t="s">
        <v>18</v>
      </c>
      <c r="AG11" s="289" t="s">
        <v>19</v>
      </c>
      <c r="AH11" s="289" t="s">
        <v>20</v>
      </c>
      <c r="AI11" s="466"/>
      <c r="AJ11" s="302" t="s">
        <v>18</v>
      </c>
      <c r="AK11" s="289" t="s">
        <v>19</v>
      </c>
      <c r="AL11" s="289" t="s">
        <v>20</v>
      </c>
      <c r="AM11" s="302" t="s">
        <v>18</v>
      </c>
      <c r="AN11" s="289" t="s">
        <v>19</v>
      </c>
      <c r="AO11" s="289" t="s">
        <v>20</v>
      </c>
      <c r="AP11" s="321" t="s">
        <v>18</v>
      </c>
      <c r="AQ11" s="289" t="s">
        <v>19</v>
      </c>
      <c r="AR11" s="322" t="s">
        <v>20</v>
      </c>
      <c r="AS11" s="321" t="s">
        <v>18</v>
      </c>
      <c r="AT11" s="289" t="s">
        <v>19</v>
      </c>
      <c r="AU11" s="401" t="s">
        <v>20</v>
      </c>
      <c r="AV11" s="411"/>
      <c r="AW11" s="321" t="s">
        <v>18</v>
      </c>
      <c r="AX11" s="289" t="s">
        <v>19</v>
      </c>
      <c r="AY11" s="322" t="s">
        <v>20</v>
      </c>
      <c r="AZ11" s="321" t="s">
        <v>18</v>
      </c>
      <c r="BA11" s="289" t="s">
        <v>19</v>
      </c>
      <c r="BB11" s="322" t="s">
        <v>20</v>
      </c>
      <c r="BC11" s="321" t="s">
        <v>18</v>
      </c>
      <c r="BD11" s="289" t="s">
        <v>19</v>
      </c>
      <c r="BE11" s="322" t="s">
        <v>20</v>
      </c>
      <c r="BF11" s="321" t="s">
        <v>18</v>
      </c>
      <c r="BG11" s="289" t="s">
        <v>19</v>
      </c>
      <c r="BH11" s="322" t="s">
        <v>20</v>
      </c>
      <c r="BI11" s="321" t="s">
        <v>18</v>
      </c>
      <c r="BJ11" s="289" t="s">
        <v>19</v>
      </c>
      <c r="BK11" s="322" t="s">
        <v>20</v>
      </c>
      <c r="BL11" s="321" t="s">
        <v>18</v>
      </c>
      <c r="BM11" s="289" t="s">
        <v>19</v>
      </c>
      <c r="BN11" s="322" t="s">
        <v>20</v>
      </c>
      <c r="BO11" s="321" t="s">
        <v>18</v>
      </c>
      <c r="BP11" s="289" t="s">
        <v>19</v>
      </c>
      <c r="BQ11" s="322" t="s">
        <v>20</v>
      </c>
      <c r="BR11" s="321" t="s">
        <v>18</v>
      </c>
      <c r="BS11" s="289" t="s">
        <v>19</v>
      </c>
      <c r="BT11" s="322" t="s">
        <v>20</v>
      </c>
      <c r="BU11" s="321" t="s">
        <v>18</v>
      </c>
      <c r="BV11" s="289" t="s">
        <v>19</v>
      </c>
      <c r="BW11" s="322" t="s">
        <v>20</v>
      </c>
      <c r="BX11" s="321" t="s">
        <v>18</v>
      </c>
      <c r="BY11" s="289" t="s">
        <v>19</v>
      </c>
      <c r="BZ11" s="322" t="s">
        <v>20</v>
      </c>
      <c r="CA11" s="321" t="s">
        <v>18</v>
      </c>
      <c r="CB11" s="289" t="s">
        <v>19</v>
      </c>
      <c r="CC11" s="322" t="s">
        <v>20</v>
      </c>
      <c r="CD11" s="321" t="s">
        <v>18</v>
      </c>
      <c r="CE11" s="289" t="s">
        <v>19</v>
      </c>
      <c r="CF11" s="322" t="s">
        <v>20</v>
      </c>
      <c r="CG11" s="321" t="s">
        <v>18</v>
      </c>
      <c r="CH11" s="289" t="s">
        <v>19</v>
      </c>
      <c r="CI11" s="322" t="s">
        <v>20</v>
      </c>
      <c r="CJ11" s="321" t="s">
        <v>18</v>
      </c>
      <c r="CK11" s="289" t="s">
        <v>19</v>
      </c>
      <c r="CL11" s="322" t="s">
        <v>20</v>
      </c>
      <c r="CM11" s="321" t="s">
        <v>18</v>
      </c>
      <c r="CN11" s="289" t="s">
        <v>19</v>
      </c>
      <c r="CO11" s="322" t="s">
        <v>20</v>
      </c>
      <c r="CP11" s="321" t="s">
        <v>18</v>
      </c>
      <c r="CQ11" s="289" t="s">
        <v>19</v>
      </c>
      <c r="CR11" s="322" t="s">
        <v>20</v>
      </c>
    </row>
    <row r="12" spans="2:96">
      <c r="B12" s="462" t="s">
        <v>218</v>
      </c>
      <c r="C12" s="310" t="s">
        <v>219</v>
      </c>
      <c r="D12" s="290"/>
      <c r="E12" s="290"/>
      <c r="F12" s="303"/>
      <c r="G12" s="303"/>
      <c r="H12" s="290"/>
      <c r="I12" s="290"/>
      <c r="J12" s="303"/>
      <c r="K12" s="303"/>
      <c r="L12" s="290"/>
      <c r="M12" s="290"/>
      <c r="N12" s="303"/>
      <c r="O12" s="303"/>
      <c r="P12" s="290"/>
      <c r="Q12" s="290"/>
      <c r="R12" s="303"/>
      <c r="S12" s="303"/>
      <c r="T12" s="290"/>
      <c r="U12" s="290"/>
      <c r="V12" s="303"/>
      <c r="W12" s="303"/>
      <c r="X12" s="290"/>
      <c r="Y12" s="290"/>
      <c r="Z12" s="303"/>
      <c r="AA12" s="303"/>
      <c r="AB12" s="290"/>
      <c r="AC12" s="290"/>
      <c r="AD12" s="303"/>
      <c r="AE12" s="303"/>
      <c r="AF12" s="290"/>
      <c r="AG12" s="290"/>
      <c r="AH12" s="303"/>
      <c r="AI12" s="303"/>
      <c r="AJ12" s="290"/>
      <c r="AK12" s="290"/>
      <c r="AL12" s="303"/>
      <c r="AM12" s="290"/>
      <c r="AN12" s="290"/>
      <c r="AO12" s="303"/>
      <c r="AP12" s="323"/>
      <c r="AQ12" s="324"/>
      <c r="AR12" s="325"/>
      <c r="AS12" s="323"/>
      <c r="AT12" s="324"/>
      <c r="AU12" s="402"/>
      <c r="AV12" s="412"/>
      <c r="AW12" s="323"/>
      <c r="AX12" s="324"/>
      <c r="AY12" s="325"/>
      <c r="AZ12" s="323"/>
      <c r="BA12" s="324"/>
      <c r="BB12" s="326"/>
      <c r="BC12" s="323"/>
      <c r="BD12" s="324"/>
      <c r="BE12" s="325"/>
      <c r="BF12" s="323"/>
      <c r="BG12" s="324"/>
      <c r="BH12" s="326"/>
      <c r="BI12" s="323"/>
      <c r="BJ12" s="324"/>
      <c r="BK12" s="325"/>
      <c r="BL12" s="323"/>
      <c r="BM12" s="324"/>
      <c r="BN12" s="326"/>
      <c r="BO12" s="323"/>
      <c r="BP12" s="324"/>
      <c r="BQ12" s="325"/>
      <c r="BR12" s="323"/>
      <c r="BS12" s="324"/>
      <c r="BT12" s="326"/>
      <c r="BU12" s="323"/>
      <c r="BV12" s="324"/>
      <c r="BW12" s="325"/>
      <c r="BX12" s="323"/>
      <c r="BY12" s="324"/>
      <c r="BZ12" s="326"/>
      <c r="CA12" s="323"/>
      <c r="CB12" s="324"/>
      <c r="CC12" s="325"/>
      <c r="CD12" s="323"/>
      <c r="CE12" s="324"/>
      <c r="CF12" s="326"/>
      <c r="CG12" s="323"/>
      <c r="CH12" s="324"/>
      <c r="CI12" s="325"/>
      <c r="CJ12" s="323"/>
      <c r="CK12" s="324"/>
      <c r="CL12" s="326"/>
      <c r="CM12" s="323"/>
      <c r="CN12" s="324"/>
      <c r="CO12" s="325"/>
      <c r="CP12" s="323"/>
      <c r="CQ12" s="324"/>
      <c r="CR12" s="326"/>
    </row>
    <row r="13" spans="2:96">
      <c r="B13" s="463"/>
      <c r="C13" s="311" t="s">
        <v>220</v>
      </c>
      <c r="D13" s="290">
        <v>45.68</v>
      </c>
      <c r="E13" s="290">
        <v>36.64</v>
      </c>
      <c r="F13" s="290">
        <v>41.75</v>
      </c>
      <c r="G13" s="290">
        <v>37.950000000000003</v>
      </c>
      <c r="H13" s="290">
        <v>45.92</v>
      </c>
      <c r="I13" s="290">
        <v>36.83</v>
      </c>
      <c r="J13" s="290">
        <v>41.97</v>
      </c>
      <c r="K13" s="290">
        <v>37.950000000000003</v>
      </c>
      <c r="L13" s="290">
        <v>45.5</v>
      </c>
      <c r="M13" s="290">
        <v>36.47</v>
      </c>
      <c r="N13" s="290">
        <v>41.57</v>
      </c>
      <c r="O13" s="290">
        <v>37.950000000000003</v>
      </c>
      <c r="P13" s="290">
        <v>38.18</v>
      </c>
      <c r="Q13" s="290">
        <v>47.66</v>
      </c>
      <c r="R13" s="290">
        <v>43.53</v>
      </c>
      <c r="S13" s="290">
        <v>37.950000000000003</v>
      </c>
      <c r="T13" s="290">
        <v>29.7</v>
      </c>
      <c r="U13" s="290">
        <v>37.270000000000003</v>
      </c>
      <c r="V13" s="290">
        <v>33.950000000000003</v>
      </c>
      <c r="W13" s="290">
        <v>37.950000000000003</v>
      </c>
      <c r="X13" s="290">
        <v>30.26</v>
      </c>
      <c r="Y13" s="290">
        <v>37.96</v>
      </c>
      <c r="Z13" s="290">
        <v>34.58</v>
      </c>
      <c r="AA13" s="290">
        <v>37.950000000000003</v>
      </c>
      <c r="AB13" s="290">
        <v>40.18</v>
      </c>
      <c r="AC13" s="290">
        <v>50.12</v>
      </c>
      <c r="AD13" s="290">
        <v>45.8</v>
      </c>
      <c r="AE13" s="290">
        <v>37.950000000000003</v>
      </c>
      <c r="AF13" s="290">
        <v>40.97</v>
      </c>
      <c r="AG13" s="290">
        <v>51.1</v>
      </c>
      <c r="AH13" s="290">
        <v>46.7</v>
      </c>
      <c r="AI13" s="290">
        <v>37.950000000000003</v>
      </c>
      <c r="AJ13" s="290">
        <v>40.97</v>
      </c>
      <c r="AK13" s="290">
        <v>51.1</v>
      </c>
      <c r="AL13" s="290">
        <v>46.7</v>
      </c>
      <c r="AM13" s="290">
        <v>38.049999999999997</v>
      </c>
      <c r="AN13" s="290">
        <v>38.369999999999997</v>
      </c>
      <c r="AO13" s="290">
        <v>38.229999999999997</v>
      </c>
      <c r="AP13" s="323">
        <v>41.81</v>
      </c>
      <c r="AQ13" s="324">
        <v>52.13</v>
      </c>
      <c r="AR13" s="327">
        <v>47.65</v>
      </c>
      <c r="AS13" s="323">
        <v>39.04</v>
      </c>
      <c r="AT13" s="324">
        <v>40.04</v>
      </c>
      <c r="AU13" s="403">
        <v>39.6</v>
      </c>
      <c r="AV13" s="413"/>
      <c r="AW13" s="323">
        <v>42.96</v>
      </c>
      <c r="AX13" s="324">
        <v>53.56</v>
      </c>
      <c r="AY13" s="327">
        <v>48.96</v>
      </c>
      <c r="AZ13" s="323">
        <v>40.33</v>
      </c>
      <c r="BA13" s="324">
        <v>42.1</v>
      </c>
      <c r="BB13" s="328">
        <v>41.34</v>
      </c>
      <c r="BC13" s="323">
        <v>43.81</v>
      </c>
      <c r="BD13" s="324">
        <v>54.6</v>
      </c>
      <c r="BE13" s="327">
        <v>49.91</v>
      </c>
      <c r="BF13" s="323">
        <v>40.33</v>
      </c>
      <c r="BG13" s="324">
        <v>42.1</v>
      </c>
      <c r="BH13" s="328">
        <v>41.34</v>
      </c>
      <c r="BI13" s="323">
        <v>44.27</v>
      </c>
      <c r="BJ13" s="324">
        <v>55.16</v>
      </c>
      <c r="BK13" s="327">
        <v>50.43</v>
      </c>
      <c r="BL13" s="323">
        <v>40.33</v>
      </c>
      <c r="BM13" s="324">
        <v>42.1</v>
      </c>
      <c r="BN13" s="328">
        <v>41.34</v>
      </c>
      <c r="BO13" s="323">
        <v>44.77</v>
      </c>
      <c r="BP13" s="324">
        <v>55.79</v>
      </c>
      <c r="BQ13" s="327">
        <v>51.01</v>
      </c>
      <c r="BR13" s="323">
        <v>40.33</v>
      </c>
      <c r="BS13" s="324">
        <v>42.1</v>
      </c>
      <c r="BT13" s="328">
        <v>41.34</v>
      </c>
      <c r="BU13" s="323">
        <v>45.64</v>
      </c>
      <c r="BV13" s="324">
        <v>56.89</v>
      </c>
      <c r="BW13" s="327">
        <v>52</v>
      </c>
      <c r="BX13" s="323">
        <v>40.33</v>
      </c>
      <c r="BY13" s="324">
        <v>42.1</v>
      </c>
      <c r="BZ13" s="328">
        <v>41.34</v>
      </c>
      <c r="CA13" s="323">
        <v>45.67</v>
      </c>
      <c r="CB13" s="324">
        <v>56.91</v>
      </c>
      <c r="CC13" s="327">
        <v>52.03</v>
      </c>
      <c r="CD13" s="323">
        <v>40.33</v>
      </c>
      <c r="CE13" s="324">
        <v>42.1</v>
      </c>
      <c r="CF13" s="328">
        <v>41.34</v>
      </c>
      <c r="CG13" s="323">
        <v>46.4</v>
      </c>
      <c r="CH13" s="324">
        <v>57.85</v>
      </c>
      <c r="CI13" s="327">
        <v>52.87</v>
      </c>
      <c r="CJ13" s="323">
        <v>40.33</v>
      </c>
      <c r="CK13" s="324">
        <v>42.1</v>
      </c>
      <c r="CL13" s="328">
        <v>41.34</v>
      </c>
      <c r="CM13" s="323">
        <v>46.75</v>
      </c>
      <c r="CN13" s="324">
        <v>58.28</v>
      </c>
      <c r="CO13" s="327">
        <v>53.27</v>
      </c>
      <c r="CP13" s="323">
        <v>40.33</v>
      </c>
      <c r="CQ13" s="324">
        <v>42.1</v>
      </c>
      <c r="CR13" s="328">
        <v>41.34</v>
      </c>
    </row>
    <row r="14" spans="2:96">
      <c r="B14" s="463"/>
      <c r="C14" s="311" t="s">
        <v>221</v>
      </c>
      <c r="D14" s="290">
        <v>45.68</v>
      </c>
      <c r="E14" s="290">
        <v>36.64</v>
      </c>
      <c r="F14" s="290">
        <v>41.75</v>
      </c>
      <c r="G14" s="290">
        <v>137.25</v>
      </c>
      <c r="H14" s="290">
        <f>+H13</f>
        <v>45.92</v>
      </c>
      <c r="I14" s="290">
        <v>36.83</v>
      </c>
      <c r="J14" s="290">
        <v>41.97</v>
      </c>
      <c r="K14" s="290">
        <v>137.25</v>
      </c>
      <c r="L14" s="290">
        <v>45.5</v>
      </c>
      <c r="M14" s="290">
        <v>36.47</v>
      </c>
      <c r="N14" s="290">
        <f>+N13</f>
        <v>41.57</v>
      </c>
      <c r="O14" s="290">
        <v>137.25</v>
      </c>
      <c r="P14" s="290">
        <f>+P13</f>
        <v>38.18</v>
      </c>
      <c r="Q14" s="290">
        <f>+Q13</f>
        <v>47.66</v>
      </c>
      <c r="R14" s="290">
        <v>43.53</v>
      </c>
      <c r="S14" s="290">
        <v>137.25</v>
      </c>
      <c r="T14" s="290">
        <v>29.7</v>
      </c>
      <c r="U14" s="290">
        <v>37.270000000000003</v>
      </c>
      <c r="V14" s="290">
        <v>33.950000000000003</v>
      </c>
      <c r="W14" s="290">
        <v>137.25</v>
      </c>
      <c r="X14" s="290">
        <f>+X13</f>
        <v>30.26</v>
      </c>
      <c r="Y14" s="290">
        <f>+Y13</f>
        <v>37.96</v>
      </c>
      <c r="Z14" s="290">
        <f>+Z13</f>
        <v>34.58</v>
      </c>
      <c r="AA14" s="290">
        <v>137.25</v>
      </c>
      <c r="AB14" s="290">
        <v>40.18</v>
      </c>
      <c r="AC14" s="290">
        <f>+AC13</f>
        <v>50.12</v>
      </c>
      <c r="AD14" s="290">
        <f>+AD13</f>
        <v>45.8</v>
      </c>
      <c r="AE14" s="290">
        <v>137.25</v>
      </c>
      <c r="AF14" s="290">
        <v>40.97</v>
      </c>
      <c r="AG14" s="290">
        <f>+AG13</f>
        <v>51.1</v>
      </c>
      <c r="AH14" s="290">
        <v>46.7</v>
      </c>
      <c r="AI14" s="290">
        <v>137.25</v>
      </c>
      <c r="AJ14" s="290">
        <v>40.97</v>
      </c>
      <c r="AK14" s="290">
        <v>51.1</v>
      </c>
      <c r="AL14" s="290">
        <v>46.7</v>
      </c>
      <c r="AM14" s="290">
        <v>128.08000000000001</v>
      </c>
      <c r="AN14" s="290">
        <v>134.47</v>
      </c>
      <c r="AO14" s="290">
        <v>134.33000000000001</v>
      </c>
      <c r="AP14" s="323">
        <f>+AP13</f>
        <v>41.81</v>
      </c>
      <c r="AQ14" s="324">
        <f>+AQ13</f>
        <v>52.13</v>
      </c>
      <c r="AR14" s="327">
        <f>+AR13</f>
        <v>47.65</v>
      </c>
      <c r="AS14" s="323">
        <v>130.32</v>
      </c>
      <c r="AT14" s="324">
        <v>131.33000000000001</v>
      </c>
      <c r="AU14" s="403">
        <v>130.9</v>
      </c>
      <c r="AV14" s="413"/>
      <c r="AW14" s="323">
        <v>42.96</v>
      </c>
      <c r="AX14" s="324">
        <f>AX13</f>
        <v>53.56</v>
      </c>
      <c r="AY14" s="327">
        <f>AY13</f>
        <v>48.96</v>
      </c>
      <c r="AZ14" s="323">
        <v>126.81</v>
      </c>
      <c r="BA14" s="324">
        <v>128.59</v>
      </c>
      <c r="BB14" s="328">
        <v>127.83</v>
      </c>
      <c r="BC14" s="323">
        <v>42.96</v>
      </c>
      <c r="BD14" s="324">
        <f>BD13</f>
        <v>54.6</v>
      </c>
      <c r="BE14" s="327">
        <f>BE13</f>
        <v>49.91</v>
      </c>
      <c r="BF14" s="323">
        <v>126.81</v>
      </c>
      <c r="BG14" s="324">
        <v>128.59</v>
      </c>
      <c r="BH14" s="328">
        <v>127.83</v>
      </c>
      <c r="BI14" s="323">
        <f>+BI13</f>
        <v>44.27</v>
      </c>
      <c r="BJ14" s="324">
        <f>+BJ13</f>
        <v>55.16</v>
      </c>
      <c r="BK14" s="327">
        <f>+BK13</f>
        <v>50.43</v>
      </c>
      <c r="BL14" s="323">
        <v>126.81</v>
      </c>
      <c r="BM14" s="324">
        <v>128.59</v>
      </c>
      <c r="BN14" s="328">
        <v>127.83</v>
      </c>
      <c r="BO14" s="323">
        <f>+BO13</f>
        <v>44.77</v>
      </c>
      <c r="BP14" s="324">
        <f>+BP13</f>
        <v>55.79</v>
      </c>
      <c r="BQ14" s="327">
        <f>+BQ13</f>
        <v>51.01</v>
      </c>
      <c r="BR14" s="323">
        <v>126.81</v>
      </c>
      <c r="BS14" s="324">
        <v>128.59</v>
      </c>
      <c r="BT14" s="328">
        <v>127.83</v>
      </c>
      <c r="BU14" s="323">
        <v>45.65</v>
      </c>
      <c r="BV14" s="324">
        <f>+BV13</f>
        <v>56.89</v>
      </c>
      <c r="BW14" s="327">
        <v>52</v>
      </c>
      <c r="BX14" s="323">
        <v>126.81</v>
      </c>
      <c r="BY14" s="324">
        <v>128.59</v>
      </c>
      <c r="BZ14" s="328">
        <v>127.83</v>
      </c>
      <c r="CA14" s="323">
        <f>+CA13</f>
        <v>45.67</v>
      </c>
      <c r="CB14" s="324">
        <v>56.91</v>
      </c>
      <c r="CC14" s="327">
        <v>52.03</v>
      </c>
      <c r="CD14" s="323">
        <v>126.81</v>
      </c>
      <c r="CE14" s="324">
        <v>128.59</v>
      </c>
      <c r="CF14" s="328">
        <v>127.83</v>
      </c>
      <c r="CG14" s="323">
        <v>46.4</v>
      </c>
      <c r="CH14" s="324">
        <f>+CH13</f>
        <v>57.85</v>
      </c>
      <c r="CI14" s="327">
        <f>+CI13</f>
        <v>52.87</v>
      </c>
      <c r="CJ14" s="323">
        <v>126.81</v>
      </c>
      <c r="CK14" s="324">
        <v>128.59</v>
      </c>
      <c r="CL14" s="328">
        <v>127.83</v>
      </c>
      <c r="CM14" s="323">
        <v>46.75</v>
      </c>
      <c r="CN14" s="324">
        <f>+CN13</f>
        <v>58.28</v>
      </c>
      <c r="CO14" s="327">
        <f>+CO13</f>
        <v>53.27</v>
      </c>
      <c r="CP14" s="323">
        <v>126.81</v>
      </c>
      <c r="CQ14" s="324">
        <v>128.59</v>
      </c>
      <c r="CR14" s="328">
        <v>127.83</v>
      </c>
    </row>
    <row r="15" spans="2:96">
      <c r="B15" s="463"/>
      <c r="C15" s="311" t="s">
        <v>222</v>
      </c>
      <c r="D15" s="290">
        <v>10.46</v>
      </c>
      <c r="E15" s="290">
        <v>11.39</v>
      </c>
      <c r="F15" s="290">
        <v>11.04</v>
      </c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323"/>
      <c r="AQ15" s="324"/>
      <c r="AR15" s="327"/>
      <c r="AS15" s="323"/>
      <c r="AT15" s="324"/>
      <c r="AU15" s="403"/>
      <c r="AV15" s="413"/>
      <c r="AW15" s="323"/>
      <c r="AX15" s="324"/>
      <c r="AY15" s="327"/>
      <c r="AZ15" s="323"/>
      <c r="BA15" s="324"/>
      <c r="BB15" s="328"/>
      <c r="BC15" s="323"/>
      <c r="BD15" s="324"/>
      <c r="BE15" s="327"/>
      <c r="BF15" s="323"/>
      <c r="BG15" s="324"/>
      <c r="BH15" s="328"/>
      <c r="BI15" s="323"/>
      <c r="BJ15" s="324"/>
      <c r="BK15" s="327"/>
      <c r="BL15" s="323"/>
      <c r="BM15" s="324"/>
      <c r="BN15" s="328"/>
      <c r="BO15" s="323"/>
      <c r="BP15" s="324"/>
      <c r="BQ15" s="327"/>
      <c r="BR15" s="323"/>
      <c r="BS15" s="324"/>
      <c r="BT15" s="328"/>
      <c r="BU15" s="323"/>
      <c r="BV15" s="324"/>
      <c r="BW15" s="327"/>
      <c r="BX15" s="323"/>
      <c r="BY15" s="324"/>
      <c r="BZ15" s="328"/>
      <c r="CA15" s="323"/>
      <c r="CB15" s="324"/>
      <c r="CC15" s="327"/>
      <c r="CD15" s="323"/>
      <c r="CE15" s="324"/>
      <c r="CF15" s="328"/>
      <c r="CG15" s="323"/>
      <c r="CH15" s="324"/>
      <c r="CI15" s="327"/>
      <c r="CJ15" s="323"/>
      <c r="CK15" s="324"/>
      <c r="CL15" s="328"/>
      <c r="CM15" s="323"/>
      <c r="CN15" s="324"/>
      <c r="CO15" s="327"/>
      <c r="CP15" s="323"/>
      <c r="CQ15" s="324"/>
      <c r="CR15" s="328"/>
    </row>
    <row r="16" spans="2:96">
      <c r="B16" s="463"/>
      <c r="C16" s="311" t="s">
        <v>223</v>
      </c>
      <c r="D16" s="290">
        <f>+D15</f>
        <v>10.46</v>
      </c>
      <c r="E16" s="290">
        <f>E15</f>
        <v>11.39</v>
      </c>
      <c r="F16" s="290">
        <v>11.04</v>
      </c>
      <c r="G16" s="290">
        <v>4.4400000000000004</v>
      </c>
      <c r="H16" s="290">
        <v>10.07</v>
      </c>
      <c r="I16" s="290">
        <v>10.96</v>
      </c>
      <c r="J16" s="290">
        <v>9.9</v>
      </c>
      <c r="K16" s="290">
        <v>4.4400000000000004</v>
      </c>
      <c r="L16" s="290">
        <v>9.92</v>
      </c>
      <c r="M16" s="290">
        <v>10.77</v>
      </c>
      <c r="N16" s="290">
        <v>9.68</v>
      </c>
      <c r="O16" s="290">
        <v>4.4400000000000004</v>
      </c>
      <c r="P16" s="290">
        <v>11.49</v>
      </c>
      <c r="Q16" s="290">
        <v>10.41</v>
      </c>
      <c r="R16" s="290">
        <v>9.9600000000000009</v>
      </c>
      <c r="S16" s="290">
        <v>4.4400000000000004</v>
      </c>
      <c r="T16" s="290">
        <v>11.28</v>
      </c>
      <c r="U16" s="290">
        <v>10.63</v>
      </c>
      <c r="V16" s="290">
        <v>10.42</v>
      </c>
      <c r="W16" s="290">
        <v>4.4400000000000004</v>
      </c>
      <c r="X16" s="290">
        <v>12.02</v>
      </c>
      <c r="Y16" s="290">
        <f>+Y17</f>
        <v>11.14</v>
      </c>
      <c r="Z16" s="290">
        <v>10.77</v>
      </c>
      <c r="AA16" s="290">
        <v>4.4400000000000004</v>
      </c>
      <c r="AB16" s="290">
        <v>12.9</v>
      </c>
      <c r="AC16" s="290">
        <v>11.79</v>
      </c>
      <c r="AD16" s="290">
        <v>12.19</v>
      </c>
      <c r="AE16" s="290">
        <v>4.4400000000000004</v>
      </c>
      <c r="AF16" s="290">
        <v>12.72</v>
      </c>
      <c r="AG16" s="290">
        <v>11.95</v>
      </c>
      <c r="AH16" s="290">
        <v>11.91</v>
      </c>
      <c r="AI16" s="290">
        <v>4.4400000000000004</v>
      </c>
      <c r="AJ16" s="290">
        <v>12.72</v>
      </c>
      <c r="AK16" s="290">
        <v>11.95</v>
      </c>
      <c r="AL16" s="290">
        <v>11.91</v>
      </c>
      <c r="AM16" s="290">
        <v>4.71</v>
      </c>
      <c r="AN16" s="290">
        <v>4.68</v>
      </c>
      <c r="AO16" s="290">
        <v>4.68</v>
      </c>
      <c r="AP16" s="323">
        <v>13.09</v>
      </c>
      <c r="AQ16" s="324">
        <v>12.46</v>
      </c>
      <c r="AR16" s="327">
        <v>12.53</v>
      </c>
      <c r="AS16" s="323">
        <v>5.48</v>
      </c>
      <c r="AT16" s="324">
        <v>5.55</v>
      </c>
      <c r="AU16" s="403">
        <v>5.66</v>
      </c>
      <c r="AV16" s="413"/>
      <c r="AW16" s="323">
        <v>15.45</v>
      </c>
      <c r="AX16" s="324">
        <v>13.83</v>
      </c>
      <c r="AY16" s="327">
        <v>13.96</v>
      </c>
      <c r="AZ16" s="323">
        <v>5.97</v>
      </c>
      <c r="BA16" s="324">
        <v>6.05</v>
      </c>
      <c r="BB16" s="328">
        <v>6.17</v>
      </c>
      <c r="BC16" s="323">
        <v>14.5</v>
      </c>
      <c r="BD16" s="324">
        <v>13.7</v>
      </c>
      <c r="BE16" s="327">
        <v>14.17</v>
      </c>
      <c r="BF16" s="323">
        <v>5.97</v>
      </c>
      <c r="BG16" s="324">
        <v>6.05</v>
      </c>
      <c r="BH16" s="328">
        <v>6.17</v>
      </c>
      <c r="BI16" s="323">
        <v>16.649999999999999</v>
      </c>
      <c r="BJ16" s="324">
        <v>15.34</v>
      </c>
      <c r="BK16" s="327">
        <v>16.22</v>
      </c>
      <c r="BL16" s="323">
        <v>5.97</v>
      </c>
      <c r="BM16" s="324">
        <v>6.05</v>
      </c>
      <c r="BN16" s="328">
        <v>6.17</v>
      </c>
      <c r="BO16" s="323">
        <v>17.190000000000001</v>
      </c>
      <c r="BP16" s="324">
        <v>15.57</v>
      </c>
      <c r="BQ16" s="327">
        <v>15.63</v>
      </c>
      <c r="BR16" s="323">
        <v>5.97</v>
      </c>
      <c r="BS16" s="324">
        <v>6.05</v>
      </c>
      <c r="BT16" s="328">
        <v>6.17</v>
      </c>
      <c r="BU16" s="323">
        <v>16.5</v>
      </c>
      <c r="BV16" s="324">
        <v>15.14</v>
      </c>
      <c r="BW16" s="327">
        <v>15.26</v>
      </c>
      <c r="BX16" s="323">
        <v>5.97</v>
      </c>
      <c r="BY16" s="324">
        <v>6.05</v>
      </c>
      <c r="BZ16" s="328">
        <v>6.17</v>
      </c>
      <c r="CA16" s="323">
        <v>15.18</v>
      </c>
      <c r="CB16" s="324">
        <v>13.73</v>
      </c>
      <c r="CC16" s="327">
        <v>13.7</v>
      </c>
      <c r="CD16" s="323">
        <v>5.97</v>
      </c>
      <c r="CE16" s="324">
        <v>6.05</v>
      </c>
      <c r="CF16" s="328">
        <v>6.17</v>
      </c>
      <c r="CG16" s="323">
        <v>15.38</v>
      </c>
      <c r="CH16" s="324">
        <v>15.01</v>
      </c>
      <c r="CI16" s="327">
        <v>14.49</v>
      </c>
      <c r="CJ16" s="323">
        <v>5.97</v>
      </c>
      <c r="CK16" s="324">
        <v>6.05</v>
      </c>
      <c r="CL16" s="328">
        <v>6.17</v>
      </c>
      <c r="CM16" s="323">
        <v>15.82</v>
      </c>
      <c r="CN16" s="324">
        <v>15.63</v>
      </c>
      <c r="CO16" s="327">
        <v>14.82</v>
      </c>
      <c r="CP16" s="323">
        <v>5.97</v>
      </c>
      <c r="CQ16" s="324">
        <v>6.05</v>
      </c>
      <c r="CR16" s="328">
        <v>6.17</v>
      </c>
    </row>
    <row r="17" spans="2:96">
      <c r="B17" s="463"/>
      <c r="C17" s="311" t="s">
        <v>224</v>
      </c>
      <c r="D17" s="290">
        <f>+D16</f>
        <v>10.46</v>
      </c>
      <c r="E17" s="290">
        <f>E16</f>
        <v>11.39</v>
      </c>
      <c r="F17" s="290">
        <v>11.04</v>
      </c>
      <c r="G17" s="290">
        <v>6.97</v>
      </c>
      <c r="H17" s="290">
        <v>10.07</v>
      </c>
      <c r="I17" s="290">
        <v>10.96</v>
      </c>
      <c r="J17" s="290">
        <v>9.9</v>
      </c>
      <c r="K17" s="290">
        <v>6.97</v>
      </c>
      <c r="L17" s="290">
        <v>9.92</v>
      </c>
      <c r="M17" s="290">
        <v>10.77</v>
      </c>
      <c r="N17" s="290">
        <v>9.68</v>
      </c>
      <c r="O17" s="290">
        <v>6.97</v>
      </c>
      <c r="P17" s="290">
        <f t="shared" ref="P17:Q19" si="0">+P16</f>
        <v>11.49</v>
      </c>
      <c r="Q17" s="290">
        <f t="shared" si="0"/>
        <v>10.41</v>
      </c>
      <c r="R17" s="290">
        <v>9.9600000000000009</v>
      </c>
      <c r="S17" s="290">
        <v>6.97</v>
      </c>
      <c r="T17" s="290">
        <v>11.28</v>
      </c>
      <c r="U17" s="290">
        <v>10.63</v>
      </c>
      <c r="V17" s="290">
        <v>10.42</v>
      </c>
      <c r="W17" s="290">
        <v>6.97</v>
      </c>
      <c r="X17" s="290">
        <f>+X16</f>
        <v>12.02</v>
      </c>
      <c r="Y17" s="290">
        <v>11.14</v>
      </c>
      <c r="Z17" s="290">
        <f>+Z16</f>
        <v>10.77</v>
      </c>
      <c r="AA17" s="290">
        <v>6.97</v>
      </c>
      <c r="AB17" s="290">
        <v>12.9</v>
      </c>
      <c r="AC17" s="290">
        <f>+AC16</f>
        <v>11.79</v>
      </c>
      <c r="AD17" s="290">
        <v>12.19</v>
      </c>
      <c r="AE17" s="290">
        <v>6.97</v>
      </c>
      <c r="AF17" s="290">
        <f t="shared" ref="AF17:AH19" si="1">+AF16</f>
        <v>12.72</v>
      </c>
      <c r="AG17" s="290">
        <f t="shared" si="1"/>
        <v>11.95</v>
      </c>
      <c r="AH17" s="290">
        <f t="shared" si="1"/>
        <v>11.91</v>
      </c>
      <c r="AI17" s="290">
        <v>6.97</v>
      </c>
      <c r="AJ17" s="290">
        <v>12.72</v>
      </c>
      <c r="AK17" s="290">
        <v>11.95</v>
      </c>
      <c r="AL17" s="290">
        <v>11.91</v>
      </c>
      <c r="AM17" s="290">
        <v>7.16</v>
      </c>
      <c r="AN17" s="290">
        <v>7.13</v>
      </c>
      <c r="AO17" s="290">
        <v>7.13</v>
      </c>
      <c r="AP17" s="323">
        <f>AP16</f>
        <v>13.09</v>
      </c>
      <c r="AQ17" s="324">
        <v>12.46</v>
      </c>
      <c r="AR17" s="327">
        <v>12.53</v>
      </c>
      <c r="AS17" s="323">
        <v>7.81</v>
      </c>
      <c r="AT17" s="324">
        <v>7.88</v>
      </c>
      <c r="AU17" s="403">
        <v>7.99</v>
      </c>
      <c r="AV17" s="413"/>
      <c r="AW17" s="323">
        <f t="shared" ref="AW17:AY19" si="2">AW16</f>
        <v>15.45</v>
      </c>
      <c r="AX17" s="324">
        <f t="shared" si="2"/>
        <v>13.83</v>
      </c>
      <c r="AY17" s="327">
        <f t="shared" si="2"/>
        <v>13.96</v>
      </c>
      <c r="AZ17" s="323">
        <v>8.51</v>
      </c>
      <c r="BA17" s="324">
        <v>8.59</v>
      </c>
      <c r="BB17" s="328">
        <v>8.7100000000000009</v>
      </c>
      <c r="BC17" s="323">
        <v>14.5</v>
      </c>
      <c r="BD17" s="324">
        <v>13.7</v>
      </c>
      <c r="BE17" s="327">
        <v>14.17</v>
      </c>
      <c r="BF17" s="323">
        <v>8.51</v>
      </c>
      <c r="BG17" s="324">
        <v>8.59</v>
      </c>
      <c r="BH17" s="328">
        <v>8.7100000000000009</v>
      </c>
      <c r="BI17" s="323">
        <f t="shared" ref="BI17:BK19" si="3">+BI16</f>
        <v>16.649999999999999</v>
      </c>
      <c r="BJ17" s="324">
        <f t="shared" si="3"/>
        <v>15.34</v>
      </c>
      <c r="BK17" s="327">
        <f t="shared" si="3"/>
        <v>16.22</v>
      </c>
      <c r="BL17" s="323">
        <v>8.51</v>
      </c>
      <c r="BM17" s="324">
        <v>8.59</v>
      </c>
      <c r="BN17" s="328">
        <v>8.7100000000000009</v>
      </c>
      <c r="BO17" s="323">
        <f t="shared" ref="BO17:BQ19" si="4">+BO16</f>
        <v>17.190000000000001</v>
      </c>
      <c r="BP17" s="324">
        <f t="shared" si="4"/>
        <v>15.57</v>
      </c>
      <c r="BQ17" s="327">
        <f t="shared" si="4"/>
        <v>15.63</v>
      </c>
      <c r="BR17" s="323">
        <v>8.51</v>
      </c>
      <c r="BS17" s="324">
        <v>8.59</v>
      </c>
      <c r="BT17" s="328">
        <v>8.7100000000000009</v>
      </c>
      <c r="BU17" s="323">
        <v>16.5</v>
      </c>
      <c r="BV17" s="324">
        <f>+BV16</f>
        <v>15.14</v>
      </c>
      <c r="BW17" s="327">
        <v>15.26</v>
      </c>
      <c r="BX17" s="323">
        <v>8.51</v>
      </c>
      <c r="BY17" s="324">
        <v>8.59</v>
      </c>
      <c r="BZ17" s="328">
        <v>8.7100000000000009</v>
      </c>
      <c r="CA17" s="323">
        <f t="shared" ref="CA17:CC19" si="5">+CA16</f>
        <v>15.18</v>
      </c>
      <c r="CB17" s="324">
        <f t="shared" si="5"/>
        <v>13.73</v>
      </c>
      <c r="CC17" s="327">
        <f t="shared" si="5"/>
        <v>13.7</v>
      </c>
      <c r="CD17" s="323">
        <v>8.51</v>
      </c>
      <c r="CE17" s="324">
        <v>8.59</v>
      </c>
      <c r="CF17" s="328">
        <v>8.7100000000000009</v>
      </c>
      <c r="CG17" s="323">
        <f t="shared" ref="CG17:CI19" si="6">+CG16</f>
        <v>15.38</v>
      </c>
      <c r="CH17" s="324">
        <f t="shared" si="6"/>
        <v>15.01</v>
      </c>
      <c r="CI17" s="327">
        <f t="shared" si="6"/>
        <v>14.49</v>
      </c>
      <c r="CJ17" s="323">
        <v>8.51</v>
      </c>
      <c r="CK17" s="324">
        <v>8.59</v>
      </c>
      <c r="CL17" s="328">
        <v>8.7100000000000009</v>
      </c>
      <c r="CM17" s="323">
        <f t="shared" ref="CM17:CO19" si="7">+CM16</f>
        <v>15.82</v>
      </c>
      <c r="CN17" s="324">
        <f t="shared" si="7"/>
        <v>15.63</v>
      </c>
      <c r="CO17" s="327">
        <f t="shared" si="7"/>
        <v>14.82</v>
      </c>
      <c r="CP17" s="323">
        <v>8.51</v>
      </c>
      <c r="CQ17" s="324">
        <v>8.59</v>
      </c>
      <c r="CR17" s="328">
        <v>8.7100000000000009</v>
      </c>
    </row>
    <row r="18" spans="2:96">
      <c r="B18" s="463"/>
      <c r="C18" s="311" t="s">
        <v>225</v>
      </c>
      <c r="D18" s="290">
        <f>+D17</f>
        <v>10.46</v>
      </c>
      <c r="E18" s="290">
        <f>E17</f>
        <v>11.39</v>
      </c>
      <c r="F18" s="290">
        <v>11.04</v>
      </c>
      <c r="G18" s="290">
        <v>10.86</v>
      </c>
      <c r="H18" s="290">
        <v>10.07</v>
      </c>
      <c r="I18" s="290">
        <v>10.96</v>
      </c>
      <c r="J18" s="290">
        <v>9.9</v>
      </c>
      <c r="K18" s="290">
        <v>10.86</v>
      </c>
      <c r="L18" s="290">
        <v>9.92</v>
      </c>
      <c r="M18" s="290">
        <v>10.77</v>
      </c>
      <c r="N18" s="290">
        <v>9.68</v>
      </c>
      <c r="O18" s="290">
        <v>10.86</v>
      </c>
      <c r="P18" s="290">
        <f t="shared" si="0"/>
        <v>11.49</v>
      </c>
      <c r="Q18" s="290">
        <f t="shared" si="0"/>
        <v>10.41</v>
      </c>
      <c r="R18" s="290">
        <v>9.9600000000000009</v>
      </c>
      <c r="S18" s="290">
        <v>10.86</v>
      </c>
      <c r="T18" s="290">
        <v>11.28</v>
      </c>
      <c r="U18" s="290">
        <v>10.63</v>
      </c>
      <c r="V18" s="290">
        <v>10.42</v>
      </c>
      <c r="W18" s="290">
        <v>10.86</v>
      </c>
      <c r="X18" s="290">
        <f>+X17</f>
        <v>12.02</v>
      </c>
      <c r="Y18" s="290">
        <f>+Y17</f>
        <v>11.14</v>
      </c>
      <c r="Z18" s="290">
        <f>+Z17</f>
        <v>10.77</v>
      </c>
      <c r="AA18" s="290">
        <v>10.86</v>
      </c>
      <c r="AB18" s="290">
        <v>12.9</v>
      </c>
      <c r="AC18" s="290">
        <f>+AC17</f>
        <v>11.79</v>
      </c>
      <c r="AD18" s="290">
        <v>12.19</v>
      </c>
      <c r="AE18" s="290">
        <v>10.86</v>
      </c>
      <c r="AF18" s="290">
        <f t="shared" si="1"/>
        <v>12.72</v>
      </c>
      <c r="AG18" s="290">
        <f t="shared" si="1"/>
        <v>11.95</v>
      </c>
      <c r="AH18" s="290">
        <f t="shared" si="1"/>
        <v>11.91</v>
      </c>
      <c r="AI18" s="290">
        <v>10.86</v>
      </c>
      <c r="AJ18" s="290">
        <v>12.72</v>
      </c>
      <c r="AK18" s="290">
        <v>11.95</v>
      </c>
      <c r="AL18" s="290">
        <v>11.91</v>
      </c>
      <c r="AM18" s="290">
        <v>10.92</v>
      </c>
      <c r="AN18" s="290">
        <v>10.9</v>
      </c>
      <c r="AO18" s="290">
        <v>10.89</v>
      </c>
      <c r="AP18" s="323">
        <f>AP17</f>
        <v>13.09</v>
      </c>
      <c r="AQ18" s="324">
        <v>12.46</v>
      </c>
      <c r="AR18" s="327">
        <v>12.53</v>
      </c>
      <c r="AS18" s="323">
        <v>11.38</v>
      </c>
      <c r="AT18" s="324">
        <v>11.46</v>
      </c>
      <c r="AU18" s="403">
        <v>11.56</v>
      </c>
      <c r="AV18" s="413"/>
      <c r="AW18" s="323">
        <f t="shared" si="2"/>
        <v>15.45</v>
      </c>
      <c r="AX18" s="324">
        <f t="shared" si="2"/>
        <v>13.83</v>
      </c>
      <c r="AY18" s="327">
        <f t="shared" si="2"/>
        <v>13.96</v>
      </c>
      <c r="AZ18" s="323">
        <v>13.83</v>
      </c>
      <c r="BA18" s="324">
        <v>12.89</v>
      </c>
      <c r="BB18" s="328">
        <v>13.04</v>
      </c>
      <c r="BC18" s="323">
        <v>14.5</v>
      </c>
      <c r="BD18" s="324">
        <v>13.7</v>
      </c>
      <c r="BE18" s="327">
        <v>14.17</v>
      </c>
      <c r="BF18" s="323">
        <v>13.83</v>
      </c>
      <c r="BG18" s="324">
        <v>12.89</v>
      </c>
      <c r="BH18" s="328">
        <v>13.04</v>
      </c>
      <c r="BI18" s="323">
        <f t="shared" si="3"/>
        <v>16.649999999999999</v>
      </c>
      <c r="BJ18" s="324">
        <f t="shared" si="3"/>
        <v>15.34</v>
      </c>
      <c r="BK18" s="327">
        <f t="shared" si="3"/>
        <v>16.22</v>
      </c>
      <c r="BL18" s="323">
        <v>13.83</v>
      </c>
      <c r="BM18" s="324">
        <v>12.89</v>
      </c>
      <c r="BN18" s="328">
        <v>13.04</v>
      </c>
      <c r="BO18" s="323">
        <f t="shared" si="4"/>
        <v>17.190000000000001</v>
      </c>
      <c r="BP18" s="324">
        <f t="shared" si="4"/>
        <v>15.57</v>
      </c>
      <c r="BQ18" s="327">
        <f t="shared" si="4"/>
        <v>15.63</v>
      </c>
      <c r="BR18" s="323">
        <v>13.83</v>
      </c>
      <c r="BS18" s="324">
        <v>12.89</v>
      </c>
      <c r="BT18" s="328">
        <v>13.04</v>
      </c>
      <c r="BU18" s="323">
        <v>16.5</v>
      </c>
      <c r="BV18" s="324">
        <f>+BV17</f>
        <v>15.14</v>
      </c>
      <c r="BW18" s="327">
        <v>15.26</v>
      </c>
      <c r="BX18" s="323">
        <v>13.83</v>
      </c>
      <c r="BY18" s="324">
        <v>12.89</v>
      </c>
      <c r="BZ18" s="328">
        <v>13.04</v>
      </c>
      <c r="CA18" s="323">
        <f t="shared" si="5"/>
        <v>15.18</v>
      </c>
      <c r="CB18" s="324">
        <f t="shared" si="5"/>
        <v>13.73</v>
      </c>
      <c r="CC18" s="327">
        <f t="shared" si="5"/>
        <v>13.7</v>
      </c>
      <c r="CD18" s="323">
        <v>13.83</v>
      </c>
      <c r="CE18" s="324">
        <v>12.89</v>
      </c>
      <c r="CF18" s="328">
        <v>13.04</v>
      </c>
      <c r="CG18" s="323">
        <f t="shared" si="6"/>
        <v>15.38</v>
      </c>
      <c r="CH18" s="324">
        <f t="shared" si="6"/>
        <v>15.01</v>
      </c>
      <c r="CI18" s="327">
        <f t="shared" si="6"/>
        <v>14.49</v>
      </c>
      <c r="CJ18" s="323">
        <v>13.83</v>
      </c>
      <c r="CK18" s="324">
        <v>12.89</v>
      </c>
      <c r="CL18" s="328">
        <v>13.04</v>
      </c>
      <c r="CM18" s="323">
        <f t="shared" si="7"/>
        <v>15.82</v>
      </c>
      <c r="CN18" s="324">
        <f t="shared" si="7"/>
        <v>15.63</v>
      </c>
      <c r="CO18" s="327">
        <f t="shared" si="7"/>
        <v>14.82</v>
      </c>
      <c r="CP18" s="323">
        <v>13.83</v>
      </c>
      <c r="CQ18" s="324">
        <v>12.89</v>
      </c>
      <c r="CR18" s="328">
        <v>13.04</v>
      </c>
    </row>
    <row r="19" spans="2:96">
      <c r="B19" s="464"/>
      <c r="C19" s="311" t="s">
        <v>226</v>
      </c>
      <c r="D19" s="290">
        <f>+D18</f>
        <v>10.46</v>
      </c>
      <c r="E19" s="290">
        <f>E18</f>
        <v>11.39</v>
      </c>
      <c r="F19" s="290">
        <f>F18</f>
        <v>11.04</v>
      </c>
      <c r="G19" s="290">
        <v>11.1</v>
      </c>
      <c r="H19" s="290">
        <v>10.07</v>
      </c>
      <c r="I19" s="290">
        <v>10.96</v>
      </c>
      <c r="J19" s="290">
        <v>9.9</v>
      </c>
      <c r="K19" s="290">
        <v>11.1</v>
      </c>
      <c r="L19" s="290">
        <v>9.92</v>
      </c>
      <c r="M19" s="290">
        <v>10.77</v>
      </c>
      <c r="N19" s="290">
        <v>9.68</v>
      </c>
      <c r="O19" s="290">
        <v>11.1</v>
      </c>
      <c r="P19" s="290">
        <f t="shared" si="0"/>
        <v>11.49</v>
      </c>
      <c r="Q19" s="290">
        <f t="shared" si="0"/>
        <v>10.41</v>
      </c>
      <c r="R19" s="290">
        <v>9.9600000000000009</v>
      </c>
      <c r="S19" s="290">
        <v>11.1</v>
      </c>
      <c r="T19" s="290">
        <v>11.28</v>
      </c>
      <c r="U19" s="290">
        <v>10.63</v>
      </c>
      <c r="V19" s="290">
        <v>10.42</v>
      </c>
      <c r="W19" s="290">
        <v>11.1</v>
      </c>
      <c r="X19" s="290">
        <f>+X18</f>
        <v>12.02</v>
      </c>
      <c r="Y19" s="290">
        <f>+Y18</f>
        <v>11.14</v>
      </c>
      <c r="Z19" s="290">
        <f>+Z18</f>
        <v>10.77</v>
      </c>
      <c r="AA19" s="290">
        <v>11.1</v>
      </c>
      <c r="AB19" s="290">
        <v>12.9</v>
      </c>
      <c r="AC19" s="290">
        <f>+AC18</f>
        <v>11.79</v>
      </c>
      <c r="AD19" s="290">
        <v>12.19</v>
      </c>
      <c r="AE19" s="290">
        <v>11.1</v>
      </c>
      <c r="AF19" s="290">
        <f t="shared" si="1"/>
        <v>12.72</v>
      </c>
      <c r="AG19" s="290">
        <f t="shared" si="1"/>
        <v>11.95</v>
      </c>
      <c r="AH19" s="290">
        <f t="shared" si="1"/>
        <v>11.91</v>
      </c>
      <c r="AI19" s="290">
        <v>11.1</v>
      </c>
      <c r="AJ19" s="290">
        <v>12.72</v>
      </c>
      <c r="AK19" s="290">
        <v>11.95</v>
      </c>
      <c r="AL19" s="290">
        <v>11.91</v>
      </c>
      <c r="AM19" s="290">
        <v>11.15</v>
      </c>
      <c r="AN19" s="290">
        <v>11.13</v>
      </c>
      <c r="AO19" s="290">
        <v>11.13</v>
      </c>
      <c r="AP19" s="323">
        <f>AP18</f>
        <v>13.09</v>
      </c>
      <c r="AQ19" s="324">
        <v>12.46</v>
      </c>
      <c r="AR19" s="327">
        <v>12.53</v>
      </c>
      <c r="AS19" s="323">
        <v>11.6</v>
      </c>
      <c r="AT19" s="324">
        <v>11.68</v>
      </c>
      <c r="AU19" s="403">
        <v>11.79</v>
      </c>
      <c r="AV19" s="413"/>
      <c r="AW19" s="323">
        <f t="shared" si="2"/>
        <v>15.45</v>
      </c>
      <c r="AX19" s="324">
        <f t="shared" si="2"/>
        <v>13.83</v>
      </c>
      <c r="AY19" s="327">
        <f t="shared" si="2"/>
        <v>13.96</v>
      </c>
      <c r="AZ19" s="323">
        <v>14.04</v>
      </c>
      <c r="BA19" s="324">
        <v>13.09</v>
      </c>
      <c r="BB19" s="328">
        <v>13.26</v>
      </c>
      <c r="BC19" s="323">
        <v>14.5</v>
      </c>
      <c r="BD19" s="324">
        <v>13.7</v>
      </c>
      <c r="BE19" s="327">
        <v>14.17</v>
      </c>
      <c r="BF19" s="323">
        <v>14.04</v>
      </c>
      <c r="BG19" s="324">
        <v>13.09</v>
      </c>
      <c r="BH19" s="328">
        <v>13.26</v>
      </c>
      <c r="BI19" s="323">
        <f t="shared" si="3"/>
        <v>16.649999999999999</v>
      </c>
      <c r="BJ19" s="324">
        <f t="shared" si="3"/>
        <v>15.34</v>
      </c>
      <c r="BK19" s="327">
        <f t="shared" si="3"/>
        <v>16.22</v>
      </c>
      <c r="BL19" s="323">
        <v>14.04</v>
      </c>
      <c r="BM19" s="324">
        <v>13.09</v>
      </c>
      <c r="BN19" s="328">
        <v>13.26</v>
      </c>
      <c r="BO19" s="323">
        <f t="shared" si="4"/>
        <v>17.190000000000001</v>
      </c>
      <c r="BP19" s="324">
        <f t="shared" si="4"/>
        <v>15.57</v>
      </c>
      <c r="BQ19" s="327">
        <f t="shared" si="4"/>
        <v>15.63</v>
      </c>
      <c r="BR19" s="323">
        <v>14.04</v>
      </c>
      <c r="BS19" s="324">
        <v>13.09</v>
      </c>
      <c r="BT19" s="328">
        <v>13.26</v>
      </c>
      <c r="BU19" s="323">
        <v>16.5</v>
      </c>
      <c r="BV19" s="324">
        <f>+BV18</f>
        <v>15.14</v>
      </c>
      <c r="BW19" s="327">
        <v>15.26</v>
      </c>
      <c r="BX19" s="323">
        <v>14.04</v>
      </c>
      <c r="BY19" s="324">
        <v>13.09</v>
      </c>
      <c r="BZ19" s="328">
        <v>13.26</v>
      </c>
      <c r="CA19" s="323">
        <f t="shared" si="5"/>
        <v>15.18</v>
      </c>
      <c r="CB19" s="324">
        <f t="shared" si="5"/>
        <v>13.73</v>
      </c>
      <c r="CC19" s="327">
        <f t="shared" si="5"/>
        <v>13.7</v>
      </c>
      <c r="CD19" s="323">
        <v>14.04</v>
      </c>
      <c r="CE19" s="324">
        <v>13.09</v>
      </c>
      <c r="CF19" s="328">
        <v>13.26</v>
      </c>
      <c r="CG19" s="323">
        <f t="shared" si="6"/>
        <v>15.38</v>
      </c>
      <c r="CH19" s="324">
        <f t="shared" si="6"/>
        <v>15.01</v>
      </c>
      <c r="CI19" s="327">
        <f t="shared" si="6"/>
        <v>14.49</v>
      </c>
      <c r="CJ19" s="323">
        <v>14.04</v>
      </c>
      <c r="CK19" s="324">
        <v>13.09</v>
      </c>
      <c r="CL19" s="328">
        <v>13.26</v>
      </c>
      <c r="CM19" s="323">
        <f t="shared" si="7"/>
        <v>15.82</v>
      </c>
      <c r="CN19" s="324">
        <f t="shared" si="7"/>
        <v>15.63</v>
      </c>
      <c r="CO19" s="327">
        <f t="shared" si="7"/>
        <v>14.82</v>
      </c>
      <c r="CP19" s="323">
        <v>14.04</v>
      </c>
      <c r="CQ19" s="324">
        <v>13.09</v>
      </c>
      <c r="CR19" s="328">
        <v>13.26</v>
      </c>
    </row>
    <row r="20" spans="2:96">
      <c r="B20" s="312"/>
      <c r="C20" s="312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329"/>
      <c r="AQ20" s="330"/>
      <c r="AR20" s="331"/>
      <c r="AS20" s="329"/>
      <c r="AT20" s="330"/>
      <c r="AU20" s="404"/>
      <c r="AV20" s="414"/>
      <c r="AW20" s="329"/>
      <c r="AX20" s="330"/>
      <c r="AY20" s="331"/>
      <c r="AZ20" s="329"/>
      <c r="BA20" s="330"/>
      <c r="BB20" s="332"/>
      <c r="BC20" s="329"/>
      <c r="BD20" s="330"/>
      <c r="BE20" s="331"/>
      <c r="BF20" s="329"/>
      <c r="BG20" s="330"/>
      <c r="BH20" s="332"/>
      <c r="BI20" s="329"/>
      <c r="BJ20" s="330"/>
      <c r="BK20" s="331"/>
      <c r="BL20" s="329"/>
      <c r="BM20" s="330"/>
      <c r="BN20" s="332"/>
      <c r="BO20" s="329"/>
      <c r="BP20" s="330"/>
      <c r="BQ20" s="331"/>
      <c r="BR20" s="329"/>
      <c r="BS20" s="330"/>
      <c r="BT20" s="332"/>
      <c r="BU20" s="329"/>
      <c r="BV20" s="330"/>
      <c r="BW20" s="331"/>
      <c r="BX20" s="329"/>
      <c r="BY20" s="330"/>
      <c r="BZ20" s="332"/>
      <c r="CA20" s="329"/>
      <c r="CB20" s="330"/>
      <c r="CC20" s="331"/>
      <c r="CD20" s="329"/>
      <c r="CE20" s="330"/>
      <c r="CF20" s="332"/>
      <c r="CG20" s="329"/>
      <c r="CH20" s="330"/>
      <c r="CI20" s="331"/>
      <c r="CJ20" s="329"/>
      <c r="CK20" s="330"/>
      <c r="CL20" s="332"/>
      <c r="CM20" s="329"/>
      <c r="CN20" s="330"/>
      <c r="CO20" s="331"/>
      <c r="CP20" s="329"/>
      <c r="CQ20" s="330"/>
      <c r="CR20" s="332"/>
    </row>
    <row r="21" spans="2:96">
      <c r="B21" s="467" t="s">
        <v>227</v>
      </c>
      <c r="C21" s="313" t="s">
        <v>228</v>
      </c>
      <c r="D21" s="290">
        <v>45.68</v>
      </c>
      <c r="E21" s="290">
        <v>36.64</v>
      </c>
      <c r="F21" s="290">
        <v>41.75</v>
      </c>
      <c r="G21" s="290">
        <v>137.66999999999999</v>
      </c>
      <c r="H21" s="290">
        <v>45.92</v>
      </c>
      <c r="I21" s="290">
        <v>36.83</v>
      </c>
      <c r="J21" s="290">
        <v>41.97</v>
      </c>
      <c r="K21" s="290">
        <v>137.66999999999999</v>
      </c>
      <c r="L21" s="290">
        <v>45.5</v>
      </c>
      <c r="M21" s="290">
        <v>36.47</v>
      </c>
      <c r="N21" s="290">
        <v>41.57</v>
      </c>
      <c r="O21" s="290">
        <v>137.66999999999999</v>
      </c>
      <c r="P21" s="290">
        <v>38.18</v>
      </c>
      <c r="Q21" s="290">
        <v>47.66</v>
      </c>
      <c r="R21" s="290">
        <v>43.53</v>
      </c>
      <c r="S21" s="290">
        <v>137.66999999999999</v>
      </c>
      <c r="T21" s="290">
        <v>29.7</v>
      </c>
      <c r="U21" s="290">
        <v>37.270000000000003</v>
      </c>
      <c r="V21" s="290">
        <v>33.950000000000003</v>
      </c>
      <c r="W21" s="290">
        <v>137.66999999999999</v>
      </c>
      <c r="X21" s="290">
        <v>30.26</v>
      </c>
      <c r="Y21" s="290">
        <v>37.96</v>
      </c>
      <c r="Z21" s="290">
        <v>34.58</v>
      </c>
      <c r="AA21" s="290">
        <v>137.66999999999999</v>
      </c>
      <c r="AB21" s="290">
        <v>40.18</v>
      </c>
      <c r="AC21" s="290">
        <v>50.12</v>
      </c>
      <c r="AD21" s="290">
        <v>45.8</v>
      </c>
      <c r="AE21" s="290">
        <v>137.66999999999999</v>
      </c>
      <c r="AF21" s="290">
        <v>40.97</v>
      </c>
      <c r="AG21" s="290">
        <v>51.1</v>
      </c>
      <c r="AH21" s="290">
        <v>46.7</v>
      </c>
      <c r="AI21" s="290">
        <v>137.66999999999999</v>
      </c>
      <c r="AJ21" s="290">
        <v>40.97</v>
      </c>
      <c r="AK21" s="290">
        <v>51.1</v>
      </c>
      <c r="AL21" s="290">
        <v>46.7</v>
      </c>
      <c r="AM21" s="290">
        <v>134.55000000000001</v>
      </c>
      <c r="AN21" s="290">
        <v>134.88</v>
      </c>
      <c r="AO21" s="290">
        <v>134.74</v>
      </c>
      <c r="AP21" s="323">
        <v>41.81</v>
      </c>
      <c r="AQ21" s="324">
        <f>AQ14</f>
        <v>52.13</v>
      </c>
      <c r="AR21" s="327">
        <v>47.65</v>
      </c>
      <c r="AS21" s="323">
        <v>130.71</v>
      </c>
      <c r="AT21" s="324">
        <v>131.72</v>
      </c>
      <c r="AU21" s="403">
        <v>131.29</v>
      </c>
      <c r="AV21" s="413"/>
      <c r="AW21" s="323">
        <v>42.96</v>
      </c>
      <c r="AX21" s="324">
        <v>53.56</v>
      </c>
      <c r="AY21" s="327">
        <v>48.96</v>
      </c>
      <c r="AZ21" s="323">
        <v>127.18</v>
      </c>
      <c r="BA21" s="324">
        <v>128.96</v>
      </c>
      <c r="BB21" s="328">
        <v>128.19999999999999</v>
      </c>
      <c r="BC21" s="323">
        <v>43.81</v>
      </c>
      <c r="BD21" s="324">
        <v>54.6</v>
      </c>
      <c r="BE21" s="327">
        <v>49.91</v>
      </c>
      <c r="BF21" s="323">
        <v>127.18</v>
      </c>
      <c r="BG21" s="324">
        <v>128.96</v>
      </c>
      <c r="BH21" s="328">
        <v>128.19999999999999</v>
      </c>
      <c r="BI21" s="323">
        <v>44.27</v>
      </c>
      <c r="BJ21" s="324">
        <v>55.16</v>
      </c>
      <c r="BK21" s="327">
        <v>50.43</v>
      </c>
      <c r="BL21" s="323">
        <v>127.18</v>
      </c>
      <c r="BM21" s="324">
        <v>128.96</v>
      </c>
      <c r="BN21" s="328">
        <v>128.19999999999999</v>
      </c>
      <c r="BO21" s="323">
        <v>44.77</v>
      </c>
      <c r="BP21" s="324">
        <v>55.79</v>
      </c>
      <c r="BQ21" s="327">
        <v>51.01</v>
      </c>
      <c r="BR21" s="323">
        <v>127.18</v>
      </c>
      <c r="BS21" s="324">
        <v>128.96</v>
      </c>
      <c r="BT21" s="328">
        <v>128.19999999999999</v>
      </c>
      <c r="BU21" s="323">
        <v>45.64</v>
      </c>
      <c r="BV21" s="324">
        <v>56.89</v>
      </c>
      <c r="BW21" s="327">
        <v>52</v>
      </c>
      <c r="BX21" s="323">
        <v>127.18</v>
      </c>
      <c r="BY21" s="324">
        <v>128.96</v>
      </c>
      <c r="BZ21" s="328">
        <v>128.19999999999999</v>
      </c>
      <c r="CA21" s="323">
        <v>45.67</v>
      </c>
      <c r="CB21" s="324">
        <v>56.91</v>
      </c>
      <c r="CC21" s="327">
        <v>52.03</v>
      </c>
      <c r="CD21" s="323">
        <v>127.18</v>
      </c>
      <c r="CE21" s="324">
        <v>128.96</v>
      </c>
      <c r="CF21" s="328">
        <v>128.19999999999999</v>
      </c>
      <c r="CG21" s="323">
        <v>46.4</v>
      </c>
      <c r="CH21" s="324">
        <v>57.85</v>
      </c>
      <c r="CI21" s="327">
        <v>52.87</v>
      </c>
      <c r="CJ21" s="323">
        <v>127.18</v>
      </c>
      <c r="CK21" s="324">
        <v>128.96</v>
      </c>
      <c r="CL21" s="328">
        <v>128.19999999999999</v>
      </c>
      <c r="CM21" s="323">
        <v>46.75</v>
      </c>
      <c r="CN21" s="324">
        <v>58.28</v>
      </c>
      <c r="CO21" s="327">
        <v>53.27</v>
      </c>
      <c r="CP21" s="323">
        <v>127.18</v>
      </c>
      <c r="CQ21" s="324">
        <v>128.96</v>
      </c>
      <c r="CR21" s="328">
        <v>128.19999999999999</v>
      </c>
    </row>
    <row r="22" spans="2:96">
      <c r="B22" s="467"/>
      <c r="C22" s="313" t="s">
        <v>222</v>
      </c>
      <c r="D22" s="290">
        <v>10.46</v>
      </c>
      <c r="E22" s="290">
        <f>E19</f>
        <v>11.39</v>
      </c>
      <c r="F22" s="290">
        <v>11.04</v>
      </c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323"/>
      <c r="AQ22" s="324"/>
      <c r="AR22" s="327"/>
      <c r="AS22" s="323"/>
      <c r="AT22" s="324"/>
      <c r="AU22" s="403"/>
      <c r="AV22" s="413"/>
      <c r="AW22" s="323"/>
      <c r="AX22" s="324"/>
      <c r="AY22" s="327"/>
      <c r="AZ22" s="323"/>
      <c r="BA22" s="324"/>
      <c r="BB22" s="328"/>
      <c r="BC22" s="323"/>
      <c r="BD22" s="324"/>
      <c r="BE22" s="327"/>
      <c r="BF22" s="323"/>
      <c r="BG22" s="324"/>
      <c r="BH22" s="328"/>
      <c r="BI22" s="323"/>
      <c r="BJ22" s="324"/>
      <c r="BK22" s="327"/>
      <c r="BL22" s="323"/>
      <c r="BM22" s="324"/>
      <c r="BN22" s="328"/>
      <c r="BO22" s="323"/>
      <c r="BP22" s="324"/>
      <c r="BQ22" s="327"/>
      <c r="BR22" s="323"/>
      <c r="BS22" s="324"/>
      <c r="BT22" s="328"/>
      <c r="BU22" s="323"/>
      <c r="BV22" s="324"/>
      <c r="BW22" s="327"/>
      <c r="BX22" s="323"/>
      <c r="BY22" s="324"/>
      <c r="BZ22" s="328"/>
      <c r="CA22" s="323"/>
      <c r="CB22" s="324"/>
      <c r="CC22" s="327"/>
      <c r="CD22" s="323"/>
      <c r="CE22" s="324"/>
      <c r="CF22" s="328"/>
      <c r="CG22" s="323"/>
      <c r="CH22" s="324"/>
      <c r="CI22" s="327"/>
      <c r="CJ22" s="323"/>
      <c r="CK22" s="324"/>
      <c r="CL22" s="328"/>
      <c r="CM22" s="323"/>
      <c r="CN22" s="324"/>
      <c r="CO22" s="327"/>
      <c r="CP22" s="323"/>
      <c r="CQ22" s="324"/>
      <c r="CR22" s="328"/>
    </row>
    <row r="23" spans="2:96">
      <c r="B23" s="467"/>
      <c r="C23" s="313" t="s">
        <v>223</v>
      </c>
      <c r="D23" s="290">
        <f t="shared" ref="D23:E26" si="8">D22</f>
        <v>10.46</v>
      </c>
      <c r="E23" s="290">
        <f t="shared" si="8"/>
        <v>11.39</v>
      </c>
      <c r="F23" s="290">
        <v>11.04</v>
      </c>
      <c r="G23" s="290">
        <v>5.97</v>
      </c>
      <c r="H23" s="290">
        <v>10.07</v>
      </c>
      <c r="I23" s="290">
        <v>10.96</v>
      </c>
      <c r="J23" s="290">
        <v>9.9</v>
      </c>
      <c r="K23" s="290">
        <v>5.97</v>
      </c>
      <c r="L23" s="290">
        <v>9.92</v>
      </c>
      <c r="M23" s="290">
        <v>10.77</v>
      </c>
      <c r="N23" s="290">
        <v>9.68</v>
      </c>
      <c r="O23" s="290">
        <v>5.97</v>
      </c>
      <c r="P23" s="290">
        <v>11.49</v>
      </c>
      <c r="Q23" s="290">
        <v>10.41</v>
      </c>
      <c r="R23" s="290">
        <v>9.9600000000000009</v>
      </c>
      <c r="S23" s="290">
        <v>5.97</v>
      </c>
      <c r="T23" s="290">
        <v>11.28</v>
      </c>
      <c r="U23" s="290">
        <v>10.63</v>
      </c>
      <c r="V23" s="290">
        <v>10.42</v>
      </c>
      <c r="W23" s="290">
        <v>5.97</v>
      </c>
      <c r="X23" s="290">
        <v>12.02</v>
      </c>
      <c r="Y23" s="290">
        <v>11.14</v>
      </c>
      <c r="Z23" s="290">
        <v>10.77</v>
      </c>
      <c r="AA23" s="290">
        <v>5.97</v>
      </c>
      <c r="AB23" s="290">
        <v>12.9</v>
      </c>
      <c r="AC23" s="290">
        <v>11.79</v>
      </c>
      <c r="AD23" s="290">
        <v>12.19</v>
      </c>
      <c r="AE23" s="290">
        <v>5.97</v>
      </c>
      <c r="AF23" s="290">
        <v>12.72</v>
      </c>
      <c r="AG23" s="290">
        <v>11.95</v>
      </c>
      <c r="AH23" s="290">
        <v>11.91</v>
      </c>
      <c r="AI23" s="290">
        <v>5.97</v>
      </c>
      <c r="AJ23" s="290">
        <v>12.72</v>
      </c>
      <c r="AK23" s="290">
        <v>11.95</v>
      </c>
      <c r="AL23" s="290">
        <v>11.91</v>
      </c>
      <c r="AM23" s="290">
        <v>6.19</v>
      </c>
      <c r="AN23" s="290">
        <v>6.16</v>
      </c>
      <c r="AO23" s="290">
        <v>6.16</v>
      </c>
      <c r="AP23" s="323">
        <v>13.09</v>
      </c>
      <c r="AQ23" s="324">
        <v>12.46</v>
      </c>
      <c r="AR23" s="327">
        <v>12.53</v>
      </c>
      <c r="AS23" s="323">
        <v>6.89</v>
      </c>
      <c r="AT23" s="324">
        <v>6.96</v>
      </c>
      <c r="AU23" s="403">
        <v>7.07</v>
      </c>
      <c r="AV23" s="413"/>
      <c r="AW23" s="323">
        <f>AW19</f>
        <v>15.45</v>
      </c>
      <c r="AX23" s="324">
        <f>AX16</f>
        <v>13.83</v>
      </c>
      <c r="AY23" s="327">
        <f>AY16</f>
        <v>13.96</v>
      </c>
      <c r="AZ23" s="323">
        <v>9.57</v>
      </c>
      <c r="BA23" s="324">
        <v>8.6199999999999992</v>
      </c>
      <c r="BB23" s="328">
        <v>8.7899999999999991</v>
      </c>
      <c r="BC23" s="323">
        <v>14.5</v>
      </c>
      <c r="BD23" s="324">
        <v>13.7</v>
      </c>
      <c r="BE23" s="327">
        <v>14.17</v>
      </c>
      <c r="BF23" s="323">
        <v>9.57</v>
      </c>
      <c r="BG23" s="324">
        <v>8.6199999999999992</v>
      </c>
      <c r="BH23" s="328">
        <v>8.7899999999999991</v>
      </c>
      <c r="BI23" s="323">
        <v>16.649999999999999</v>
      </c>
      <c r="BJ23" s="324">
        <v>15.34</v>
      </c>
      <c r="BK23" s="327">
        <v>16.22</v>
      </c>
      <c r="BL23" s="323">
        <v>9.57</v>
      </c>
      <c r="BM23" s="324">
        <v>8.6199999999999992</v>
      </c>
      <c r="BN23" s="328">
        <v>8.7899999999999991</v>
      </c>
      <c r="BO23" s="323">
        <v>17.190000000000001</v>
      </c>
      <c r="BP23" s="324">
        <v>15.57</v>
      </c>
      <c r="BQ23" s="327">
        <v>15.63</v>
      </c>
      <c r="BR23" s="323">
        <v>9.57</v>
      </c>
      <c r="BS23" s="324">
        <v>8.6199999999999992</v>
      </c>
      <c r="BT23" s="328">
        <v>8.7899999999999991</v>
      </c>
      <c r="BU23" s="323">
        <v>16.5</v>
      </c>
      <c r="BV23" s="324">
        <v>15.14</v>
      </c>
      <c r="BW23" s="327">
        <v>15.25</v>
      </c>
      <c r="BX23" s="323">
        <v>9.57</v>
      </c>
      <c r="BY23" s="324">
        <v>8.6199999999999992</v>
      </c>
      <c r="BZ23" s="328">
        <v>8.7899999999999991</v>
      </c>
      <c r="CA23" s="323">
        <v>15.18</v>
      </c>
      <c r="CB23" s="324">
        <v>13.73</v>
      </c>
      <c r="CC23" s="327">
        <v>13.7</v>
      </c>
      <c r="CD23" s="323">
        <v>9.57</v>
      </c>
      <c r="CE23" s="324">
        <v>8.6199999999999992</v>
      </c>
      <c r="CF23" s="328">
        <v>8.7899999999999991</v>
      </c>
      <c r="CG23" s="323">
        <v>15.38</v>
      </c>
      <c r="CH23" s="324">
        <v>15.01</v>
      </c>
      <c r="CI23" s="327">
        <v>14.49</v>
      </c>
      <c r="CJ23" s="323">
        <v>9.57</v>
      </c>
      <c r="CK23" s="324">
        <v>8.6199999999999992</v>
      </c>
      <c r="CL23" s="328">
        <v>8.7899999999999991</v>
      </c>
      <c r="CM23" s="323">
        <v>15.82</v>
      </c>
      <c r="CN23" s="324">
        <v>15.63</v>
      </c>
      <c r="CO23" s="327">
        <v>14.82</v>
      </c>
      <c r="CP23" s="323">
        <v>9.57</v>
      </c>
      <c r="CQ23" s="324">
        <v>8.6199999999999992</v>
      </c>
      <c r="CR23" s="328">
        <v>8.7899999999999991</v>
      </c>
    </row>
    <row r="24" spans="2:96">
      <c r="B24" s="467"/>
      <c r="C24" s="313" t="s">
        <v>224</v>
      </c>
      <c r="D24" s="290">
        <f t="shared" si="8"/>
        <v>10.46</v>
      </c>
      <c r="E24" s="290">
        <f t="shared" si="8"/>
        <v>11.39</v>
      </c>
      <c r="F24" s="290">
        <v>11.04</v>
      </c>
      <c r="G24" s="290">
        <v>8.6199999999999992</v>
      </c>
      <c r="H24" s="290">
        <v>10.07</v>
      </c>
      <c r="I24" s="290">
        <v>10.96</v>
      </c>
      <c r="J24" s="290">
        <v>9.9</v>
      </c>
      <c r="K24" s="290">
        <v>8.6199999999999992</v>
      </c>
      <c r="L24" s="290">
        <v>9.92</v>
      </c>
      <c r="M24" s="290">
        <v>10.77</v>
      </c>
      <c r="N24" s="290">
        <v>9.68</v>
      </c>
      <c r="O24" s="290">
        <v>8.6199999999999992</v>
      </c>
      <c r="P24" s="290">
        <v>11.49</v>
      </c>
      <c r="Q24" s="290">
        <f>+Q23</f>
        <v>10.41</v>
      </c>
      <c r="R24" s="290">
        <v>9.9600000000000009</v>
      </c>
      <c r="S24" s="290">
        <v>8.6199999999999992</v>
      </c>
      <c r="T24" s="290">
        <v>11.28</v>
      </c>
      <c r="U24" s="290">
        <v>10.63</v>
      </c>
      <c r="V24" s="290">
        <v>10.42</v>
      </c>
      <c r="W24" s="290">
        <v>8.6199999999999992</v>
      </c>
      <c r="X24" s="290">
        <f t="shared" ref="X24:Z26" si="9">+X23</f>
        <v>12.02</v>
      </c>
      <c r="Y24" s="290">
        <f t="shared" si="9"/>
        <v>11.14</v>
      </c>
      <c r="Z24" s="290">
        <f t="shared" si="9"/>
        <v>10.77</v>
      </c>
      <c r="AA24" s="290">
        <v>8.6199999999999992</v>
      </c>
      <c r="AB24" s="290">
        <v>12.9</v>
      </c>
      <c r="AC24" s="290">
        <v>11.79</v>
      </c>
      <c r="AD24" s="290">
        <v>12.19</v>
      </c>
      <c r="AE24" s="290">
        <v>8.6199999999999992</v>
      </c>
      <c r="AF24" s="290">
        <f t="shared" ref="AF24:AH26" si="10">+AF23</f>
        <v>12.72</v>
      </c>
      <c r="AG24" s="290">
        <f t="shared" si="10"/>
        <v>11.95</v>
      </c>
      <c r="AH24" s="290">
        <f t="shared" si="10"/>
        <v>11.91</v>
      </c>
      <c r="AI24" s="290">
        <v>8.6199999999999992</v>
      </c>
      <c r="AJ24" s="290">
        <v>12.72</v>
      </c>
      <c r="AK24" s="290">
        <v>11.95</v>
      </c>
      <c r="AL24" s="290">
        <v>11.91</v>
      </c>
      <c r="AM24" s="290">
        <v>8.75</v>
      </c>
      <c r="AN24" s="290">
        <v>8.73</v>
      </c>
      <c r="AO24" s="290">
        <v>8.73</v>
      </c>
      <c r="AP24" s="323">
        <v>13.09</v>
      </c>
      <c r="AQ24" s="324">
        <v>12.46</v>
      </c>
      <c r="AR24" s="327">
        <v>12.53</v>
      </c>
      <c r="AS24" s="323">
        <v>9.32</v>
      </c>
      <c r="AT24" s="324">
        <v>9.4</v>
      </c>
      <c r="AU24" s="403">
        <v>9.51</v>
      </c>
      <c r="AV24" s="413"/>
      <c r="AW24" s="323">
        <f>AW19</f>
        <v>15.45</v>
      </c>
      <c r="AX24" s="324">
        <f t="shared" ref="AX24:AY26" si="11">AX23</f>
        <v>13.83</v>
      </c>
      <c r="AY24" s="327">
        <f t="shared" si="11"/>
        <v>13.96</v>
      </c>
      <c r="AZ24" s="323">
        <v>11.88</v>
      </c>
      <c r="BA24" s="324">
        <v>10.93</v>
      </c>
      <c r="BB24" s="328">
        <v>11.1</v>
      </c>
      <c r="BC24" s="323">
        <v>14.5</v>
      </c>
      <c r="BD24" s="324">
        <v>13.7</v>
      </c>
      <c r="BE24" s="327">
        <v>14.17</v>
      </c>
      <c r="BF24" s="323">
        <v>11.88</v>
      </c>
      <c r="BG24" s="324">
        <v>10.93</v>
      </c>
      <c r="BH24" s="328">
        <v>11.1</v>
      </c>
      <c r="BI24" s="323">
        <f t="shared" ref="BI24:BK26" si="12">+BI23</f>
        <v>16.649999999999999</v>
      </c>
      <c r="BJ24" s="324">
        <f t="shared" si="12"/>
        <v>15.34</v>
      </c>
      <c r="BK24" s="327">
        <f t="shared" si="12"/>
        <v>16.22</v>
      </c>
      <c r="BL24" s="323">
        <v>11.88</v>
      </c>
      <c r="BM24" s="324">
        <v>10.93</v>
      </c>
      <c r="BN24" s="328">
        <v>11.1</v>
      </c>
      <c r="BO24" s="323">
        <f t="shared" ref="BO24:BQ26" si="13">+BO23</f>
        <v>17.190000000000001</v>
      </c>
      <c r="BP24" s="324">
        <f t="shared" si="13"/>
        <v>15.57</v>
      </c>
      <c r="BQ24" s="327">
        <f t="shared" si="13"/>
        <v>15.63</v>
      </c>
      <c r="BR24" s="323">
        <v>11.88</v>
      </c>
      <c r="BS24" s="324">
        <v>10.93</v>
      </c>
      <c r="BT24" s="328">
        <v>11.1</v>
      </c>
      <c r="BU24" s="323">
        <v>16.5</v>
      </c>
      <c r="BV24" s="324">
        <f>+BV23</f>
        <v>15.14</v>
      </c>
      <c r="BW24" s="327">
        <v>15.25</v>
      </c>
      <c r="BX24" s="323">
        <v>11.88</v>
      </c>
      <c r="BY24" s="324">
        <v>10.93</v>
      </c>
      <c r="BZ24" s="328">
        <v>11.1</v>
      </c>
      <c r="CA24" s="323">
        <f t="shared" ref="CA24:CC26" si="14">+CA23</f>
        <v>15.18</v>
      </c>
      <c r="CB24" s="324">
        <f t="shared" si="14"/>
        <v>13.73</v>
      </c>
      <c r="CC24" s="327">
        <f t="shared" si="14"/>
        <v>13.7</v>
      </c>
      <c r="CD24" s="323">
        <v>11.88</v>
      </c>
      <c r="CE24" s="324">
        <v>10.93</v>
      </c>
      <c r="CF24" s="328">
        <v>11.1</v>
      </c>
      <c r="CG24" s="323">
        <v>15.38</v>
      </c>
      <c r="CH24" s="324">
        <f t="shared" ref="CH24:CI26" si="15">+CH23</f>
        <v>15.01</v>
      </c>
      <c r="CI24" s="327">
        <f t="shared" si="15"/>
        <v>14.49</v>
      </c>
      <c r="CJ24" s="323">
        <v>11.88</v>
      </c>
      <c r="CK24" s="324">
        <v>10.93</v>
      </c>
      <c r="CL24" s="328">
        <v>11.1</v>
      </c>
      <c r="CM24" s="323">
        <f t="shared" ref="CM24:CO26" si="16">+CM23</f>
        <v>15.82</v>
      </c>
      <c r="CN24" s="324">
        <f t="shared" si="16"/>
        <v>15.63</v>
      </c>
      <c r="CO24" s="327">
        <f t="shared" si="16"/>
        <v>14.82</v>
      </c>
      <c r="CP24" s="323">
        <v>11.88</v>
      </c>
      <c r="CQ24" s="324">
        <v>10.93</v>
      </c>
      <c r="CR24" s="328">
        <v>11.1</v>
      </c>
    </row>
    <row r="25" spans="2:96">
      <c r="B25" s="467"/>
      <c r="C25" s="313" t="s">
        <v>225</v>
      </c>
      <c r="D25" s="290">
        <f t="shared" si="8"/>
        <v>10.46</v>
      </c>
      <c r="E25" s="290">
        <f t="shared" si="8"/>
        <v>11.39</v>
      </c>
      <c r="F25" s="290">
        <v>11.04</v>
      </c>
      <c r="G25" s="292">
        <v>11.3</v>
      </c>
      <c r="H25" s="290">
        <v>10.07</v>
      </c>
      <c r="I25" s="290">
        <v>10.96</v>
      </c>
      <c r="J25" s="290">
        <v>9.9</v>
      </c>
      <c r="K25" s="292">
        <v>11.3</v>
      </c>
      <c r="L25" s="290">
        <v>9.92</v>
      </c>
      <c r="M25" s="290">
        <v>10.77</v>
      </c>
      <c r="N25" s="290">
        <v>9.68</v>
      </c>
      <c r="O25" s="292">
        <v>11.3</v>
      </c>
      <c r="P25" s="290">
        <v>11.49</v>
      </c>
      <c r="Q25" s="290">
        <f>+Q24</f>
        <v>10.41</v>
      </c>
      <c r="R25" s="290">
        <v>9.9600000000000009</v>
      </c>
      <c r="S25" s="292">
        <v>11.3</v>
      </c>
      <c r="T25" s="290">
        <v>11.28</v>
      </c>
      <c r="U25" s="290">
        <v>10.63</v>
      </c>
      <c r="V25" s="290">
        <v>10.42</v>
      </c>
      <c r="W25" s="292">
        <v>11.3</v>
      </c>
      <c r="X25" s="290">
        <f t="shared" si="9"/>
        <v>12.02</v>
      </c>
      <c r="Y25" s="290">
        <f t="shared" si="9"/>
        <v>11.14</v>
      </c>
      <c r="Z25" s="290">
        <f t="shared" si="9"/>
        <v>10.77</v>
      </c>
      <c r="AA25" s="292">
        <v>11.3</v>
      </c>
      <c r="AB25" s="290">
        <v>12.9</v>
      </c>
      <c r="AC25" s="290">
        <v>11.79</v>
      </c>
      <c r="AD25" s="290">
        <v>12.19</v>
      </c>
      <c r="AE25" s="292">
        <v>11.3</v>
      </c>
      <c r="AF25" s="290">
        <f t="shared" si="10"/>
        <v>12.72</v>
      </c>
      <c r="AG25" s="290">
        <f t="shared" si="10"/>
        <v>11.95</v>
      </c>
      <c r="AH25" s="290">
        <f t="shared" si="10"/>
        <v>11.91</v>
      </c>
      <c r="AI25" s="292">
        <v>11.3</v>
      </c>
      <c r="AJ25" s="290">
        <v>12.72</v>
      </c>
      <c r="AK25" s="290">
        <v>11.95</v>
      </c>
      <c r="AL25" s="290">
        <v>11.91</v>
      </c>
      <c r="AM25" s="290">
        <v>11.35</v>
      </c>
      <c r="AN25" s="290">
        <v>11.32</v>
      </c>
      <c r="AO25" s="290">
        <v>11.32</v>
      </c>
      <c r="AP25" s="323">
        <v>13.09</v>
      </c>
      <c r="AQ25" s="324">
        <v>12.46</v>
      </c>
      <c r="AR25" s="327">
        <v>12.53</v>
      </c>
      <c r="AS25" s="323">
        <v>11.79</v>
      </c>
      <c r="AT25" s="324">
        <v>11.86</v>
      </c>
      <c r="AU25" s="403">
        <v>11.97</v>
      </c>
      <c r="AV25" s="413"/>
      <c r="AW25" s="323">
        <f>AW19</f>
        <v>15.45</v>
      </c>
      <c r="AX25" s="324">
        <f t="shared" si="11"/>
        <v>13.83</v>
      </c>
      <c r="AY25" s="327">
        <f t="shared" si="11"/>
        <v>13.96</v>
      </c>
      <c r="AZ25" s="323">
        <v>14.22</v>
      </c>
      <c r="BA25" s="324">
        <v>13.26</v>
      </c>
      <c r="BB25" s="328">
        <v>13.43</v>
      </c>
      <c r="BC25" s="323">
        <v>14.5</v>
      </c>
      <c r="BD25" s="324">
        <v>13.7</v>
      </c>
      <c r="BE25" s="327">
        <v>14.17</v>
      </c>
      <c r="BF25" s="323">
        <v>14.22</v>
      </c>
      <c r="BG25" s="324">
        <v>13.26</v>
      </c>
      <c r="BH25" s="328">
        <v>13.43</v>
      </c>
      <c r="BI25" s="323">
        <f t="shared" si="12"/>
        <v>16.649999999999999</v>
      </c>
      <c r="BJ25" s="324">
        <f t="shared" si="12"/>
        <v>15.34</v>
      </c>
      <c r="BK25" s="327">
        <f t="shared" si="12"/>
        <v>16.22</v>
      </c>
      <c r="BL25" s="323">
        <v>14.22</v>
      </c>
      <c r="BM25" s="324">
        <v>13.26</v>
      </c>
      <c r="BN25" s="328">
        <v>13.43</v>
      </c>
      <c r="BO25" s="323">
        <f t="shared" si="13"/>
        <v>17.190000000000001</v>
      </c>
      <c r="BP25" s="324">
        <f t="shared" si="13"/>
        <v>15.57</v>
      </c>
      <c r="BQ25" s="327">
        <f t="shared" si="13"/>
        <v>15.63</v>
      </c>
      <c r="BR25" s="323">
        <v>14.22</v>
      </c>
      <c r="BS25" s="324">
        <v>13.26</v>
      </c>
      <c r="BT25" s="328">
        <v>13.43</v>
      </c>
      <c r="BU25" s="323">
        <v>16.5</v>
      </c>
      <c r="BV25" s="324">
        <f>+BV24</f>
        <v>15.14</v>
      </c>
      <c r="BW25" s="327">
        <v>15.25</v>
      </c>
      <c r="BX25" s="323">
        <v>14.22</v>
      </c>
      <c r="BY25" s="324">
        <v>13.26</v>
      </c>
      <c r="BZ25" s="328">
        <v>13.43</v>
      </c>
      <c r="CA25" s="323">
        <f t="shared" si="14"/>
        <v>15.18</v>
      </c>
      <c r="CB25" s="324">
        <f t="shared" si="14"/>
        <v>13.73</v>
      </c>
      <c r="CC25" s="327">
        <f t="shared" si="14"/>
        <v>13.7</v>
      </c>
      <c r="CD25" s="323">
        <v>14.22</v>
      </c>
      <c r="CE25" s="324">
        <v>13.26</v>
      </c>
      <c r="CF25" s="328">
        <v>13.43</v>
      </c>
      <c r="CG25" s="323">
        <f>+CG24</f>
        <v>15.38</v>
      </c>
      <c r="CH25" s="324">
        <f t="shared" si="15"/>
        <v>15.01</v>
      </c>
      <c r="CI25" s="327">
        <f t="shared" si="15"/>
        <v>14.49</v>
      </c>
      <c r="CJ25" s="323">
        <v>14.22</v>
      </c>
      <c r="CK25" s="324">
        <v>13.26</v>
      </c>
      <c r="CL25" s="328">
        <v>13.43</v>
      </c>
      <c r="CM25" s="323">
        <f t="shared" si="16"/>
        <v>15.82</v>
      </c>
      <c r="CN25" s="324">
        <f t="shared" si="16"/>
        <v>15.63</v>
      </c>
      <c r="CO25" s="327">
        <f t="shared" si="16"/>
        <v>14.82</v>
      </c>
      <c r="CP25" s="323">
        <v>14.22</v>
      </c>
      <c r="CQ25" s="324">
        <v>13.26</v>
      </c>
      <c r="CR25" s="328">
        <v>13.43</v>
      </c>
    </row>
    <row r="26" spans="2:96">
      <c r="B26" s="468"/>
      <c r="C26" s="314" t="s">
        <v>226</v>
      </c>
      <c r="D26" s="290">
        <f t="shared" si="8"/>
        <v>10.46</v>
      </c>
      <c r="E26" s="290">
        <f t="shared" si="8"/>
        <v>11.39</v>
      </c>
      <c r="F26" s="290">
        <v>11.04</v>
      </c>
      <c r="G26" s="292">
        <v>11.49</v>
      </c>
      <c r="H26" s="290">
        <v>10.07</v>
      </c>
      <c r="I26" s="290">
        <v>10.96</v>
      </c>
      <c r="J26" s="290">
        <v>9.9</v>
      </c>
      <c r="K26" s="292">
        <v>11.49</v>
      </c>
      <c r="L26" s="290">
        <v>9.92</v>
      </c>
      <c r="M26" s="290">
        <v>10.77</v>
      </c>
      <c r="N26" s="290">
        <v>9.68</v>
      </c>
      <c r="O26" s="292">
        <v>11.49</v>
      </c>
      <c r="P26" s="290">
        <v>11.49</v>
      </c>
      <c r="Q26" s="290">
        <f>+Q25</f>
        <v>10.41</v>
      </c>
      <c r="R26" s="290">
        <v>9.9600000000000009</v>
      </c>
      <c r="S26" s="292">
        <v>11.49</v>
      </c>
      <c r="T26" s="290">
        <v>11.28</v>
      </c>
      <c r="U26" s="290">
        <v>10.63</v>
      </c>
      <c r="V26" s="290">
        <v>10.42</v>
      </c>
      <c r="W26" s="292">
        <v>11.49</v>
      </c>
      <c r="X26" s="290">
        <f t="shared" si="9"/>
        <v>12.02</v>
      </c>
      <c r="Y26" s="290">
        <f t="shared" si="9"/>
        <v>11.14</v>
      </c>
      <c r="Z26" s="290">
        <f t="shared" si="9"/>
        <v>10.77</v>
      </c>
      <c r="AA26" s="292">
        <v>11.49</v>
      </c>
      <c r="AB26" s="290">
        <v>12.9</v>
      </c>
      <c r="AC26" s="290">
        <v>11.79</v>
      </c>
      <c r="AD26" s="290">
        <v>12.19</v>
      </c>
      <c r="AE26" s="292">
        <v>11.49</v>
      </c>
      <c r="AF26" s="290">
        <f t="shared" si="10"/>
        <v>12.72</v>
      </c>
      <c r="AG26" s="290">
        <f t="shared" si="10"/>
        <v>11.95</v>
      </c>
      <c r="AH26" s="290">
        <f t="shared" si="10"/>
        <v>11.91</v>
      </c>
      <c r="AI26" s="292">
        <v>11.49</v>
      </c>
      <c r="AJ26" s="290">
        <v>12.72</v>
      </c>
      <c r="AK26" s="290">
        <v>11.95</v>
      </c>
      <c r="AL26" s="290">
        <v>11.91</v>
      </c>
      <c r="AM26" s="290">
        <v>11.53</v>
      </c>
      <c r="AN26" s="290">
        <v>11.5</v>
      </c>
      <c r="AO26" s="290">
        <v>11.5</v>
      </c>
      <c r="AP26" s="323">
        <v>13.09</v>
      </c>
      <c r="AQ26" s="324">
        <v>12.46</v>
      </c>
      <c r="AR26" s="327">
        <v>12.53</v>
      </c>
      <c r="AS26" s="323">
        <v>11.96</v>
      </c>
      <c r="AT26" s="324">
        <v>12.03</v>
      </c>
      <c r="AU26" s="403">
        <v>12.14</v>
      </c>
      <c r="AV26" s="413"/>
      <c r="AW26" s="323">
        <f>AW19</f>
        <v>15.45</v>
      </c>
      <c r="AX26" s="324">
        <f t="shared" si="11"/>
        <v>13.83</v>
      </c>
      <c r="AY26" s="327">
        <f t="shared" si="11"/>
        <v>13.96</v>
      </c>
      <c r="AZ26" s="323">
        <v>14.38</v>
      </c>
      <c r="BA26" s="324">
        <v>13.43</v>
      </c>
      <c r="BB26" s="328">
        <v>13.59</v>
      </c>
      <c r="BC26" s="323">
        <v>14.5</v>
      </c>
      <c r="BD26" s="324">
        <v>13.7</v>
      </c>
      <c r="BE26" s="327">
        <v>14.17</v>
      </c>
      <c r="BF26" s="323">
        <v>14.38</v>
      </c>
      <c r="BG26" s="324">
        <v>13.43</v>
      </c>
      <c r="BH26" s="328">
        <v>13.59</v>
      </c>
      <c r="BI26" s="323">
        <f t="shared" si="12"/>
        <v>16.649999999999999</v>
      </c>
      <c r="BJ26" s="324">
        <f t="shared" si="12"/>
        <v>15.34</v>
      </c>
      <c r="BK26" s="327">
        <f t="shared" si="12"/>
        <v>16.22</v>
      </c>
      <c r="BL26" s="323">
        <v>14.38</v>
      </c>
      <c r="BM26" s="324">
        <v>13.43</v>
      </c>
      <c r="BN26" s="328">
        <v>13.59</v>
      </c>
      <c r="BO26" s="323">
        <f t="shared" si="13"/>
        <v>17.190000000000001</v>
      </c>
      <c r="BP26" s="324">
        <f t="shared" si="13"/>
        <v>15.57</v>
      </c>
      <c r="BQ26" s="327">
        <f t="shared" si="13"/>
        <v>15.63</v>
      </c>
      <c r="BR26" s="323">
        <v>14.38</v>
      </c>
      <c r="BS26" s="324">
        <v>13.43</v>
      </c>
      <c r="BT26" s="328">
        <v>13.59</v>
      </c>
      <c r="BU26" s="323">
        <v>16.5</v>
      </c>
      <c r="BV26" s="324">
        <f>+BV25</f>
        <v>15.14</v>
      </c>
      <c r="BW26" s="327">
        <v>15.25</v>
      </c>
      <c r="BX26" s="323">
        <v>14.38</v>
      </c>
      <c r="BY26" s="324">
        <v>13.43</v>
      </c>
      <c r="BZ26" s="328">
        <v>13.59</v>
      </c>
      <c r="CA26" s="323">
        <f t="shared" si="14"/>
        <v>15.18</v>
      </c>
      <c r="CB26" s="324">
        <f t="shared" si="14"/>
        <v>13.73</v>
      </c>
      <c r="CC26" s="327">
        <f t="shared" si="14"/>
        <v>13.7</v>
      </c>
      <c r="CD26" s="323">
        <v>14.38</v>
      </c>
      <c r="CE26" s="324">
        <v>13.43</v>
      </c>
      <c r="CF26" s="328">
        <v>13.59</v>
      </c>
      <c r="CG26" s="323">
        <f>+CG25</f>
        <v>15.38</v>
      </c>
      <c r="CH26" s="324">
        <f t="shared" si="15"/>
        <v>15.01</v>
      </c>
      <c r="CI26" s="327">
        <f t="shared" si="15"/>
        <v>14.49</v>
      </c>
      <c r="CJ26" s="323">
        <v>14.38</v>
      </c>
      <c r="CK26" s="324">
        <v>13.43</v>
      </c>
      <c r="CL26" s="328">
        <v>13.59</v>
      </c>
      <c r="CM26" s="323">
        <f t="shared" si="16"/>
        <v>15.82</v>
      </c>
      <c r="CN26" s="324">
        <f t="shared" si="16"/>
        <v>15.63</v>
      </c>
      <c r="CO26" s="327">
        <f t="shared" si="16"/>
        <v>14.82</v>
      </c>
      <c r="CP26" s="323">
        <v>14.38</v>
      </c>
      <c r="CQ26" s="324">
        <v>13.43</v>
      </c>
      <c r="CR26" s="328">
        <v>13.59</v>
      </c>
    </row>
    <row r="27" spans="2:96">
      <c r="B27" s="315"/>
      <c r="C27" s="312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329"/>
      <c r="AQ27" s="330"/>
      <c r="AR27" s="331"/>
      <c r="AS27" s="329"/>
      <c r="AT27" s="330"/>
      <c r="AU27" s="404"/>
      <c r="AV27" s="414"/>
      <c r="AW27" s="329"/>
      <c r="AX27" s="330"/>
      <c r="AY27" s="331"/>
      <c r="AZ27" s="329"/>
      <c r="BA27" s="330"/>
      <c r="BB27" s="332"/>
      <c r="BC27" s="329"/>
      <c r="BD27" s="330"/>
      <c r="BE27" s="331"/>
      <c r="BF27" s="329"/>
      <c r="BG27" s="330"/>
      <c r="BH27" s="332"/>
      <c r="BI27" s="329"/>
      <c r="BJ27" s="330"/>
      <c r="BK27" s="331"/>
      <c r="BL27" s="329"/>
      <c r="BM27" s="330"/>
      <c r="BN27" s="332"/>
      <c r="BO27" s="329"/>
      <c r="BP27" s="330"/>
      <c r="BQ27" s="331"/>
      <c r="BR27" s="329"/>
      <c r="BS27" s="330"/>
      <c r="BT27" s="332"/>
      <c r="BU27" s="329"/>
      <c r="BV27" s="330"/>
      <c r="BW27" s="331"/>
      <c r="BX27" s="329"/>
      <c r="BY27" s="330"/>
      <c r="BZ27" s="332"/>
      <c r="CA27" s="329"/>
      <c r="CB27" s="330"/>
      <c r="CC27" s="331"/>
      <c r="CD27" s="329"/>
      <c r="CE27" s="330"/>
      <c r="CF27" s="332"/>
      <c r="CG27" s="329"/>
      <c r="CH27" s="330"/>
      <c r="CI27" s="331"/>
      <c r="CJ27" s="329"/>
      <c r="CK27" s="330"/>
      <c r="CL27" s="332"/>
      <c r="CM27" s="329"/>
      <c r="CN27" s="330"/>
      <c r="CO27" s="331"/>
      <c r="CP27" s="329"/>
      <c r="CQ27" s="330"/>
      <c r="CR27" s="332"/>
    </row>
    <row r="28" spans="2:96">
      <c r="B28" s="469" t="s">
        <v>229</v>
      </c>
      <c r="C28" s="310" t="s">
        <v>228</v>
      </c>
      <c r="D28" s="293">
        <v>73.28</v>
      </c>
      <c r="E28" s="293">
        <v>58.18</v>
      </c>
      <c r="F28" s="293">
        <v>66.38</v>
      </c>
      <c r="G28" s="293">
        <v>224.53</v>
      </c>
      <c r="H28" s="293">
        <v>73.64</v>
      </c>
      <c r="I28" s="293">
        <v>58.46</v>
      </c>
      <c r="J28" s="293">
        <v>66.7</v>
      </c>
      <c r="K28" s="293">
        <v>224.53</v>
      </c>
      <c r="L28" s="293">
        <v>71.84</v>
      </c>
      <c r="M28" s="293">
        <v>57.8</v>
      </c>
      <c r="N28" s="293">
        <v>65.959999999999994</v>
      </c>
      <c r="O28" s="293">
        <v>224.53</v>
      </c>
      <c r="P28" s="293">
        <v>60.46</v>
      </c>
      <c r="Q28" s="293">
        <v>76.23</v>
      </c>
      <c r="R28" s="293">
        <v>69.010000000000005</v>
      </c>
      <c r="S28" s="293">
        <v>224.53</v>
      </c>
      <c r="T28" s="293">
        <v>46.5</v>
      </c>
      <c r="U28" s="293">
        <v>58.86</v>
      </c>
      <c r="V28" s="293">
        <v>53.17</v>
      </c>
      <c r="W28" s="293">
        <v>224.53</v>
      </c>
      <c r="X28" s="293">
        <v>47.41</v>
      </c>
      <c r="Y28" s="293">
        <v>60</v>
      </c>
      <c r="Z28" s="293">
        <v>54.21</v>
      </c>
      <c r="AA28" s="293">
        <v>224.53</v>
      </c>
      <c r="AB28" s="293">
        <v>63.74</v>
      </c>
      <c r="AC28" s="293">
        <v>80.31</v>
      </c>
      <c r="AD28" s="293">
        <v>72.73</v>
      </c>
      <c r="AE28" s="293">
        <v>224.53</v>
      </c>
      <c r="AF28" s="293">
        <v>65</v>
      </c>
      <c r="AG28" s="293">
        <v>81.89</v>
      </c>
      <c r="AH28" s="293">
        <v>74.16</v>
      </c>
      <c r="AI28" s="293">
        <v>224.53</v>
      </c>
      <c r="AJ28" s="293">
        <v>65</v>
      </c>
      <c r="AK28" s="293">
        <v>81.89</v>
      </c>
      <c r="AL28" s="293">
        <v>74.16</v>
      </c>
      <c r="AM28" s="293">
        <v>219.38</v>
      </c>
      <c r="AN28" s="293">
        <v>219.93</v>
      </c>
      <c r="AO28" s="293">
        <v>219.68</v>
      </c>
      <c r="AP28" s="333">
        <v>66.349999999999994</v>
      </c>
      <c r="AQ28" s="334">
        <v>83.49</v>
      </c>
      <c r="AR28" s="335">
        <v>75.709999999999994</v>
      </c>
      <c r="AS28" s="333">
        <v>213.01</v>
      </c>
      <c r="AT28" s="334">
        <v>214.73</v>
      </c>
      <c r="AU28" s="405">
        <v>213.95</v>
      </c>
      <c r="AV28" s="414"/>
      <c r="AW28" s="333">
        <v>68.2</v>
      </c>
      <c r="AX28" s="334">
        <v>85.91</v>
      </c>
      <c r="AY28" s="335">
        <v>77.81</v>
      </c>
      <c r="AZ28" s="333">
        <v>207.14</v>
      </c>
      <c r="BA28" s="334">
        <v>210.15</v>
      </c>
      <c r="BB28" s="336">
        <v>208.78</v>
      </c>
      <c r="BC28" s="333">
        <v>69.58</v>
      </c>
      <c r="BD28" s="334">
        <v>87.63</v>
      </c>
      <c r="BE28" s="335">
        <v>79.38</v>
      </c>
      <c r="BF28" s="333">
        <v>207.14</v>
      </c>
      <c r="BG28" s="334">
        <v>210.15</v>
      </c>
      <c r="BH28" s="336">
        <v>208.78</v>
      </c>
      <c r="BI28" s="333">
        <v>70.38</v>
      </c>
      <c r="BJ28" s="334">
        <v>88.61</v>
      </c>
      <c r="BK28" s="335">
        <v>80.28</v>
      </c>
      <c r="BL28" s="333">
        <v>207.14</v>
      </c>
      <c r="BM28" s="334">
        <v>210.15</v>
      </c>
      <c r="BN28" s="336">
        <v>208.78</v>
      </c>
      <c r="BO28" s="333">
        <v>71.16</v>
      </c>
      <c r="BP28" s="334">
        <v>89.59</v>
      </c>
      <c r="BQ28" s="335">
        <v>81.17</v>
      </c>
      <c r="BR28" s="333">
        <v>207.14</v>
      </c>
      <c r="BS28" s="334">
        <v>210.15</v>
      </c>
      <c r="BT28" s="336">
        <v>208.78</v>
      </c>
      <c r="BU28" s="333">
        <v>72.48</v>
      </c>
      <c r="BV28" s="334">
        <v>91.29</v>
      </c>
      <c r="BW28" s="335">
        <v>82.69</v>
      </c>
      <c r="BX28" s="333">
        <v>207.14</v>
      </c>
      <c r="BY28" s="334">
        <v>210.15</v>
      </c>
      <c r="BZ28" s="336">
        <v>208.78</v>
      </c>
      <c r="CA28" s="333">
        <v>72.58</v>
      </c>
      <c r="CB28" s="334">
        <v>91.39</v>
      </c>
      <c r="CC28" s="335">
        <v>82.79</v>
      </c>
      <c r="CD28" s="333">
        <v>207.14</v>
      </c>
      <c r="CE28" s="334">
        <v>210.15</v>
      </c>
      <c r="CF28" s="336">
        <v>208.78</v>
      </c>
      <c r="CG28" s="333">
        <v>73.64</v>
      </c>
      <c r="CH28" s="334">
        <v>92.77</v>
      </c>
      <c r="CI28" s="335">
        <v>84.02</v>
      </c>
      <c r="CJ28" s="333">
        <v>207.14</v>
      </c>
      <c r="CK28" s="334">
        <v>210.15</v>
      </c>
      <c r="CL28" s="336">
        <v>208.78</v>
      </c>
      <c r="CM28" s="333">
        <v>74.2</v>
      </c>
      <c r="CN28" s="334">
        <v>93.47</v>
      </c>
      <c r="CO28" s="335">
        <v>84.66</v>
      </c>
      <c r="CP28" s="333">
        <v>207.14</v>
      </c>
      <c r="CQ28" s="334">
        <v>210.15</v>
      </c>
      <c r="CR28" s="336">
        <v>208.78</v>
      </c>
    </row>
    <row r="29" spans="2:96">
      <c r="B29" s="458"/>
      <c r="C29" s="313" t="s">
        <v>230</v>
      </c>
      <c r="D29" s="292">
        <v>6.76</v>
      </c>
      <c r="E29" s="292">
        <v>7.03</v>
      </c>
      <c r="F29" s="292">
        <v>6.92</v>
      </c>
      <c r="G29" s="292">
        <v>7.37</v>
      </c>
      <c r="H29" s="292">
        <v>6.31</v>
      </c>
      <c r="I29" s="292">
        <v>6.53</v>
      </c>
      <c r="J29" s="292">
        <v>5.76</v>
      </c>
      <c r="K29" s="292">
        <v>7.37</v>
      </c>
      <c r="L29" s="292">
        <v>6.13</v>
      </c>
      <c r="M29" s="292">
        <v>6.33</v>
      </c>
      <c r="N29" s="292">
        <v>5.55</v>
      </c>
      <c r="O29" s="292">
        <v>7.37</v>
      </c>
      <c r="P29" s="292">
        <v>6.68</v>
      </c>
      <c r="Q29" s="292">
        <v>6.31</v>
      </c>
      <c r="R29" s="292">
        <v>5.47</v>
      </c>
      <c r="S29" s="292">
        <v>7.37</v>
      </c>
      <c r="T29" s="292">
        <v>7.01</v>
      </c>
      <c r="U29" s="292">
        <v>6.84</v>
      </c>
      <c r="V29" s="292">
        <v>6.46</v>
      </c>
      <c r="W29" s="292">
        <v>7.37</v>
      </c>
      <c r="X29" s="292">
        <v>7.42</v>
      </c>
      <c r="Y29" s="292">
        <v>7.19</v>
      </c>
      <c r="Z29" s="292">
        <v>6.5</v>
      </c>
      <c r="AA29" s="292">
        <v>7.37</v>
      </c>
      <c r="AB29" s="292">
        <v>7.28</v>
      </c>
      <c r="AC29" s="292">
        <v>7.12</v>
      </c>
      <c r="AD29" s="292">
        <v>6.75</v>
      </c>
      <c r="AE29" s="292">
        <v>7.37</v>
      </c>
      <c r="AF29" s="292">
        <v>7.52</v>
      </c>
      <c r="AG29" s="292">
        <v>7.55</v>
      </c>
      <c r="AH29" s="292">
        <v>7.19</v>
      </c>
      <c r="AI29" s="292">
        <v>7.37</v>
      </c>
      <c r="AJ29" s="292">
        <v>7.52</v>
      </c>
      <c r="AK29" s="292">
        <v>7.55</v>
      </c>
      <c r="AL29" s="292">
        <v>7.19</v>
      </c>
      <c r="AM29" s="292">
        <v>7.37</v>
      </c>
      <c r="AN29" s="292">
        <v>7.38</v>
      </c>
      <c r="AO29" s="292">
        <v>7.36</v>
      </c>
      <c r="AP29" s="337">
        <v>8.1300000000000008</v>
      </c>
      <c r="AQ29" s="338">
        <v>8.25</v>
      </c>
      <c r="AR29" s="339">
        <v>7.87</v>
      </c>
      <c r="AS29" s="337">
        <v>7.99</v>
      </c>
      <c r="AT29" s="338">
        <v>8.09</v>
      </c>
      <c r="AU29" s="406">
        <v>8.0299999999999994</v>
      </c>
      <c r="AV29" s="414"/>
      <c r="AW29" s="337">
        <v>9.9600000000000009</v>
      </c>
      <c r="AX29" s="338">
        <v>9.17</v>
      </c>
      <c r="AY29" s="335">
        <v>8.92</v>
      </c>
      <c r="AZ29" s="337">
        <v>9.83</v>
      </c>
      <c r="BA29" s="338">
        <v>9.02</v>
      </c>
      <c r="BB29" s="340">
        <v>9.07</v>
      </c>
      <c r="BC29" s="337">
        <v>9.16</v>
      </c>
      <c r="BD29" s="338">
        <v>9.1300000000000008</v>
      </c>
      <c r="BE29" s="335">
        <v>9.1</v>
      </c>
      <c r="BF29" s="337">
        <v>9.83</v>
      </c>
      <c r="BG29" s="338">
        <v>9.02</v>
      </c>
      <c r="BH29" s="340">
        <v>9.07</v>
      </c>
      <c r="BI29" s="337">
        <v>11.33</v>
      </c>
      <c r="BJ29" s="338">
        <v>11.22</v>
      </c>
      <c r="BK29" s="335">
        <v>11</v>
      </c>
      <c r="BL29" s="337">
        <v>9.83</v>
      </c>
      <c r="BM29" s="338">
        <v>9.02</v>
      </c>
      <c r="BN29" s="340">
        <v>9.07</v>
      </c>
      <c r="BO29" s="337">
        <v>12.07</v>
      </c>
      <c r="BP29" s="338">
        <v>11.2</v>
      </c>
      <c r="BQ29" s="335">
        <v>10.82</v>
      </c>
      <c r="BR29" s="337">
        <v>9.83</v>
      </c>
      <c r="BS29" s="338">
        <v>9.02</v>
      </c>
      <c r="BT29" s="340">
        <v>9.07</v>
      </c>
      <c r="BU29" s="337">
        <v>11.06</v>
      </c>
      <c r="BV29" s="338">
        <v>10.57</v>
      </c>
      <c r="BW29" s="335">
        <v>10.24</v>
      </c>
      <c r="BX29" s="337">
        <v>9.83</v>
      </c>
      <c r="BY29" s="338">
        <v>9.02</v>
      </c>
      <c r="BZ29" s="340">
        <v>9.07</v>
      </c>
      <c r="CA29" s="337">
        <v>9.83</v>
      </c>
      <c r="CB29" s="338">
        <v>9.18</v>
      </c>
      <c r="CC29" s="335">
        <v>8.8000000000000007</v>
      </c>
      <c r="CD29" s="337">
        <v>9.83</v>
      </c>
      <c r="CE29" s="338">
        <v>9.02</v>
      </c>
      <c r="CF29" s="340">
        <v>9.07</v>
      </c>
      <c r="CG29" s="337">
        <v>9.86</v>
      </c>
      <c r="CH29" s="338">
        <v>10.27</v>
      </c>
      <c r="CI29" s="335">
        <v>9.4600000000000009</v>
      </c>
      <c r="CJ29" s="337">
        <v>9.83</v>
      </c>
      <c r="CK29" s="338">
        <v>9.02</v>
      </c>
      <c r="CL29" s="340">
        <v>9.07</v>
      </c>
      <c r="CM29" s="337">
        <v>10.16</v>
      </c>
      <c r="CN29" s="338">
        <v>10.7</v>
      </c>
      <c r="CO29" s="335">
        <v>9.65</v>
      </c>
      <c r="CP29" s="337">
        <v>9.83</v>
      </c>
      <c r="CQ29" s="338">
        <v>9.02</v>
      </c>
      <c r="CR29" s="340">
        <v>9.07</v>
      </c>
    </row>
    <row r="30" spans="2:96">
      <c r="B30" s="470"/>
      <c r="C30" s="314" t="s">
        <v>231</v>
      </c>
      <c r="D30" s="294">
        <v>1463.36</v>
      </c>
      <c r="E30" s="294">
        <v>1976.12</v>
      </c>
      <c r="F30" s="294">
        <v>1814.34</v>
      </c>
      <c r="G30" s="294">
        <v>993.99</v>
      </c>
      <c r="H30" s="294">
        <v>1485.06</v>
      </c>
      <c r="I30" s="294">
        <v>2015.27</v>
      </c>
      <c r="J30" s="294">
        <v>1824.15</v>
      </c>
      <c r="K30" s="294">
        <v>993.99</v>
      </c>
      <c r="L30" s="294">
        <v>1494.97</v>
      </c>
      <c r="M30" s="294">
        <v>2021.8</v>
      </c>
      <c r="N30" s="294">
        <v>1821.67</v>
      </c>
      <c r="O30" s="294">
        <v>993.99</v>
      </c>
      <c r="P30" s="294">
        <v>2180.5300000000002</v>
      </c>
      <c r="Q30" s="294">
        <v>1621.25</v>
      </c>
      <c r="R30" s="294">
        <v>1978.11</v>
      </c>
      <c r="S30" s="294">
        <v>993.99</v>
      </c>
      <c r="T30" s="294">
        <v>1958.7</v>
      </c>
      <c r="U30" s="294">
        <v>1490.44</v>
      </c>
      <c r="V30" s="294">
        <v>1752.96</v>
      </c>
      <c r="W30" s="294">
        <v>993.99</v>
      </c>
      <c r="X30" s="294">
        <v>2103.0700000000002</v>
      </c>
      <c r="Y30" s="294">
        <v>1557.81</v>
      </c>
      <c r="Z30" s="294">
        <v>1888.85</v>
      </c>
      <c r="AA30" s="294">
        <v>993.99</v>
      </c>
      <c r="AB30" s="294">
        <v>2540.64</v>
      </c>
      <c r="AC30" s="294">
        <v>1855.4</v>
      </c>
      <c r="AD30" s="294">
        <v>2401.06</v>
      </c>
      <c r="AE30" s="294">
        <v>993.99</v>
      </c>
      <c r="AF30" s="294">
        <v>2326.42</v>
      </c>
      <c r="AG30" s="294">
        <v>1750.37</v>
      </c>
      <c r="AH30" s="294">
        <v>2057.5100000000002</v>
      </c>
      <c r="AI30" s="294">
        <v>993.99</v>
      </c>
      <c r="AJ30" s="294">
        <v>2326.42</v>
      </c>
      <c r="AK30" s="294">
        <v>1750.37</v>
      </c>
      <c r="AL30" s="294">
        <v>2057.5100000000002</v>
      </c>
      <c r="AM30" s="294">
        <v>1036.97</v>
      </c>
      <c r="AN30" s="294">
        <v>1018.39</v>
      </c>
      <c r="AO30" s="294">
        <v>1028.3</v>
      </c>
      <c r="AP30" s="341">
        <v>2217.0100000000002</v>
      </c>
      <c r="AQ30" s="342">
        <v>1675.88</v>
      </c>
      <c r="AR30" s="343">
        <v>2036.29</v>
      </c>
      <c r="AS30" s="341">
        <v>992.03</v>
      </c>
      <c r="AT30" s="342">
        <v>980.5</v>
      </c>
      <c r="AU30" s="407">
        <v>1058.54</v>
      </c>
      <c r="AV30" s="414"/>
      <c r="AW30" s="341">
        <v>2470.6</v>
      </c>
      <c r="AX30" s="342">
        <v>1847.94</v>
      </c>
      <c r="AY30" s="339">
        <v>2207.17</v>
      </c>
      <c r="AZ30" s="341">
        <v>1310.0999999999999</v>
      </c>
      <c r="BA30" s="342">
        <v>1189.1600000000001</v>
      </c>
      <c r="BB30" s="344">
        <v>1280.8800000000001</v>
      </c>
      <c r="BC30" s="341">
        <v>2395.5100000000002</v>
      </c>
      <c r="BD30" s="342">
        <v>1814.34</v>
      </c>
      <c r="BE30" s="339">
        <v>2224.1799999999998</v>
      </c>
      <c r="BF30" s="341">
        <v>1310.0999999999999</v>
      </c>
      <c r="BG30" s="342">
        <v>1189.1600000000001</v>
      </c>
      <c r="BH30" s="344">
        <v>1280.8800000000001</v>
      </c>
      <c r="BI30" s="341">
        <v>2405.94</v>
      </c>
      <c r="BJ30" s="342">
        <v>1645.94</v>
      </c>
      <c r="BK30" s="339">
        <v>2311.9499999999998</v>
      </c>
      <c r="BL30" s="341">
        <v>1310.0999999999999</v>
      </c>
      <c r="BM30" s="342">
        <v>1189.1600000000001</v>
      </c>
      <c r="BN30" s="344">
        <v>1280.8800000000001</v>
      </c>
      <c r="BO30" s="341">
        <v>2296.4699999999998</v>
      </c>
      <c r="BP30" s="342">
        <v>1734.07</v>
      </c>
      <c r="BQ30" s="339">
        <v>2109.66</v>
      </c>
      <c r="BR30" s="341">
        <v>1310.0999999999999</v>
      </c>
      <c r="BS30" s="342">
        <v>1189.1600000000001</v>
      </c>
      <c r="BT30" s="344">
        <v>1280.8800000000001</v>
      </c>
      <c r="BU30" s="341">
        <v>2441.79</v>
      </c>
      <c r="BV30" s="342">
        <v>1840.25</v>
      </c>
      <c r="BW30" s="339">
        <v>2189.9</v>
      </c>
      <c r="BX30" s="341">
        <v>1310.0999999999999</v>
      </c>
      <c r="BY30" s="342">
        <v>1189.1600000000001</v>
      </c>
      <c r="BZ30" s="344">
        <v>1280.8800000000001</v>
      </c>
      <c r="CA30" s="341">
        <v>2407.37</v>
      </c>
      <c r="CB30" s="342">
        <v>1804.35</v>
      </c>
      <c r="CC30" s="339">
        <v>2141.7399999999998</v>
      </c>
      <c r="CD30" s="341">
        <v>1310.0999999999999</v>
      </c>
      <c r="CE30" s="342">
        <v>1189.1600000000001</v>
      </c>
      <c r="CF30" s="344">
        <v>1280.8800000000001</v>
      </c>
      <c r="CG30" s="341">
        <v>2488.14</v>
      </c>
      <c r="CH30" s="342">
        <v>1878.19</v>
      </c>
      <c r="CI30" s="339">
        <v>2202.1</v>
      </c>
      <c r="CJ30" s="341">
        <v>1310.0999999999999</v>
      </c>
      <c r="CK30" s="342">
        <v>1189.1600000000001</v>
      </c>
      <c r="CL30" s="344">
        <v>1280.8800000000001</v>
      </c>
      <c r="CM30" s="341">
        <v>2552.0700000000002</v>
      </c>
      <c r="CN30" s="342">
        <v>1947.86</v>
      </c>
      <c r="CO30" s="339">
        <v>2261.23</v>
      </c>
      <c r="CP30" s="341">
        <v>1310.0999999999999</v>
      </c>
      <c r="CQ30" s="342">
        <v>1189.1600000000001</v>
      </c>
      <c r="CR30" s="344">
        <v>1280.8800000000001</v>
      </c>
    </row>
    <row r="31" spans="2:96">
      <c r="B31" s="315"/>
      <c r="C31" s="312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329"/>
      <c r="AQ31" s="330"/>
      <c r="AR31" s="331"/>
      <c r="AS31" s="329"/>
      <c r="AT31" s="330"/>
      <c r="AU31" s="404"/>
      <c r="AV31" s="414"/>
      <c r="AW31" s="329"/>
      <c r="AX31" s="330"/>
      <c r="AY31" s="343"/>
      <c r="AZ31" s="329"/>
      <c r="BA31" s="330"/>
      <c r="BB31" s="332"/>
      <c r="BC31" s="329"/>
      <c r="BD31" s="330"/>
      <c r="BE31" s="343"/>
      <c r="BF31" s="329"/>
      <c r="BG31" s="330"/>
      <c r="BH31" s="332"/>
      <c r="BI31" s="329"/>
      <c r="BJ31" s="330"/>
      <c r="BK31" s="343"/>
      <c r="BL31" s="329"/>
      <c r="BM31" s="330"/>
      <c r="BN31" s="332"/>
      <c r="BO31" s="329"/>
      <c r="BP31" s="330"/>
      <c r="BQ31" s="343"/>
      <c r="BR31" s="329"/>
      <c r="BS31" s="330"/>
      <c r="BT31" s="332"/>
      <c r="BU31" s="329"/>
      <c r="BV31" s="330"/>
      <c r="BW31" s="343"/>
      <c r="BX31" s="329"/>
      <c r="BY31" s="330"/>
      <c r="BZ31" s="332"/>
      <c r="CA31" s="329"/>
      <c r="CB31" s="330"/>
      <c r="CC31" s="343"/>
      <c r="CD31" s="329"/>
      <c r="CE31" s="330"/>
      <c r="CF31" s="332"/>
      <c r="CG31" s="329"/>
      <c r="CH31" s="330"/>
      <c r="CI31" s="343"/>
      <c r="CJ31" s="329"/>
      <c r="CK31" s="330"/>
      <c r="CL31" s="332"/>
      <c r="CM31" s="329"/>
      <c r="CN31" s="330"/>
      <c r="CO31" s="343"/>
      <c r="CP31" s="329"/>
      <c r="CQ31" s="330"/>
      <c r="CR31" s="332"/>
    </row>
    <row r="32" spans="2:96">
      <c r="B32" s="474" t="s">
        <v>232</v>
      </c>
      <c r="C32" s="316" t="s">
        <v>228</v>
      </c>
      <c r="D32" s="291">
        <v>73.28</v>
      </c>
      <c r="E32" s="295">
        <v>58.18</v>
      </c>
      <c r="F32" s="295">
        <v>66.38</v>
      </c>
      <c r="G32" s="296">
        <v>224.53</v>
      </c>
      <c r="H32" s="291">
        <v>73.64</v>
      </c>
      <c r="I32" s="295">
        <v>58.46</v>
      </c>
      <c r="J32" s="295">
        <v>66.7</v>
      </c>
      <c r="K32" s="296">
        <v>224.53</v>
      </c>
      <c r="L32" s="291">
        <v>72.84</v>
      </c>
      <c r="M32" s="295">
        <v>57.8</v>
      </c>
      <c r="N32" s="295">
        <v>65.959999999999994</v>
      </c>
      <c r="O32" s="296">
        <v>224.53</v>
      </c>
      <c r="P32" s="291">
        <v>60.46</v>
      </c>
      <c r="Q32" s="295">
        <v>76.23</v>
      </c>
      <c r="R32" s="295">
        <v>69.010000000000005</v>
      </c>
      <c r="S32" s="296">
        <v>224.53</v>
      </c>
      <c r="T32" s="291">
        <v>46.5</v>
      </c>
      <c r="U32" s="295">
        <v>58.86</v>
      </c>
      <c r="V32" s="295">
        <v>53.17</v>
      </c>
      <c r="W32" s="296">
        <v>224.53</v>
      </c>
      <c r="X32" s="291">
        <v>47.41</v>
      </c>
      <c r="Y32" s="295">
        <v>60</v>
      </c>
      <c r="Z32" s="295">
        <v>54.21</v>
      </c>
      <c r="AA32" s="296">
        <v>224.53</v>
      </c>
      <c r="AB32" s="293">
        <v>63.74</v>
      </c>
      <c r="AC32" s="295">
        <f>+AC28</f>
        <v>80.31</v>
      </c>
      <c r="AD32" s="293">
        <v>72.73</v>
      </c>
      <c r="AE32" s="296">
        <v>224.53</v>
      </c>
      <c r="AF32" s="293">
        <v>65</v>
      </c>
      <c r="AG32" s="295">
        <v>81.89</v>
      </c>
      <c r="AH32" s="293">
        <v>74.16</v>
      </c>
      <c r="AI32" s="296">
        <v>224.53</v>
      </c>
      <c r="AJ32" s="293">
        <v>65</v>
      </c>
      <c r="AK32" s="295">
        <v>81.89</v>
      </c>
      <c r="AL32" s="293">
        <v>74.16</v>
      </c>
      <c r="AM32" s="293">
        <v>219.38</v>
      </c>
      <c r="AN32" s="295">
        <v>219.93</v>
      </c>
      <c r="AO32" s="293">
        <v>219.68</v>
      </c>
      <c r="AP32" s="333">
        <v>66.349999999999994</v>
      </c>
      <c r="AQ32" s="345">
        <v>83.59</v>
      </c>
      <c r="AR32" s="335">
        <v>75.709999999999994</v>
      </c>
      <c r="AS32" s="333">
        <v>213.01</v>
      </c>
      <c r="AT32" s="345">
        <v>214.93</v>
      </c>
      <c r="AU32" s="405">
        <v>213.95</v>
      </c>
      <c r="AV32" s="414"/>
      <c r="AW32" s="333">
        <v>68.2</v>
      </c>
      <c r="AX32" s="345">
        <v>85.91</v>
      </c>
      <c r="AY32" s="335">
        <v>77.81</v>
      </c>
      <c r="AZ32" s="333">
        <v>207.14</v>
      </c>
      <c r="BA32" s="345">
        <v>210.15</v>
      </c>
      <c r="BB32" s="336">
        <v>208.78</v>
      </c>
      <c r="BC32" s="333">
        <v>69.58</v>
      </c>
      <c r="BD32" s="345">
        <v>87.63</v>
      </c>
      <c r="BE32" s="335">
        <v>79.38</v>
      </c>
      <c r="BF32" s="333">
        <v>207.14</v>
      </c>
      <c r="BG32" s="345">
        <v>210.15</v>
      </c>
      <c r="BH32" s="336">
        <v>208.78</v>
      </c>
      <c r="BI32" s="333">
        <v>70.38</v>
      </c>
      <c r="BJ32" s="345">
        <v>88.61</v>
      </c>
      <c r="BK32" s="335">
        <v>80.28</v>
      </c>
      <c r="BL32" s="333">
        <v>207.14</v>
      </c>
      <c r="BM32" s="345">
        <v>210.15</v>
      </c>
      <c r="BN32" s="336">
        <v>208.78</v>
      </c>
      <c r="BO32" s="333">
        <v>71.16</v>
      </c>
      <c r="BP32" s="345">
        <v>89.59</v>
      </c>
      <c r="BQ32" s="335">
        <v>81.17</v>
      </c>
      <c r="BR32" s="333">
        <v>207.14</v>
      </c>
      <c r="BS32" s="345">
        <v>210.15</v>
      </c>
      <c r="BT32" s="336">
        <v>208.78</v>
      </c>
      <c r="BU32" s="333">
        <v>72.48</v>
      </c>
      <c r="BV32" s="334">
        <v>91.29</v>
      </c>
      <c r="BW32" s="335">
        <v>82.69</v>
      </c>
      <c r="BX32" s="333">
        <v>207.14</v>
      </c>
      <c r="BY32" s="345">
        <v>210.15</v>
      </c>
      <c r="BZ32" s="336">
        <v>208.78</v>
      </c>
      <c r="CA32" s="333">
        <v>72.58</v>
      </c>
      <c r="CB32" s="334">
        <v>91.39</v>
      </c>
      <c r="CC32" s="335">
        <v>82.79</v>
      </c>
      <c r="CD32" s="333">
        <v>207.14</v>
      </c>
      <c r="CE32" s="345">
        <v>210.15</v>
      </c>
      <c r="CF32" s="336">
        <v>208.78</v>
      </c>
      <c r="CG32" s="333">
        <v>73.64</v>
      </c>
      <c r="CH32" s="334">
        <v>92.77</v>
      </c>
      <c r="CI32" s="335">
        <v>84.02</v>
      </c>
      <c r="CJ32" s="333">
        <v>207.14</v>
      </c>
      <c r="CK32" s="345">
        <v>210.15</v>
      </c>
      <c r="CL32" s="336">
        <v>208.78</v>
      </c>
      <c r="CM32" s="333">
        <v>74.2</v>
      </c>
      <c r="CN32" s="334">
        <v>93.47</v>
      </c>
      <c r="CO32" s="335">
        <v>84.66</v>
      </c>
      <c r="CP32" s="333">
        <v>207.14</v>
      </c>
      <c r="CQ32" s="345">
        <v>210.15</v>
      </c>
      <c r="CR32" s="336">
        <v>208.78</v>
      </c>
    </row>
    <row r="33" spans="2:96">
      <c r="B33" s="475"/>
      <c r="C33" s="313" t="s">
        <v>230</v>
      </c>
      <c r="D33" s="292">
        <v>6.76</v>
      </c>
      <c r="E33" s="292">
        <v>7.03</v>
      </c>
      <c r="F33" s="292">
        <v>6.92</v>
      </c>
      <c r="G33" s="292">
        <v>7.26</v>
      </c>
      <c r="H33" s="292">
        <v>6.31</v>
      </c>
      <c r="I33" s="292">
        <v>6.53</v>
      </c>
      <c r="J33" s="292">
        <v>5.76</v>
      </c>
      <c r="K33" s="292">
        <v>7.26</v>
      </c>
      <c r="L33" s="292">
        <v>6.13</v>
      </c>
      <c r="M33" s="292">
        <v>6.33</v>
      </c>
      <c r="N33" s="292">
        <v>5.55</v>
      </c>
      <c r="O33" s="292">
        <v>7.26</v>
      </c>
      <c r="P33" s="292">
        <v>6.68</v>
      </c>
      <c r="Q33" s="292">
        <v>6.31</v>
      </c>
      <c r="R33" s="292">
        <v>5.47</v>
      </c>
      <c r="S33" s="292">
        <v>7.26</v>
      </c>
      <c r="T33" s="292">
        <v>7.01</v>
      </c>
      <c r="U33" s="292">
        <v>6.84</v>
      </c>
      <c r="V33" s="292">
        <v>6.46</v>
      </c>
      <c r="W33" s="292">
        <v>7.26</v>
      </c>
      <c r="X33" s="292">
        <v>7.42</v>
      </c>
      <c r="Y33" s="292">
        <v>7.19</v>
      </c>
      <c r="Z33" s="292">
        <v>6.5</v>
      </c>
      <c r="AA33" s="292">
        <v>7.26</v>
      </c>
      <c r="AB33" s="292">
        <v>7.28</v>
      </c>
      <c r="AC33" s="292">
        <f>+AC29</f>
        <v>7.12</v>
      </c>
      <c r="AD33" s="292">
        <v>6.75</v>
      </c>
      <c r="AE33" s="292">
        <v>7.26</v>
      </c>
      <c r="AF33" s="292">
        <v>7.52</v>
      </c>
      <c r="AG33" s="292">
        <v>7.55</v>
      </c>
      <c r="AH33" s="292">
        <v>7.19</v>
      </c>
      <c r="AI33" s="292">
        <v>7.26</v>
      </c>
      <c r="AJ33" s="292">
        <v>7.52</v>
      </c>
      <c r="AK33" s="292">
        <v>7.55</v>
      </c>
      <c r="AL33" s="292">
        <v>7.19</v>
      </c>
      <c r="AM33" s="292">
        <v>7.27</v>
      </c>
      <c r="AN33" s="292">
        <v>7.27</v>
      </c>
      <c r="AO33" s="292">
        <v>7.26</v>
      </c>
      <c r="AP33" s="337">
        <v>8.1300000000000008</v>
      </c>
      <c r="AQ33" s="338">
        <v>8.25</v>
      </c>
      <c r="AR33" s="339">
        <v>7.87</v>
      </c>
      <c r="AS33" s="337">
        <v>7.89</v>
      </c>
      <c r="AT33" s="338">
        <v>7.98</v>
      </c>
      <c r="AU33" s="406">
        <v>7.94</v>
      </c>
      <c r="AV33" s="414"/>
      <c r="AW33" s="337">
        <v>9.9600000000000009</v>
      </c>
      <c r="AX33" s="338">
        <v>9.17</v>
      </c>
      <c r="AY33" s="339">
        <v>8.92</v>
      </c>
      <c r="AZ33" s="337">
        <v>9.74</v>
      </c>
      <c r="BA33" s="338">
        <v>8.92</v>
      </c>
      <c r="BB33" s="340">
        <v>8.98</v>
      </c>
      <c r="BC33" s="337">
        <v>9.16</v>
      </c>
      <c r="BD33" s="338">
        <v>9.1300000000000008</v>
      </c>
      <c r="BE33" s="339">
        <v>9.1</v>
      </c>
      <c r="BF33" s="337">
        <v>9.74</v>
      </c>
      <c r="BG33" s="338">
        <v>8.92</v>
      </c>
      <c r="BH33" s="340">
        <v>8.98</v>
      </c>
      <c r="BI33" s="337">
        <v>11.33</v>
      </c>
      <c r="BJ33" s="338">
        <v>11.22</v>
      </c>
      <c r="BK33" s="339">
        <v>11</v>
      </c>
      <c r="BL33" s="337">
        <v>9.74</v>
      </c>
      <c r="BM33" s="338">
        <v>8.92</v>
      </c>
      <c r="BN33" s="340">
        <v>8.98</v>
      </c>
      <c r="BO33" s="337">
        <v>12.07</v>
      </c>
      <c r="BP33" s="338">
        <v>11.2</v>
      </c>
      <c r="BQ33" s="339">
        <v>10.82</v>
      </c>
      <c r="BR33" s="337">
        <v>9.74</v>
      </c>
      <c r="BS33" s="338">
        <v>8.92</v>
      </c>
      <c r="BT33" s="340">
        <v>8.98</v>
      </c>
      <c r="BU33" s="337">
        <v>11.06</v>
      </c>
      <c r="BV33" s="338">
        <v>10.57</v>
      </c>
      <c r="BW33" s="339">
        <v>10.24</v>
      </c>
      <c r="BX33" s="337">
        <v>9.74</v>
      </c>
      <c r="BY33" s="338">
        <v>8.92</v>
      </c>
      <c r="BZ33" s="340">
        <v>8.98</v>
      </c>
      <c r="CA33" s="337">
        <v>9.83</v>
      </c>
      <c r="CB33" s="338">
        <v>9.18</v>
      </c>
      <c r="CC33" s="339">
        <v>8.8000000000000007</v>
      </c>
      <c r="CD33" s="337">
        <v>9.74</v>
      </c>
      <c r="CE33" s="338">
        <v>8.92</v>
      </c>
      <c r="CF33" s="340">
        <v>8.98</v>
      </c>
      <c r="CG33" s="337">
        <v>9.86</v>
      </c>
      <c r="CH33" s="338">
        <v>10.27</v>
      </c>
      <c r="CI33" s="339">
        <v>9.4600000000000009</v>
      </c>
      <c r="CJ33" s="337">
        <v>9.74</v>
      </c>
      <c r="CK33" s="338">
        <v>8.92</v>
      </c>
      <c r="CL33" s="340">
        <v>8.98</v>
      </c>
      <c r="CM33" s="337">
        <v>10.16</v>
      </c>
      <c r="CN33" s="338">
        <v>10.7</v>
      </c>
      <c r="CO33" s="339">
        <v>9.65</v>
      </c>
      <c r="CP33" s="337">
        <v>9.74</v>
      </c>
      <c r="CQ33" s="338">
        <v>8.92</v>
      </c>
      <c r="CR33" s="340">
        <v>8.98</v>
      </c>
    </row>
    <row r="34" spans="2:96">
      <c r="B34" s="475"/>
      <c r="C34" s="313" t="s">
        <v>233</v>
      </c>
      <c r="D34" s="292">
        <v>696.96</v>
      </c>
      <c r="E34" s="292">
        <v>864.6</v>
      </c>
      <c r="F34" s="292">
        <v>753.12</v>
      </c>
      <c r="G34" s="292">
        <v>253.35</v>
      </c>
      <c r="H34" s="292">
        <v>700.97</v>
      </c>
      <c r="I34" s="292">
        <v>869.08</v>
      </c>
      <c r="J34" s="292">
        <v>756.11</v>
      </c>
      <c r="K34" s="292">
        <v>253.35</v>
      </c>
      <c r="L34" s="292">
        <v>699.72</v>
      </c>
      <c r="M34" s="292">
        <v>865.87</v>
      </c>
      <c r="N34" s="292">
        <v>751.38</v>
      </c>
      <c r="O34" s="292">
        <v>253.35</v>
      </c>
      <c r="P34" s="292">
        <v>955.54</v>
      </c>
      <c r="Q34" s="292">
        <v>775.68</v>
      </c>
      <c r="R34" s="292">
        <v>830.64</v>
      </c>
      <c r="S34" s="292">
        <v>253.35</v>
      </c>
      <c r="T34" s="292">
        <v>808.94</v>
      </c>
      <c r="U34" s="292">
        <v>660.06</v>
      </c>
      <c r="V34" s="292">
        <v>707.95</v>
      </c>
      <c r="W34" s="292">
        <v>253.35</v>
      </c>
      <c r="X34" s="292">
        <v>877.7</v>
      </c>
      <c r="Y34" s="292">
        <v>720.6</v>
      </c>
      <c r="Z34" s="292">
        <v>766.91</v>
      </c>
      <c r="AA34" s="292">
        <v>253.35</v>
      </c>
      <c r="AB34" s="292">
        <v>1127.44</v>
      </c>
      <c r="AC34" s="292">
        <v>924.22</v>
      </c>
      <c r="AD34" s="292">
        <v>973.16</v>
      </c>
      <c r="AE34" s="292">
        <v>253.35</v>
      </c>
      <c r="AF34" s="292">
        <v>1091.0999999999999</v>
      </c>
      <c r="AG34" s="292">
        <v>888.64</v>
      </c>
      <c r="AH34" s="292">
        <v>945.55</v>
      </c>
      <c r="AI34" s="292">
        <v>253.35</v>
      </c>
      <c r="AJ34" s="292">
        <v>1091.0999999999999</v>
      </c>
      <c r="AK34" s="292">
        <v>888.64</v>
      </c>
      <c r="AL34" s="292">
        <v>945.55</v>
      </c>
      <c r="AM34" s="292">
        <v>280.37</v>
      </c>
      <c r="AN34" s="292">
        <v>273.83999999999997</v>
      </c>
      <c r="AO34" s="292">
        <v>275.68</v>
      </c>
      <c r="AP34" s="337">
        <v>1046.5</v>
      </c>
      <c r="AQ34" s="338">
        <v>844.77</v>
      </c>
      <c r="AR34" s="339">
        <v>912.96</v>
      </c>
      <c r="AS34" s="337">
        <v>276.31</v>
      </c>
      <c r="AT34" s="338">
        <v>260.70999999999998</v>
      </c>
      <c r="AU34" s="406">
        <v>276.58</v>
      </c>
      <c r="AV34" s="414"/>
      <c r="AW34" s="337">
        <v>1123.1099999999999</v>
      </c>
      <c r="AX34" s="338">
        <v>910.56</v>
      </c>
      <c r="AY34" s="339">
        <v>978.97</v>
      </c>
      <c r="AZ34" s="337">
        <v>393.45</v>
      </c>
      <c r="BA34" s="338">
        <v>357.24</v>
      </c>
      <c r="BB34" s="340">
        <v>376.09</v>
      </c>
      <c r="BC34" s="337">
        <v>1108.7</v>
      </c>
      <c r="BD34" s="338">
        <v>897.51</v>
      </c>
      <c r="BE34" s="339">
        <v>963.34</v>
      </c>
      <c r="BF34" s="337">
        <v>393.45</v>
      </c>
      <c r="BG34" s="338">
        <v>357.24</v>
      </c>
      <c r="BH34" s="340">
        <v>376.09</v>
      </c>
      <c r="BI34" s="337">
        <v>1067.55</v>
      </c>
      <c r="BJ34" s="338">
        <v>861.32</v>
      </c>
      <c r="BK34" s="339">
        <v>924.7</v>
      </c>
      <c r="BL34" s="337">
        <v>393.45</v>
      </c>
      <c r="BM34" s="338">
        <v>357.24</v>
      </c>
      <c r="BN34" s="340">
        <v>376.09</v>
      </c>
      <c r="BO34" s="337">
        <v>1065.7</v>
      </c>
      <c r="BP34" s="338">
        <v>858.33</v>
      </c>
      <c r="BQ34" s="339">
        <v>924.06</v>
      </c>
      <c r="BR34" s="337">
        <v>393.45</v>
      </c>
      <c r="BS34" s="338">
        <v>357.24</v>
      </c>
      <c r="BT34" s="340">
        <v>376.09</v>
      </c>
      <c r="BU34" s="337">
        <v>1132.79</v>
      </c>
      <c r="BV34" s="338">
        <v>916.82</v>
      </c>
      <c r="BW34" s="339">
        <v>980.94</v>
      </c>
      <c r="BX34" s="337">
        <v>393.45</v>
      </c>
      <c r="BY34" s="338">
        <v>357.24</v>
      </c>
      <c r="BZ34" s="340">
        <v>376.09</v>
      </c>
      <c r="CA34" s="337">
        <v>1094.96</v>
      </c>
      <c r="CB34" s="338">
        <v>883.28</v>
      </c>
      <c r="CC34" s="339">
        <v>947.81</v>
      </c>
      <c r="CD34" s="337">
        <v>393.45</v>
      </c>
      <c r="CE34" s="338">
        <v>357.24</v>
      </c>
      <c r="CF34" s="340">
        <v>376.09</v>
      </c>
      <c r="CG34" s="337">
        <v>1123.07</v>
      </c>
      <c r="CH34" s="338">
        <v>907.2</v>
      </c>
      <c r="CI34" s="339">
        <v>971.49</v>
      </c>
      <c r="CJ34" s="337">
        <v>393.45</v>
      </c>
      <c r="CK34" s="338">
        <v>357.24</v>
      </c>
      <c r="CL34" s="340">
        <v>376.09</v>
      </c>
      <c r="CM34" s="337">
        <v>1149.78</v>
      </c>
      <c r="CN34" s="338">
        <v>930.93</v>
      </c>
      <c r="CO34" s="339">
        <v>992.95</v>
      </c>
      <c r="CP34" s="337">
        <v>393.45</v>
      </c>
      <c r="CQ34" s="338">
        <v>357.24</v>
      </c>
      <c r="CR34" s="340">
        <v>376.09</v>
      </c>
    </row>
    <row r="35" spans="2:96">
      <c r="B35" s="476"/>
      <c r="C35" s="314" t="s">
        <v>234</v>
      </c>
      <c r="D35" s="294">
        <v>1552.92</v>
      </c>
      <c r="E35" s="294">
        <v>2121.67</v>
      </c>
      <c r="F35" s="294">
        <v>1961.05</v>
      </c>
      <c r="G35" s="294">
        <v>1412.74</v>
      </c>
      <c r="H35" s="294">
        <v>1577.98</v>
      </c>
      <c r="I35" s="294">
        <v>2167.77</v>
      </c>
      <c r="J35" s="294">
        <v>1972</v>
      </c>
      <c r="K35" s="294">
        <v>1412.74</v>
      </c>
      <c r="L35" s="294">
        <v>1590.41</v>
      </c>
      <c r="M35" s="294">
        <v>2176.73</v>
      </c>
      <c r="N35" s="294">
        <v>1970.51</v>
      </c>
      <c r="O35" s="294">
        <v>1412.74</v>
      </c>
      <c r="P35" s="294">
        <v>2340.65</v>
      </c>
      <c r="Q35" s="294">
        <v>1719.33</v>
      </c>
      <c r="R35" s="294">
        <v>2134.9899999999998</v>
      </c>
      <c r="S35" s="294">
        <v>1412.74</v>
      </c>
      <c r="T35" s="294">
        <v>2118.41</v>
      </c>
      <c r="U35" s="294">
        <v>1597.66</v>
      </c>
      <c r="V35" s="294">
        <v>1901.04</v>
      </c>
      <c r="W35" s="294">
        <v>1412.74</v>
      </c>
      <c r="X35" s="294">
        <v>2271.6</v>
      </c>
      <c r="Y35" s="294">
        <v>1660.01</v>
      </c>
      <c r="Z35" s="294">
        <v>2047.09</v>
      </c>
      <c r="AA35" s="294">
        <v>1412.74</v>
      </c>
      <c r="AB35" s="294">
        <v>2722.68</v>
      </c>
      <c r="AC35" s="294">
        <v>1955.91</v>
      </c>
      <c r="AD35" s="294">
        <v>2602.7800000000002</v>
      </c>
      <c r="AE35" s="294">
        <v>1412.74</v>
      </c>
      <c r="AF35" s="294">
        <v>2474.23</v>
      </c>
      <c r="AG35" s="294">
        <v>1839.81</v>
      </c>
      <c r="AH35" s="294">
        <v>2194.48</v>
      </c>
      <c r="AI35" s="294">
        <v>1412.74</v>
      </c>
      <c r="AJ35" s="294">
        <v>2474.23</v>
      </c>
      <c r="AK35" s="294">
        <v>1839.81</v>
      </c>
      <c r="AL35" s="294">
        <v>2194.48</v>
      </c>
      <c r="AM35" s="294">
        <v>1446.98</v>
      </c>
      <c r="AN35" s="294">
        <v>1426.52</v>
      </c>
      <c r="AO35" s="294">
        <v>1437.96</v>
      </c>
      <c r="AP35" s="341">
        <v>2355.71</v>
      </c>
      <c r="AQ35" s="342">
        <v>1763.46</v>
      </c>
      <c r="AR35" s="343">
        <v>2179.1799999999998</v>
      </c>
      <c r="AS35" s="341">
        <v>1379.82</v>
      </c>
      <c r="AT35" s="342">
        <v>1370.83</v>
      </c>
      <c r="AU35" s="407">
        <v>1460.49</v>
      </c>
      <c r="AV35" s="414"/>
      <c r="AW35" s="341">
        <v>2639.02</v>
      </c>
      <c r="AX35" s="342">
        <v>1951.25</v>
      </c>
      <c r="AY35" s="343">
        <v>2365.48</v>
      </c>
      <c r="AZ35" s="341">
        <v>1714.5</v>
      </c>
      <c r="BA35" s="342">
        <v>1579.29</v>
      </c>
      <c r="BB35" s="344">
        <v>1684.59</v>
      </c>
      <c r="BC35" s="341">
        <v>2552.4699999999998</v>
      </c>
      <c r="BD35" s="342">
        <v>1914.64</v>
      </c>
      <c r="BE35" s="343">
        <v>2391.15</v>
      </c>
      <c r="BF35" s="341">
        <v>1714.5</v>
      </c>
      <c r="BG35" s="342">
        <v>1579.29</v>
      </c>
      <c r="BH35" s="344">
        <v>1684.59</v>
      </c>
      <c r="BI35" s="341">
        <v>2578.36</v>
      </c>
      <c r="BJ35" s="342">
        <v>1721.79</v>
      </c>
      <c r="BK35" s="343">
        <v>2510.14</v>
      </c>
      <c r="BL35" s="341">
        <v>1714.5</v>
      </c>
      <c r="BM35" s="342">
        <v>1579.29</v>
      </c>
      <c r="BN35" s="344">
        <v>1684.59</v>
      </c>
      <c r="BO35" s="341">
        <v>2446.02</v>
      </c>
      <c r="BP35" s="342">
        <v>1829.77</v>
      </c>
      <c r="BQ35" s="343">
        <v>2264.71</v>
      </c>
      <c r="BR35" s="341">
        <v>1714.5</v>
      </c>
      <c r="BS35" s="342">
        <v>1579.29</v>
      </c>
      <c r="BT35" s="344">
        <v>1684.59</v>
      </c>
      <c r="BU35" s="341">
        <v>2600.91</v>
      </c>
      <c r="BV35" s="342">
        <v>1939.9</v>
      </c>
      <c r="BW35" s="343">
        <v>2343.86</v>
      </c>
      <c r="BX35" s="341">
        <v>1714.5</v>
      </c>
      <c r="BY35" s="342">
        <v>1579.29</v>
      </c>
      <c r="BZ35" s="344">
        <v>1684.59</v>
      </c>
      <c r="CA35" s="341">
        <v>2571.2800000000002</v>
      </c>
      <c r="CB35" s="342">
        <v>1907.08</v>
      </c>
      <c r="CC35" s="343">
        <v>2296.0300000000002</v>
      </c>
      <c r="CD35" s="341">
        <v>1714.5</v>
      </c>
      <c r="CE35" s="342">
        <v>1579.29</v>
      </c>
      <c r="CF35" s="344">
        <v>1684.59</v>
      </c>
      <c r="CG35" s="341">
        <v>2660.32</v>
      </c>
      <c r="CH35" s="342">
        <v>1989.07</v>
      </c>
      <c r="CI35" s="343">
        <v>2361.6999999999998</v>
      </c>
      <c r="CJ35" s="341">
        <v>1714.5</v>
      </c>
      <c r="CK35" s="342">
        <v>1579.29</v>
      </c>
      <c r="CL35" s="344">
        <v>1684.59</v>
      </c>
      <c r="CM35" s="341">
        <v>2729.36</v>
      </c>
      <c r="CN35" s="342">
        <v>2066.0300000000002</v>
      </c>
      <c r="CO35" s="343">
        <v>2426.62</v>
      </c>
      <c r="CP35" s="341">
        <v>1714.5</v>
      </c>
      <c r="CQ35" s="342">
        <v>1579.29</v>
      </c>
      <c r="CR35" s="344">
        <v>1684.59</v>
      </c>
    </row>
    <row r="36" spans="2:96">
      <c r="B36" s="315"/>
      <c r="C36" s="312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329"/>
      <c r="AQ36" s="330"/>
      <c r="AR36" s="331"/>
      <c r="AS36" s="329"/>
      <c r="AT36" s="330"/>
      <c r="AU36" s="404"/>
      <c r="AV36" s="414"/>
      <c r="AW36" s="329"/>
      <c r="AX36" s="330"/>
      <c r="AY36" s="343"/>
      <c r="AZ36" s="329"/>
      <c r="BA36" s="330"/>
      <c r="BB36" s="332"/>
      <c r="BC36" s="329"/>
      <c r="BD36" s="330"/>
      <c r="BE36" s="343"/>
      <c r="BF36" s="329"/>
      <c r="BG36" s="330"/>
      <c r="BH36" s="332"/>
      <c r="BI36" s="329"/>
      <c r="BJ36" s="330"/>
      <c r="BK36" s="343"/>
      <c r="BL36" s="329"/>
      <c r="BM36" s="330"/>
      <c r="BN36" s="332"/>
      <c r="BO36" s="329"/>
      <c r="BP36" s="330"/>
      <c r="BQ36" s="343"/>
      <c r="BR36" s="329"/>
      <c r="BS36" s="330"/>
      <c r="BT36" s="332"/>
      <c r="BU36" s="329"/>
      <c r="BV36" s="330"/>
      <c r="BW36" s="343"/>
      <c r="BX36" s="329"/>
      <c r="BY36" s="330"/>
      <c r="BZ36" s="332"/>
      <c r="CA36" s="329"/>
      <c r="CB36" s="330"/>
      <c r="CC36" s="343"/>
      <c r="CD36" s="329"/>
      <c r="CE36" s="330"/>
      <c r="CF36" s="332"/>
      <c r="CG36" s="329"/>
      <c r="CH36" s="330"/>
      <c r="CI36" s="343"/>
      <c r="CJ36" s="329"/>
      <c r="CK36" s="330"/>
      <c r="CL36" s="332"/>
      <c r="CM36" s="329"/>
      <c r="CN36" s="330"/>
      <c r="CO36" s="343"/>
      <c r="CP36" s="329"/>
      <c r="CQ36" s="330"/>
      <c r="CR36" s="332"/>
    </row>
    <row r="37" spans="2:96">
      <c r="B37" s="458" t="s">
        <v>235</v>
      </c>
      <c r="C37" s="310" t="s">
        <v>228</v>
      </c>
      <c r="D37" s="293">
        <v>80.709999999999994</v>
      </c>
      <c r="E37" s="293">
        <v>78.02</v>
      </c>
      <c r="F37" s="293">
        <v>73.709999999999994</v>
      </c>
      <c r="G37" s="293">
        <v>224.53</v>
      </c>
      <c r="H37" s="293">
        <v>81.069999999999993</v>
      </c>
      <c r="I37" s="293">
        <v>78.36</v>
      </c>
      <c r="J37" s="293">
        <v>74.040000000000006</v>
      </c>
      <c r="K37" s="293">
        <v>224.53</v>
      </c>
      <c r="L37" s="293">
        <v>80.040000000000006</v>
      </c>
      <c r="M37" s="293">
        <v>77.319999999999993</v>
      </c>
      <c r="N37" s="293">
        <v>73.099999999999994</v>
      </c>
      <c r="O37" s="293">
        <v>224.53</v>
      </c>
      <c r="P37" s="293">
        <v>80.790000000000006</v>
      </c>
      <c r="Q37" s="293">
        <v>83.67</v>
      </c>
      <c r="R37" s="293">
        <v>76.42</v>
      </c>
      <c r="S37" s="293">
        <v>224.53</v>
      </c>
      <c r="T37" s="293">
        <v>61.16</v>
      </c>
      <c r="U37" s="293">
        <v>63.68</v>
      </c>
      <c r="V37" s="293">
        <v>58.16</v>
      </c>
      <c r="W37" s="293">
        <v>224.53</v>
      </c>
      <c r="X37" s="293">
        <v>62.43</v>
      </c>
      <c r="Y37" s="293">
        <v>64.98</v>
      </c>
      <c r="Z37" s="293">
        <v>59.34</v>
      </c>
      <c r="AA37" s="293">
        <v>224.53</v>
      </c>
      <c r="AB37" s="293">
        <v>85.36</v>
      </c>
      <c r="AC37" s="293">
        <v>88.34</v>
      </c>
      <c r="AD37" s="293">
        <v>80.680000000000007</v>
      </c>
      <c r="AE37" s="293">
        <v>224.53</v>
      </c>
      <c r="AF37" s="293">
        <v>87.05</v>
      </c>
      <c r="AG37" s="293">
        <v>90.09</v>
      </c>
      <c r="AH37" s="293">
        <v>82.27</v>
      </c>
      <c r="AI37" s="293">
        <v>224.53</v>
      </c>
      <c r="AJ37" s="293">
        <v>87.05</v>
      </c>
      <c r="AK37" s="293">
        <v>90.09</v>
      </c>
      <c r="AL37" s="293">
        <v>82.27</v>
      </c>
      <c r="AM37" s="293">
        <v>220.1</v>
      </c>
      <c r="AN37" s="293">
        <v>220.19</v>
      </c>
      <c r="AO37" s="293">
        <v>219.94</v>
      </c>
      <c r="AP37" s="333">
        <v>88.92</v>
      </c>
      <c r="AQ37" s="334">
        <v>92</v>
      </c>
      <c r="AR37" s="335">
        <v>84.03</v>
      </c>
      <c r="AS37" s="333">
        <v>215.32</v>
      </c>
      <c r="AT37" s="334">
        <v>215.6</v>
      </c>
      <c r="AU37" s="405">
        <v>214.82</v>
      </c>
      <c r="AV37" s="414"/>
      <c r="AW37" s="333">
        <v>91.44</v>
      </c>
      <c r="AX37" s="334">
        <v>94.59</v>
      </c>
      <c r="AY37" s="335">
        <v>86.39</v>
      </c>
      <c r="AZ37" s="333">
        <v>211.19</v>
      </c>
      <c r="BA37" s="334">
        <v>211.68</v>
      </c>
      <c r="BB37" s="336">
        <v>210.29</v>
      </c>
      <c r="BC37" s="333">
        <v>93.35</v>
      </c>
      <c r="BD37" s="334">
        <v>96.55</v>
      </c>
      <c r="BE37" s="335">
        <v>88.18</v>
      </c>
      <c r="BF37" s="333">
        <v>211.19</v>
      </c>
      <c r="BG37" s="334">
        <v>211.68</v>
      </c>
      <c r="BH37" s="336">
        <v>210.29</v>
      </c>
      <c r="BI37" s="333">
        <v>94.54</v>
      </c>
      <c r="BJ37" s="334">
        <v>97.74</v>
      </c>
      <c r="BK37" s="335">
        <v>89.27</v>
      </c>
      <c r="BL37" s="333">
        <v>211.19</v>
      </c>
      <c r="BM37" s="334">
        <v>211.68</v>
      </c>
      <c r="BN37" s="336">
        <v>210.29</v>
      </c>
      <c r="BO37" s="333">
        <v>95.55</v>
      </c>
      <c r="BP37" s="334">
        <v>98.79</v>
      </c>
      <c r="BQ37" s="335">
        <v>90.23</v>
      </c>
      <c r="BR37" s="333">
        <v>211.19</v>
      </c>
      <c r="BS37" s="334">
        <v>211.68</v>
      </c>
      <c r="BT37" s="336">
        <v>210.29</v>
      </c>
      <c r="BU37" s="333">
        <v>97.24</v>
      </c>
      <c r="BV37" s="334">
        <v>100.57</v>
      </c>
      <c r="BW37" s="335">
        <v>91.85</v>
      </c>
      <c r="BX37" s="333">
        <v>211.19</v>
      </c>
      <c r="BY37" s="334">
        <v>211.68</v>
      </c>
      <c r="BZ37" s="336">
        <v>210.29</v>
      </c>
      <c r="CA37" s="333">
        <v>97.44</v>
      </c>
      <c r="CB37" s="334">
        <v>100.76</v>
      </c>
      <c r="CC37" s="335">
        <v>92.02</v>
      </c>
      <c r="CD37" s="333">
        <v>211.19</v>
      </c>
      <c r="CE37" s="334">
        <v>211.68</v>
      </c>
      <c r="CF37" s="336">
        <v>210.29</v>
      </c>
      <c r="CG37" s="333">
        <v>98.7</v>
      </c>
      <c r="CH37" s="334">
        <v>102.12</v>
      </c>
      <c r="CI37" s="335">
        <v>93.27</v>
      </c>
      <c r="CJ37" s="333">
        <v>211.19</v>
      </c>
      <c r="CK37" s="334">
        <v>211.68</v>
      </c>
      <c r="CL37" s="336">
        <v>210.29</v>
      </c>
      <c r="CM37" s="333">
        <v>99.47</v>
      </c>
      <c r="CN37" s="334">
        <v>102.91</v>
      </c>
      <c r="CO37" s="335">
        <v>93.99</v>
      </c>
      <c r="CP37" s="333">
        <v>211.19</v>
      </c>
      <c r="CQ37" s="334">
        <v>211.68</v>
      </c>
      <c r="CR37" s="336">
        <v>210.29</v>
      </c>
    </row>
    <row r="38" spans="2:96">
      <c r="B38" s="458"/>
      <c r="C38" s="313" t="s">
        <v>230</v>
      </c>
      <c r="D38" s="292">
        <v>6.05</v>
      </c>
      <c r="E38" s="292">
        <v>6.37</v>
      </c>
      <c r="F38" s="292">
        <v>6.13</v>
      </c>
      <c r="G38" s="292">
        <v>7.81</v>
      </c>
      <c r="H38" s="292">
        <v>5.64</v>
      </c>
      <c r="I38" s="292">
        <v>5.96</v>
      </c>
      <c r="J38" s="292">
        <v>5.0999999999999996</v>
      </c>
      <c r="K38" s="292">
        <v>7.81</v>
      </c>
      <c r="L38" s="292">
        <v>5.48</v>
      </c>
      <c r="M38" s="292">
        <v>5.74</v>
      </c>
      <c r="N38" s="292">
        <v>4.91</v>
      </c>
      <c r="O38" s="292">
        <v>7.81</v>
      </c>
      <c r="P38" s="292">
        <v>6.05</v>
      </c>
      <c r="Q38" s="292">
        <v>5.64</v>
      </c>
      <c r="R38" s="292">
        <v>4.84</v>
      </c>
      <c r="S38" s="292">
        <v>7.81</v>
      </c>
      <c r="T38" s="292">
        <v>6.35</v>
      </c>
      <c r="U38" s="292">
        <v>6.11</v>
      </c>
      <c r="V38" s="292">
        <v>5.71</v>
      </c>
      <c r="W38" s="292">
        <v>7.81</v>
      </c>
      <c r="X38" s="292">
        <v>6.72</v>
      </c>
      <c r="Y38" s="292">
        <v>6.43</v>
      </c>
      <c r="Z38" s="292">
        <v>5.75</v>
      </c>
      <c r="AA38" s="292">
        <v>7.81</v>
      </c>
      <c r="AB38" s="292">
        <v>6.6</v>
      </c>
      <c r="AC38" s="292">
        <v>6.37</v>
      </c>
      <c r="AD38" s="292">
        <v>6.06</v>
      </c>
      <c r="AE38" s="292">
        <v>7.81</v>
      </c>
      <c r="AF38" s="292">
        <v>6</v>
      </c>
      <c r="AG38" s="292">
        <v>6.75</v>
      </c>
      <c r="AH38" s="292">
        <v>6.45</v>
      </c>
      <c r="AI38" s="292">
        <v>7.81</v>
      </c>
      <c r="AJ38" s="292">
        <v>6</v>
      </c>
      <c r="AK38" s="292">
        <v>6.75</v>
      </c>
      <c r="AL38" s="292">
        <v>6.45</v>
      </c>
      <c r="AM38" s="292">
        <v>7.78</v>
      </c>
      <c r="AN38" s="292">
        <v>7.78</v>
      </c>
      <c r="AO38" s="292">
        <v>7.77</v>
      </c>
      <c r="AP38" s="337">
        <v>7.37</v>
      </c>
      <c r="AQ38" s="338">
        <v>7.37</v>
      </c>
      <c r="AR38" s="339">
        <v>7.06</v>
      </c>
      <c r="AS38" s="337">
        <v>8.2799999999999994</v>
      </c>
      <c r="AT38" s="338">
        <v>8.35</v>
      </c>
      <c r="AU38" s="406">
        <v>8.31</v>
      </c>
      <c r="AV38" s="414"/>
      <c r="AW38" s="337">
        <v>9.0299999999999994</v>
      </c>
      <c r="AX38" s="338">
        <v>8.1999999999999993</v>
      </c>
      <c r="AY38" s="339">
        <v>8</v>
      </c>
      <c r="AZ38" s="337">
        <v>9.89</v>
      </c>
      <c r="BA38" s="338">
        <v>9.1300000000000008</v>
      </c>
      <c r="BB38" s="340">
        <v>9.19</v>
      </c>
      <c r="BC38" s="337">
        <v>8.31</v>
      </c>
      <c r="BD38" s="338">
        <v>8.16</v>
      </c>
      <c r="BE38" s="339">
        <v>8.16</v>
      </c>
      <c r="BF38" s="337">
        <v>9.89</v>
      </c>
      <c r="BG38" s="338">
        <v>9.1300000000000008</v>
      </c>
      <c r="BH38" s="340">
        <v>9.19</v>
      </c>
      <c r="BI38" s="337">
        <v>10.27</v>
      </c>
      <c r="BJ38" s="338">
        <v>10.029999999999999</v>
      </c>
      <c r="BK38" s="339">
        <v>9.8699999999999992</v>
      </c>
      <c r="BL38" s="337">
        <v>9.89</v>
      </c>
      <c r="BM38" s="338">
        <v>9.1300000000000008</v>
      </c>
      <c r="BN38" s="340">
        <v>9.19</v>
      </c>
      <c r="BO38" s="337">
        <v>10.94</v>
      </c>
      <c r="BP38" s="338">
        <v>10.02</v>
      </c>
      <c r="BQ38" s="339">
        <v>9.6999999999999993</v>
      </c>
      <c r="BR38" s="337">
        <v>9.89</v>
      </c>
      <c r="BS38" s="338">
        <v>9.1300000000000008</v>
      </c>
      <c r="BT38" s="340">
        <v>9.19</v>
      </c>
      <c r="BU38" s="337">
        <v>10.02</v>
      </c>
      <c r="BV38" s="338">
        <v>9.39</v>
      </c>
      <c r="BW38" s="339">
        <v>9.19</v>
      </c>
      <c r="BX38" s="337">
        <v>9.89</v>
      </c>
      <c r="BY38" s="338">
        <v>9.1300000000000008</v>
      </c>
      <c r="BZ38" s="340">
        <v>9.19</v>
      </c>
      <c r="CA38" s="337">
        <v>8.91</v>
      </c>
      <c r="CB38" s="338">
        <v>8.1999999999999993</v>
      </c>
      <c r="CC38" s="339">
        <v>7.9</v>
      </c>
      <c r="CD38" s="337">
        <v>9.89</v>
      </c>
      <c r="CE38" s="338">
        <v>9.1300000000000008</v>
      </c>
      <c r="CF38" s="340">
        <v>9.19</v>
      </c>
      <c r="CG38" s="337">
        <v>8.94</v>
      </c>
      <c r="CH38" s="338">
        <v>9.18</v>
      </c>
      <c r="CI38" s="339">
        <v>8.48</v>
      </c>
      <c r="CJ38" s="337">
        <v>9.89</v>
      </c>
      <c r="CK38" s="338">
        <v>9.1300000000000008</v>
      </c>
      <c r="CL38" s="340">
        <v>9.19</v>
      </c>
      <c r="CM38" s="337">
        <v>9.2100000000000009</v>
      </c>
      <c r="CN38" s="338">
        <v>9.57</v>
      </c>
      <c r="CO38" s="339">
        <v>8.66</v>
      </c>
      <c r="CP38" s="337">
        <v>9.89</v>
      </c>
      <c r="CQ38" s="338">
        <v>9.1300000000000008</v>
      </c>
      <c r="CR38" s="340">
        <v>9.19</v>
      </c>
    </row>
    <row r="39" spans="2:96">
      <c r="B39" s="458"/>
      <c r="C39" s="317" t="s">
        <v>231</v>
      </c>
      <c r="D39" s="297">
        <v>583.37</v>
      </c>
      <c r="E39" s="297">
        <v>973.45</v>
      </c>
      <c r="F39" s="297">
        <v>1011.96</v>
      </c>
      <c r="G39" s="297">
        <v>485.98</v>
      </c>
      <c r="H39" s="297">
        <v>597.32000000000005</v>
      </c>
      <c r="I39" s="297">
        <v>1004.45</v>
      </c>
      <c r="J39" s="297">
        <v>1016.94</v>
      </c>
      <c r="K39" s="297">
        <v>485.98</v>
      </c>
      <c r="L39" s="297">
        <v>605.17999999999995</v>
      </c>
      <c r="M39" s="297">
        <v>1010.98</v>
      </c>
      <c r="N39" s="297">
        <v>1015.56</v>
      </c>
      <c r="O39" s="297">
        <v>485.98</v>
      </c>
      <c r="P39" s="297">
        <v>1071.48</v>
      </c>
      <c r="Q39" s="297">
        <v>641.17999999999995</v>
      </c>
      <c r="R39" s="297">
        <v>1096.5899999999999</v>
      </c>
      <c r="S39" s="297">
        <v>485.98</v>
      </c>
      <c r="T39" s="297">
        <v>1019.61</v>
      </c>
      <c r="U39" s="297">
        <v>644.97</v>
      </c>
      <c r="V39" s="297">
        <v>997.54</v>
      </c>
      <c r="W39" s="297">
        <v>485.98</v>
      </c>
      <c r="X39" s="297">
        <v>1086.02</v>
      </c>
      <c r="Y39" s="297">
        <v>643.38</v>
      </c>
      <c r="Z39" s="297">
        <v>1073.25</v>
      </c>
      <c r="AA39" s="297">
        <v>485.98</v>
      </c>
      <c r="AB39" s="297">
        <v>1241.24</v>
      </c>
      <c r="AC39" s="297">
        <v>700.06</v>
      </c>
      <c r="AD39" s="297">
        <v>1377.19</v>
      </c>
      <c r="AE39" s="297">
        <v>485.98</v>
      </c>
      <c r="AF39" s="297">
        <v>1079.24</v>
      </c>
      <c r="AG39" s="297">
        <v>647.27</v>
      </c>
      <c r="AH39" s="297">
        <v>1105.23</v>
      </c>
      <c r="AI39" s="297">
        <v>485.98</v>
      </c>
      <c r="AJ39" s="297">
        <v>1079.24</v>
      </c>
      <c r="AK39" s="297">
        <v>647.27</v>
      </c>
      <c r="AL39" s="297">
        <v>1105.23</v>
      </c>
      <c r="AM39" s="297">
        <v>505.12</v>
      </c>
      <c r="AN39" s="297">
        <v>491.18</v>
      </c>
      <c r="AO39" s="297">
        <v>505.96</v>
      </c>
      <c r="AP39" s="346">
        <v>1027.73</v>
      </c>
      <c r="AQ39" s="347">
        <v>630.92999999999995</v>
      </c>
      <c r="AR39" s="348">
        <v>1114.22</v>
      </c>
      <c r="AS39" s="346">
        <v>482.32</v>
      </c>
      <c r="AT39" s="347">
        <v>482.64</v>
      </c>
      <c r="AU39" s="408">
        <v>544.91</v>
      </c>
      <c r="AV39" s="414"/>
      <c r="AW39" s="346">
        <v>1190.3399999999999</v>
      </c>
      <c r="AX39" s="347">
        <v>715.69</v>
      </c>
      <c r="AY39" s="348">
        <v>1216.55</v>
      </c>
      <c r="AZ39" s="346">
        <v>673.63</v>
      </c>
      <c r="BA39" s="347">
        <v>575.21</v>
      </c>
      <c r="BB39" s="349">
        <v>677.21</v>
      </c>
      <c r="BC39" s="346">
        <v>1128.46</v>
      </c>
      <c r="BD39" s="347">
        <v>696.26</v>
      </c>
      <c r="BE39" s="348">
        <v>1236.3</v>
      </c>
      <c r="BF39" s="346">
        <v>673.63</v>
      </c>
      <c r="BG39" s="347">
        <v>575.21</v>
      </c>
      <c r="BH39" s="349">
        <v>677.21</v>
      </c>
      <c r="BI39" s="346">
        <v>1174.78</v>
      </c>
      <c r="BJ39" s="347">
        <v>582.95000000000005</v>
      </c>
      <c r="BK39" s="348">
        <v>1331.97</v>
      </c>
      <c r="BL39" s="346">
        <v>673.63</v>
      </c>
      <c r="BM39" s="347">
        <v>575.21</v>
      </c>
      <c r="BN39" s="349">
        <v>677.21</v>
      </c>
      <c r="BO39" s="346">
        <v>1073.74</v>
      </c>
      <c r="BP39" s="347">
        <v>662.87</v>
      </c>
      <c r="BQ39" s="348">
        <v>1160.08</v>
      </c>
      <c r="BR39" s="346">
        <v>673.63</v>
      </c>
      <c r="BS39" s="347">
        <v>575.21</v>
      </c>
      <c r="BT39" s="349">
        <v>677.21</v>
      </c>
      <c r="BU39" s="346">
        <v>1141.8499999999999</v>
      </c>
      <c r="BV39" s="347">
        <v>696.59</v>
      </c>
      <c r="BW39" s="348">
        <v>1189.56</v>
      </c>
      <c r="BX39" s="346">
        <v>673.63</v>
      </c>
      <c r="BY39" s="347">
        <v>575.21</v>
      </c>
      <c r="BZ39" s="349">
        <v>677.21</v>
      </c>
      <c r="CA39" s="346">
        <v>1145.49</v>
      </c>
      <c r="CB39" s="347">
        <v>697.84</v>
      </c>
      <c r="CC39" s="348">
        <v>1169.28</v>
      </c>
      <c r="CD39" s="346">
        <v>673.63</v>
      </c>
      <c r="CE39" s="347">
        <v>575.21</v>
      </c>
      <c r="CF39" s="349">
        <v>677.21</v>
      </c>
      <c r="CG39" s="346">
        <v>1192.8</v>
      </c>
      <c r="CH39" s="347">
        <v>737.57</v>
      </c>
      <c r="CI39" s="348">
        <v>1203.57</v>
      </c>
      <c r="CJ39" s="346">
        <v>673.63</v>
      </c>
      <c r="CK39" s="347">
        <v>575.21</v>
      </c>
      <c r="CL39" s="349">
        <v>677.21</v>
      </c>
      <c r="CM39" s="346">
        <v>1224.17</v>
      </c>
      <c r="CN39" s="347">
        <v>773.26</v>
      </c>
      <c r="CO39" s="348">
        <v>1238.02</v>
      </c>
      <c r="CP39" s="346">
        <v>673.63</v>
      </c>
      <c r="CQ39" s="347">
        <v>575.21</v>
      </c>
      <c r="CR39" s="349">
        <v>677.21</v>
      </c>
    </row>
    <row r="40" spans="2:96">
      <c r="B40" s="315"/>
      <c r="C40" s="312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329"/>
      <c r="AQ40" s="330"/>
      <c r="AR40" s="331"/>
      <c r="AS40" s="329"/>
      <c r="AT40" s="330"/>
      <c r="AU40" s="404"/>
      <c r="AV40" s="414"/>
      <c r="AW40" s="329"/>
      <c r="AX40" s="330"/>
      <c r="AY40" s="348"/>
      <c r="AZ40" s="329"/>
      <c r="BA40" s="330"/>
      <c r="BB40" s="332"/>
      <c r="BC40" s="329"/>
      <c r="BD40" s="330"/>
      <c r="BE40" s="348"/>
      <c r="BF40" s="329"/>
      <c r="BG40" s="330"/>
      <c r="BH40" s="332"/>
      <c r="BI40" s="329"/>
      <c r="BJ40" s="330"/>
      <c r="BK40" s="348"/>
      <c r="BL40" s="329"/>
      <c r="BM40" s="330"/>
      <c r="BN40" s="332"/>
      <c r="BO40" s="329"/>
      <c r="BP40" s="330"/>
      <c r="BQ40" s="348"/>
      <c r="BR40" s="329"/>
      <c r="BS40" s="330"/>
      <c r="BT40" s="332"/>
      <c r="BU40" s="329"/>
      <c r="BV40" s="330"/>
      <c r="BW40" s="348"/>
      <c r="BX40" s="329"/>
      <c r="BY40" s="330"/>
      <c r="BZ40" s="332"/>
      <c r="CA40" s="329"/>
      <c r="CB40" s="330"/>
      <c r="CC40" s="348"/>
      <c r="CD40" s="329"/>
      <c r="CE40" s="330"/>
      <c r="CF40" s="332"/>
      <c r="CG40" s="329"/>
      <c r="CH40" s="330"/>
      <c r="CI40" s="348"/>
      <c r="CJ40" s="329"/>
      <c r="CK40" s="330"/>
      <c r="CL40" s="332"/>
      <c r="CM40" s="329"/>
      <c r="CN40" s="330"/>
      <c r="CO40" s="348"/>
      <c r="CP40" s="329"/>
      <c r="CQ40" s="330"/>
      <c r="CR40" s="332"/>
    </row>
    <row r="41" spans="2:96">
      <c r="B41" s="475" t="s">
        <v>236</v>
      </c>
      <c r="C41" s="310" t="s">
        <v>228</v>
      </c>
      <c r="D41" s="298">
        <v>80.709999999999994</v>
      </c>
      <c r="E41" s="298">
        <v>78.02</v>
      </c>
      <c r="F41" s="298">
        <v>73.709999999999994</v>
      </c>
      <c r="G41" s="298">
        <v>224.53</v>
      </c>
      <c r="H41" s="298">
        <v>81.069999999999993</v>
      </c>
      <c r="I41" s="298">
        <v>78.36</v>
      </c>
      <c r="J41" s="298">
        <v>74.040000000000006</v>
      </c>
      <c r="K41" s="298">
        <v>224.53</v>
      </c>
      <c r="L41" s="298">
        <v>80.040000000000006</v>
      </c>
      <c r="M41" s="298">
        <v>77.319999999999993</v>
      </c>
      <c r="N41" s="298">
        <v>73.099999999999994</v>
      </c>
      <c r="O41" s="298">
        <v>224.53</v>
      </c>
      <c r="P41" s="298">
        <v>80.790000000000006</v>
      </c>
      <c r="Q41" s="298">
        <v>83.67</v>
      </c>
      <c r="R41" s="298">
        <v>76.41</v>
      </c>
      <c r="S41" s="298">
        <v>224.53</v>
      </c>
      <c r="T41" s="298">
        <v>61.16</v>
      </c>
      <c r="U41" s="298">
        <v>63.68</v>
      </c>
      <c r="V41" s="298">
        <v>58.16</v>
      </c>
      <c r="W41" s="298">
        <v>224.53</v>
      </c>
      <c r="X41" s="298">
        <v>62.43</v>
      </c>
      <c r="Y41" s="298">
        <v>64.98</v>
      </c>
      <c r="Z41" s="298">
        <v>59.34</v>
      </c>
      <c r="AA41" s="298">
        <v>224.53</v>
      </c>
      <c r="AB41" s="293">
        <v>85.36</v>
      </c>
      <c r="AC41" s="298">
        <f>+AC37</f>
        <v>88.34</v>
      </c>
      <c r="AD41" s="293">
        <v>80.680000000000007</v>
      </c>
      <c r="AE41" s="298">
        <v>224.53</v>
      </c>
      <c r="AF41" s="293">
        <v>87.05</v>
      </c>
      <c r="AG41" s="298">
        <v>90.09</v>
      </c>
      <c r="AH41" s="293">
        <v>82.27</v>
      </c>
      <c r="AI41" s="298">
        <v>224.53</v>
      </c>
      <c r="AJ41" s="293">
        <v>87.05</v>
      </c>
      <c r="AK41" s="298">
        <v>90.09</v>
      </c>
      <c r="AL41" s="293">
        <v>82.27</v>
      </c>
      <c r="AM41" s="293">
        <v>220.1</v>
      </c>
      <c r="AN41" s="298">
        <v>220.19</v>
      </c>
      <c r="AO41" s="293">
        <v>219.94</v>
      </c>
      <c r="AP41" s="333">
        <v>88.92</v>
      </c>
      <c r="AQ41" s="350">
        <v>92</v>
      </c>
      <c r="AR41" s="335">
        <v>84.03</v>
      </c>
      <c r="AS41" s="333">
        <v>215.32</v>
      </c>
      <c r="AT41" s="350">
        <v>215.6</v>
      </c>
      <c r="AU41" s="405">
        <v>214.82</v>
      </c>
      <c r="AV41" s="414"/>
      <c r="AW41" s="333">
        <v>91.44</v>
      </c>
      <c r="AX41" s="350">
        <v>94.59</v>
      </c>
      <c r="AY41" s="335">
        <v>86.39</v>
      </c>
      <c r="AZ41" s="333">
        <v>211.19</v>
      </c>
      <c r="BA41" s="350">
        <v>211.68</v>
      </c>
      <c r="BB41" s="336">
        <v>210.29</v>
      </c>
      <c r="BC41" s="333">
        <v>93.35</v>
      </c>
      <c r="BD41" s="350">
        <v>96.55</v>
      </c>
      <c r="BE41" s="335">
        <v>88.18</v>
      </c>
      <c r="BF41" s="333">
        <v>211.19</v>
      </c>
      <c r="BG41" s="350">
        <v>211.68</v>
      </c>
      <c r="BH41" s="336">
        <v>210.29</v>
      </c>
      <c r="BI41" s="333">
        <v>94.54</v>
      </c>
      <c r="BJ41" s="350">
        <v>97.74</v>
      </c>
      <c r="BK41" s="335">
        <v>89.27</v>
      </c>
      <c r="BL41" s="333">
        <v>211.19</v>
      </c>
      <c r="BM41" s="350">
        <v>211.68</v>
      </c>
      <c r="BN41" s="336">
        <v>210.29</v>
      </c>
      <c r="BO41" s="333">
        <v>95.55</v>
      </c>
      <c r="BP41" s="350">
        <v>98.79</v>
      </c>
      <c r="BQ41" s="335">
        <v>90.23</v>
      </c>
      <c r="BR41" s="333">
        <v>211.19</v>
      </c>
      <c r="BS41" s="350">
        <v>211.68</v>
      </c>
      <c r="BT41" s="336">
        <v>210.29</v>
      </c>
      <c r="BU41" s="333">
        <v>97.24</v>
      </c>
      <c r="BV41" s="350">
        <v>100.57</v>
      </c>
      <c r="BW41" s="335">
        <v>91.85</v>
      </c>
      <c r="BX41" s="333">
        <v>211.19</v>
      </c>
      <c r="BY41" s="350">
        <v>211.68</v>
      </c>
      <c r="BZ41" s="336">
        <v>210.29</v>
      </c>
      <c r="CA41" s="333">
        <v>97.44</v>
      </c>
      <c r="CB41" s="350">
        <v>100.76</v>
      </c>
      <c r="CC41" s="335">
        <v>92.02</v>
      </c>
      <c r="CD41" s="333">
        <v>211.19</v>
      </c>
      <c r="CE41" s="350">
        <v>211.68</v>
      </c>
      <c r="CF41" s="336">
        <v>210.29</v>
      </c>
      <c r="CG41" s="333">
        <v>98.7</v>
      </c>
      <c r="CH41" s="350">
        <v>102.12</v>
      </c>
      <c r="CI41" s="335">
        <v>93.27</v>
      </c>
      <c r="CJ41" s="333">
        <v>211.19</v>
      </c>
      <c r="CK41" s="350">
        <v>211.68</v>
      </c>
      <c r="CL41" s="336">
        <v>210.29</v>
      </c>
      <c r="CM41" s="333">
        <v>99.47</v>
      </c>
      <c r="CN41" s="350">
        <v>102.91</v>
      </c>
      <c r="CO41" s="335">
        <v>93.99</v>
      </c>
      <c r="CP41" s="333">
        <v>211.19</v>
      </c>
      <c r="CQ41" s="350">
        <v>211.68</v>
      </c>
      <c r="CR41" s="336">
        <v>210.29</v>
      </c>
    </row>
    <row r="42" spans="2:96">
      <c r="B42" s="475"/>
      <c r="C42" s="313" t="s">
        <v>230</v>
      </c>
      <c r="D42" s="299">
        <v>6.05</v>
      </c>
      <c r="E42" s="299">
        <v>6.37</v>
      </c>
      <c r="F42" s="299">
        <v>6.13</v>
      </c>
      <c r="G42" s="299">
        <v>7.38</v>
      </c>
      <c r="H42" s="299">
        <v>5.64</v>
      </c>
      <c r="I42" s="299">
        <v>5.92</v>
      </c>
      <c r="J42" s="299">
        <v>5.0999999999999996</v>
      </c>
      <c r="K42" s="299">
        <v>7.38</v>
      </c>
      <c r="L42" s="299">
        <v>5.48</v>
      </c>
      <c r="M42" s="299">
        <v>5.74</v>
      </c>
      <c r="N42" s="299">
        <v>4.91</v>
      </c>
      <c r="O42" s="299">
        <v>7.38</v>
      </c>
      <c r="P42" s="299">
        <v>6.05</v>
      </c>
      <c r="Q42" s="299">
        <v>5.64</v>
      </c>
      <c r="R42" s="299">
        <v>4.84</v>
      </c>
      <c r="S42" s="299">
        <v>7.38</v>
      </c>
      <c r="T42" s="299">
        <v>6.35</v>
      </c>
      <c r="U42" s="299">
        <v>6.11</v>
      </c>
      <c r="V42" s="299">
        <v>5.71</v>
      </c>
      <c r="W42" s="299">
        <v>7.38</v>
      </c>
      <c r="X42" s="299">
        <v>6.72</v>
      </c>
      <c r="Y42" s="299">
        <v>6.43</v>
      </c>
      <c r="Z42" s="299">
        <v>5.75</v>
      </c>
      <c r="AA42" s="299">
        <v>7.38</v>
      </c>
      <c r="AB42" s="292">
        <v>6.6</v>
      </c>
      <c r="AC42" s="299">
        <f>+AC38</f>
        <v>6.37</v>
      </c>
      <c r="AD42" s="292">
        <v>6.06</v>
      </c>
      <c r="AE42" s="299">
        <v>7.38</v>
      </c>
      <c r="AF42" s="292">
        <v>6.82</v>
      </c>
      <c r="AG42" s="299">
        <v>6.75</v>
      </c>
      <c r="AH42" s="292">
        <v>6.45</v>
      </c>
      <c r="AI42" s="299">
        <v>7.38</v>
      </c>
      <c r="AJ42" s="292">
        <v>6.82</v>
      </c>
      <c r="AK42" s="299">
        <v>6.75</v>
      </c>
      <c r="AL42" s="292">
        <v>6.45</v>
      </c>
      <c r="AM42" s="292">
        <v>7.36</v>
      </c>
      <c r="AN42" s="299">
        <v>7.36</v>
      </c>
      <c r="AO42" s="292">
        <v>7.35</v>
      </c>
      <c r="AP42" s="337">
        <v>7.37</v>
      </c>
      <c r="AQ42" s="351">
        <v>7.37</v>
      </c>
      <c r="AR42" s="339">
        <v>7.06</v>
      </c>
      <c r="AS42" s="337">
        <v>7.88</v>
      </c>
      <c r="AT42" s="351">
        <v>7.95</v>
      </c>
      <c r="AU42" s="406">
        <v>7.92</v>
      </c>
      <c r="AV42" s="414"/>
      <c r="AW42" s="337">
        <v>9.0299999999999994</v>
      </c>
      <c r="AX42" s="351">
        <v>8.1999999999999993</v>
      </c>
      <c r="AY42" s="339">
        <v>8</v>
      </c>
      <c r="AZ42" s="337">
        <v>9.52</v>
      </c>
      <c r="BA42" s="351">
        <v>8.75</v>
      </c>
      <c r="BB42" s="340">
        <v>8.81</v>
      </c>
      <c r="BC42" s="337">
        <v>8.31</v>
      </c>
      <c r="BD42" s="351">
        <v>8.16</v>
      </c>
      <c r="BE42" s="339">
        <v>8.16</v>
      </c>
      <c r="BF42" s="337">
        <v>9.52</v>
      </c>
      <c r="BG42" s="351">
        <v>8.75</v>
      </c>
      <c r="BH42" s="340">
        <v>8.81</v>
      </c>
      <c r="BI42" s="337">
        <v>10.27</v>
      </c>
      <c r="BJ42" s="351">
        <v>10.029999999999999</v>
      </c>
      <c r="BK42" s="339">
        <v>9.8699999999999992</v>
      </c>
      <c r="BL42" s="337">
        <v>9.52</v>
      </c>
      <c r="BM42" s="351">
        <v>8.75</v>
      </c>
      <c r="BN42" s="340">
        <v>8.81</v>
      </c>
      <c r="BO42" s="337">
        <v>10.94</v>
      </c>
      <c r="BP42" s="351">
        <v>10.02</v>
      </c>
      <c r="BQ42" s="339">
        <v>9.6999999999999993</v>
      </c>
      <c r="BR42" s="337">
        <v>9.52</v>
      </c>
      <c r="BS42" s="351">
        <v>8.75</v>
      </c>
      <c r="BT42" s="340">
        <v>8.81</v>
      </c>
      <c r="BU42" s="337">
        <v>10.02</v>
      </c>
      <c r="BV42" s="351">
        <v>9.39</v>
      </c>
      <c r="BW42" s="339">
        <v>9.19</v>
      </c>
      <c r="BX42" s="337">
        <v>9.52</v>
      </c>
      <c r="BY42" s="351">
        <v>8.75</v>
      </c>
      <c r="BZ42" s="340">
        <v>8.81</v>
      </c>
      <c r="CA42" s="337">
        <v>8.91</v>
      </c>
      <c r="CB42" s="351">
        <v>8.1999999999999993</v>
      </c>
      <c r="CC42" s="339">
        <v>7.9</v>
      </c>
      <c r="CD42" s="337">
        <v>9.52</v>
      </c>
      <c r="CE42" s="351">
        <v>8.75</v>
      </c>
      <c r="CF42" s="340">
        <v>8.81</v>
      </c>
      <c r="CG42" s="337">
        <v>8.94</v>
      </c>
      <c r="CH42" s="351">
        <v>9.18</v>
      </c>
      <c r="CI42" s="339">
        <v>8.48</v>
      </c>
      <c r="CJ42" s="337">
        <v>9.52</v>
      </c>
      <c r="CK42" s="351">
        <v>8.75</v>
      </c>
      <c r="CL42" s="340">
        <v>8.81</v>
      </c>
      <c r="CM42" s="337">
        <v>9.2100000000000009</v>
      </c>
      <c r="CN42" s="351">
        <v>9.57</v>
      </c>
      <c r="CO42" s="339">
        <v>8.66</v>
      </c>
      <c r="CP42" s="337">
        <v>9.52</v>
      </c>
      <c r="CQ42" s="351">
        <v>8.75</v>
      </c>
      <c r="CR42" s="340">
        <v>8.81</v>
      </c>
    </row>
    <row r="43" spans="2:96">
      <c r="B43" s="475"/>
      <c r="C43" s="317" t="s">
        <v>231</v>
      </c>
      <c r="D43" s="300">
        <v>583.37</v>
      </c>
      <c r="E43" s="300">
        <v>973.45</v>
      </c>
      <c r="F43" s="300">
        <v>1011.96</v>
      </c>
      <c r="G43" s="300">
        <v>340.39</v>
      </c>
      <c r="H43" s="300">
        <v>597.32000000000005</v>
      </c>
      <c r="I43" s="300">
        <v>1004.45</v>
      </c>
      <c r="J43" s="300">
        <v>1016.94</v>
      </c>
      <c r="K43" s="300">
        <v>340.39</v>
      </c>
      <c r="L43" s="300">
        <v>605.17999999999995</v>
      </c>
      <c r="M43" s="300">
        <v>1010.98</v>
      </c>
      <c r="N43" s="300">
        <v>1015.56</v>
      </c>
      <c r="O43" s="300">
        <v>340.39</v>
      </c>
      <c r="P43" s="300">
        <v>1071.48</v>
      </c>
      <c r="Q43" s="300">
        <v>641.17999999999995</v>
      </c>
      <c r="R43" s="300">
        <v>1096.5899999999999</v>
      </c>
      <c r="S43" s="300">
        <v>340.39</v>
      </c>
      <c r="T43" s="300">
        <v>1019.61</v>
      </c>
      <c r="U43" s="300">
        <v>644.97</v>
      </c>
      <c r="V43" s="300">
        <v>997.54</v>
      </c>
      <c r="W43" s="300">
        <v>340.39</v>
      </c>
      <c r="X43" s="300">
        <v>1086.02</v>
      </c>
      <c r="Y43" s="300">
        <v>643.38</v>
      </c>
      <c r="Z43" s="300">
        <v>1073.25</v>
      </c>
      <c r="AA43" s="300">
        <v>340.39</v>
      </c>
      <c r="AB43" s="300">
        <v>1241.24</v>
      </c>
      <c r="AC43" s="300">
        <f>+AC39</f>
        <v>700.06</v>
      </c>
      <c r="AD43" s="300">
        <v>1377.19</v>
      </c>
      <c r="AE43" s="300">
        <v>340.39</v>
      </c>
      <c r="AF43" s="300">
        <v>1079.24</v>
      </c>
      <c r="AG43" s="300">
        <v>647.27</v>
      </c>
      <c r="AH43" s="300">
        <v>1105.23</v>
      </c>
      <c r="AI43" s="300">
        <v>340.39</v>
      </c>
      <c r="AJ43" s="300">
        <v>1079.24</v>
      </c>
      <c r="AK43" s="300">
        <v>647.27</v>
      </c>
      <c r="AL43" s="300">
        <v>1105.23</v>
      </c>
      <c r="AM43" s="300">
        <v>364.22</v>
      </c>
      <c r="AN43" s="300">
        <v>350.29</v>
      </c>
      <c r="AO43" s="300">
        <v>365.06</v>
      </c>
      <c r="AP43" s="352">
        <v>1027.73</v>
      </c>
      <c r="AQ43" s="353">
        <v>630.92999999999995</v>
      </c>
      <c r="AR43" s="348">
        <v>1114.22</v>
      </c>
      <c r="AS43" s="352">
        <v>348.46</v>
      </c>
      <c r="AT43" s="353">
        <v>348.8</v>
      </c>
      <c r="AU43" s="408">
        <v>411.06</v>
      </c>
      <c r="AV43" s="414"/>
      <c r="AW43" s="352">
        <v>1190.3399999999999</v>
      </c>
      <c r="AX43" s="353">
        <v>715.69</v>
      </c>
      <c r="AY43" s="348">
        <v>1216.55</v>
      </c>
      <c r="AZ43" s="352">
        <v>546.82000000000005</v>
      </c>
      <c r="BA43" s="353">
        <v>448.41</v>
      </c>
      <c r="BB43" s="349">
        <v>550.4</v>
      </c>
      <c r="BC43" s="352">
        <v>1128.46</v>
      </c>
      <c r="BD43" s="353">
        <v>696.26</v>
      </c>
      <c r="BE43" s="348">
        <v>1236.3</v>
      </c>
      <c r="BF43" s="352">
        <v>546.82000000000005</v>
      </c>
      <c r="BG43" s="353">
        <v>448.41</v>
      </c>
      <c r="BH43" s="349">
        <v>550.4</v>
      </c>
      <c r="BI43" s="352">
        <v>1174.78</v>
      </c>
      <c r="BJ43" s="353">
        <v>582.95000000000005</v>
      </c>
      <c r="BK43" s="348">
        <v>1331.97</v>
      </c>
      <c r="BL43" s="352">
        <v>546.82000000000005</v>
      </c>
      <c r="BM43" s="353">
        <v>448.41</v>
      </c>
      <c r="BN43" s="349">
        <v>550.4</v>
      </c>
      <c r="BO43" s="352">
        <v>1073.74</v>
      </c>
      <c r="BP43" s="353">
        <v>662.87</v>
      </c>
      <c r="BQ43" s="348">
        <v>1160.08</v>
      </c>
      <c r="BR43" s="352">
        <v>546.82000000000005</v>
      </c>
      <c r="BS43" s="353">
        <v>448.41</v>
      </c>
      <c r="BT43" s="349">
        <v>550.4</v>
      </c>
      <c r="BU43" s="352">
        <v>1141.8499999999999</v>
      </c>
      <c r="BV43" s="353">
        <v>696.59</v>
      </c>
      <c r="BW43" s="348">
        <v>1189.56</v>
      </c>
      <c r="BX43" s="352">
        <v>546.82000000000005</v>
      </c>
      <c r="BY43" s="353">
        <v>448.41</v>
      </c>
      <c r="BZ43" s="349">
        <v>550.4</v>
      </c>
      <c r="CA43" s="352">
        <v>1145.49</v>
      </c>
      <c r="CB43" s="353">
        <v>697.84</v>
      </c>
      <c r="CC43" s="348">
        <v>1169.28</v>
      </c>
      <c r="CD43" s="352">
        <v>546.82000000000005</v>
      </c>
      <c r="CE43" s="353">
        <v>448.41</v>
      </c>
      <c r="CF43" s="349">
        <v>550.4</v>
      </c>
      <c r="CG43" s="352">
        <v>1192.8</v>
      </c>
      <c r="CH43" s="353">
        <v>737.57</v>
      </c>
      <c r="CI43" s="348">
        <v>1203.57</v>
      </c>
      <c r="CJ43" s="352">
        <v>546.82000000000005</v>
      </c>
      <c r="CK43" s="353">
        <v>448.41</v>
      </c>
      <c r="CL43" s="349">
        <v>550.4</v>
      </c>
      <c r="CM43" s="352">
        <v>1224.17</v>
      </c>
      <c r="CN43" s="353">
        <v>773.26</v>
      </c>
      <c r="CO43" s="348">
        <v>1238.02</v>
      </c>
      <c r="CP43" s="352">
        <v>546.82000000000005</v>
      </c>
      <c r="CQ43" s="353">
        <v>448.41</v>
      </c>
      <c r="CR43" s="349">
        <v>550.4</v>
      </c>
    </row>
    <row r="44" spans="2:96">
      <c r="B44" s="315"/>
      <c r="C44" s="312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329"/>
      <c r="AQ44" s="330"/>
      <c r="AR44" s="331"/>
      <c r="AS44" s="329"/>
      <c r="AT44" s="330"/>
      <c r="AU44" s="404"/>
      <c r="AV44" s="414"/>
      <c r="AW44" s="329"/>
      <c r="AX44" s="330"/>
      <c r="AY44" s="348"/>
      <c r="AZ44" s="329"/>
      <c r="BA44" s="330"/>
      <c r="BB44" s="332"/>
      <c r="BC44" s="329"/>
      <c r="BD44" s="330"/>
      <c r="BE44" s="348"/>
      <c r="BF44" s="329"/>
      <c r="BG44" s="330"/>
      <c r="BH44" s="332"/>
      <c r="BI44" s="329"/>
      <c r="BJ44" s="330"/>
      <c r="BK44" s="348"/>
      <c r="BL44" s="329"/>
      <c r="BM44" s="330"/>
      <c r="BN44" s="332"/>
      <c r="BO44" s="329"/>
      <c r="BP44" s="330"/>
      <c r="BQ44" s="348"/>
      <c r="BR44" s="329"/>
      <c r="BS44" s="330"/>
      <c r="BT44" s="332"/>
      <c r="BU44" s="329"/>
      <c r="BV44" s="330"/>
      <c r="BW44" s="348"/>
      <c r="BX44" s="329"/>
      <c r="BY44" s="330"/>
      <c r="BZ44" s="332"/>
      <c r="CA44" s="329"/>
      <c r="CB44" s="330"/>
      <c r="CC44" s="348"/>
      <c r="CD44" s="329"/>
      <c r="CE44" s="330"/>
      <c r="CF44" s="332"/>
      <c r="CG44" s="329"/>
      <c r="CH44" s="330"/>
      <c r="CI44" s="348"/>
      <c r="CJ44" s="329"/>
      <c r="CK44" s="330"/>
      <c r="CL44" s="332"/>
      <c r="CM44" s="329"/>
      <c r="CN44" s="330"/>
      <c r="CO44" s="348"/>
      <c r="CP44" s="329"/>
      <c r="CQ44" s="330"/>
      <c r="CR44" s="332"/>
    </row>
    <row r="45" spans="2:96">
      <c r="B45" s="458" t="s">
        <v>237</v>
      </c>
      <c r="C45" s="310" t="s">
        <v>228</v>
      </c>
      <c r="D45" s="291">
        <v>80.709999999999994</v>
      </c>
      <c r="E45" s="301">
        <v>78.02</v>
      </c>
      <c r="F45" s="301">
        <v>73.709999999999994</v>
      </c>
      <c r="G45" s="298">
        <v>224.53</v>
      </c>
      <c r="H45" s="291">
        <v>81.069999999999993</v>
      </c>
      <c r="I45" s="301">
        <v>78.36</v>
      </c>
      <c r="J45" s="301">
        <v>74.040000000000006</v>
      </c>
      <c r="K45" s="298">
        <v>224.53</v>
      </c>
      <c r="L45" s="291">
        <v>80.040000000000006</v>
      </c>
      <c r="M45" s="301">
        <v>77.319999999999993</v>
      </c>
      <c r="N45" s="301">
        <v>73.099999999999994</v>
      </c>
      <c r="O45" s="298">
        <v>224.53</v>
      </c>
      <c r="P45" s="291">
        <v>80.790000000000006</v>
      </c>
      <c r="Q45" s="301">
        <v>83.67</v>
      </c>
      <c r="R45" s="301">
        <v>76.42</v>
      </c>
      <c r="S45" s="298">
        <v>224.53</v>
      </c>
      <c r="T45" s="291">
        <v>61.16</v>
      </c>
      <c r="U45" s="301">
        <v>63.68</v>
      </c>
      <c r="V45" s="301">
        <v>58.16</v>
      </c>
      <c r="W45" s="298">
        <v>224.53</v>
      </c>
      <c r="X45" s="291">
        <v>62.43</v>
      </c>
      <c r="Y45" s="301">
        <v>64.98</v>
      </c>
      <c r="Z45" s="301">
        <v>59.34</v>
      </c>
      <c r="AA45" s="298">
        <v>224.53</v>
      </c>
      <c r="AB45" s="293">
        <v>85.36</v>
      </c>
      <c r="AC45" s="301">
        <f>+AC41</f>
        <v>88.34</v>
      </c>
      <c r="AD45" s="293">
        <v>80.680000000000007</v>
      </c>
      <c r="AE45" s="298">
        <v>224.53</v>
      </c>
      <c r="AF45" s="293">
        <v>87.05</v>
      </c>
      <c r="AG45" s="301">
        <v>90.09</v>
      </c>
      <c r="AH45" s="293">
        <v>82.27</v>
      </c>
      <c r="AI45" s="298">
        <v>224.53</v>
      </c>
      <c r="AJ45" s="293">
        <v>87.05</v>
      </c>
      <c r="AK45" s="301">
        <v>90.09</v>
      </c>
      <c r="AL45" s="293">
        <v>82.27</v>
      </c>
      <c r="AM45" s="293">
        <v>220.1</v>
      </c>
      <c r="AN45" s="301">
        <v>220.19</v>
      </c>
      <c r="AO45" s="293">
        <v>219.94</v>
      </c>
      <c r="AP45" s="333">
        <v>88.92</v>
      </c>
      <c r="AQ45" s="354">
        <v>92</v>
      </c>
      <c r="AR45" s="335">
        <v>84.03</v>
      </c>
      <c r="AS45" s="333">
        <v>215.32</v>
      </c>
      <c r="AT45" s="354">
        <v>215.6</v>
      </c>
      <c r="AU45" s="405">
        <v>214.82</v>
      </c>
      <c r="AV45" s="414"/>
      <c r="AW45" s="333">
        <v>91.44</v>
      </c>
      <c r="AX45" s="354">
        <v>94.59</v>
      </c>
      <c r="AY45" s="331">
        <v>86.39</v>
      </c>
      <c r="AZ45" s="333">
        <v>211.19</v>
      </c>
      <c r="BA45" s="354">
        <v>211.68</v>
      </c>
      <c r="BB45" s="336">
        <v>210.29</v>
      </c>
      <c r="BC45" s="333">
        <v>93.35</v>
      </c>
      <c r="BD45" s="354">
        <v>96.55</v>
      </c>
      <c r="BE45" s="331">
        <v>88.18</v>
      </c>
      <c r="BF45" s="333">
        <v>211.19</v>
      </c>
      <c r="BG45" s="354">
        <v>211.68</v>
      </c>
      <c r="BH45" s="336">
        <v>210.29</v>
      </c>
      <c r="BI45" s="333">
        <v>94.54</v>
      </c>
      <c r="BJ45" s="354">
        <v>97.74</v>
      </c>
      <c r="BK45" s="331">
        <v>89.27</v>
      </c>
      <c r="BL45" s="333">
        <v>211.19</v>
      </c>
      <c r="BM45" s="354">
        <v>211.68</v>
      </c>
      <c r="BN45" s="336">
        <v>210.29</v>
      </c>
      <c r="BO45" s="333">
        <v>95.55</v>
      </c>
      <c r="BP45" s="354">
        <v>98.79</v>
      </c>
      <c r="BQ45" s="331">
        <v>90.23</v>
      </c>
      <c r="BR45" s="333">
        <v>211.19</v>
      </c>
      <c r="BS45" s="354">
        <v>211.68</v>
      </c>
      <c r="BT45" s="336">
        <v>210.29</v>
      </c>
      <c r="BU45" s="333">
        <v>97.24</v>
      </c>
      <c r="BV45" s="354">
        <v>100.57</v>
      </c>
      <c r="BW45" s="331">
        <v>91.85</v>
      </c>
      <c r="BX45" s="333">
        <v>211.19</v>
      </c>
      <c r="BY45" s="354">
        <v>211.68</v>
      </c>
      <c r="BZ45" s="336">
        <v>210.29</v>
      </c>
      <c r="CA45" s="333">
        <v>97.44</v>
      </c>
      <c r="CB45" s="354">
        <v>100.76</v>
      </c>
      <c r="CC45" s="331">
        <v>92.02</v>
      </c>
      <c r="CD45" s="333">
        <v>211.19</v>
      </c>
      <c r="CE45" s="354">
        <v>211.68</v>
      </c>
      <c r="CF45" s="336">
        <v>210.29</v>
      </c>
      <c r="CG45" s="333">
        <v>98.7</v>
      </c>
      <c r="CH45" s="354">
        <v>102.12</v>
      </c>
      <c r="CI45" s="331">
        <v>93.27</v>
      </c>
      <c r="CJ45" s="333">
        <v>211.19</v>
      </c>
      <c r="CK45" s="354">
        <v>211.68</v>
      </c>
      <c r="CL45" s="336">
        <v>210.29</v>
      </c>
      <c r="CM45" s="333">
        <v>99.47</v>
      </c>
      <c r="CN45" s="354">
        <v>102.91</v>
      </c>
      <c r="CO45" s="331">
        <v>93.99</v>
      </c>
      <c r="CP45" s="333">
        <v>211.19</v>
      </c>
      <c r="CQ45" s="354">
        <v>211.68</v>
      </c>
      <c r="CR45" s="336">
        <v>210.29</v>
      </c>
    </row>
    <row r="46" spans="2:96">
      <c r="B46" s="458"/>
      <c r="C46" s="313" t="s">
        <v>230</v>
      </c>
      <c r="D46" s="299">
        <v>6.05</v>
      </c>
      <c r="E46" s="299">
        <v>6.37</v>
      </c>
      <c r="F46" s="299">
        <v>6.13</v>
      </c>
      <c r="G46" s="299">
        <v>7.26</v>
      </c>
      <c r="H46" s="299">
        <v>5.64</v>
      </c>
      <c r="I46" s="299">
        <v>5.92</v>
      </c>
      <c r="J46" s="299">
        <v>5.4</v>
      </c>
      <c r="K46" s="299">
        <v>7.26</v>
      </c>
      <c r="L46" s="299">
        <v>5.48</v>
      </c>
      <c r="M46" s="299">
        <v>5.74</v>
      </c>
      <c r="N46" s="299">
        <v>4.91</v>
      </c>
      <c r="O46" s="299">
        <v>7.26</v>
      </c>
      <c r="P46" s="299">
        <v>6.05</v>
      </c>
      <c r="Q46" s="299">
        <v>5.64</v>
      </c>
      <c r="R46" s="299">
        <v>4.84</v>
      </c>
      <c r="S46" s="299">
        <v>7.26</v>
      </c>
      <c r="T46" s="299">
        <v>6.35</v>
      </c>
      <c r="U46" s="299">
        <v>6.11</v>
      </c>
      <c r="V46" s="299">
        <v>5.71</v>
      </c>
      <c r="W46" s="299">
        <v>7.26</v>
      </c>
      <c r="X46" s="299">
        <v>6.72</v>
      </c>
      <c r="Y46" s="299">
        <v>6.43</v>
      </c>
      <c r="Z46" s="299">
        <v>5.75</v>
      </c>
      <c r="AA46" s="299">
        <v>7.26</v>
      </c>
      <c r="AB46" s="292">
        <v>6.6</v>
      </c>
      <c r="AC46" s="299">
        <f>+AC42</f>
        <v>6.37</v>
      </c>
      <c r="AD46" s="292">
        <v>6.06</v>
      </c>
      <c r="AE46" s="299">
        <v>7.26</v>
      </c>
      <c r="AF46" s="292">
        <v>6.82</v>
      </c>
      <c r="AG46" s="299">
        <v>6.75</v>
      </c>
      <c r="AH46" s="292">
        <v>6.45</v>
      </c>
      <c r="AI46" s="299">
        <v>7.26</v>
      </c>
      <c r="AJ46" s="292">
        <v>6.82</v>
      </c>
      <c r="AK46" s="299">
        <v>6.75</v>
      </c>
      <c r="AL46" s="292">
        <v>6.45</v>
      </c>
      <c r="AM46" s="292">
        <v>7.25</v>
      </c>
      <c r="AN46" s="299">
        <v>7.24</v>
      </c>
      <c r="AO46" s="292">
        <v>7.23</v>
      </c>
      <c r="AP46" s="337">
        <v>7.37</v>
      </c>
      <c r="AQ46" s="351">
        <v>7.37</v>
      </c>
      <c r="AR46" s="339">
        <v>7.06</v>
      </c>
      <c r="AS46" s="337">
        <v>7.78</v>
      </c>
      <c r="AT46" s="351">
        <v>7.84</v>
      </c>
      <c r="AU46" s="406">
        <v>7.8</v>
      </c>
      <c r="AV46" s="414"/>
      <c r="AW46" s="337">
        <v>9.0299999999999994</v>
      </c>
      <c r="AX46" s="351">
        <v>8.1999999999999993</v>
      </c>
      <c r="AY46" s="335">
        <v>8</v>
      </c>
      <c r="AZ46" s="337">
        <v>9.42</v>
      </c>
      <c r="BA46" s="351">
        <v>8.64</v>
      </c>
      <c r="BB46" s="340">
        <v>8.6999999999999993</v>
      </c>
      <c r="BC46" s="337">
        <v>8.31</v>
      </c>
      <c r="BD46" s="351">
        <v>8.16</v>
      </c>
      <c r="BE46" s="335">
        <v>8.16</v>
      </c>
      <c r="BF46" s="337">
        <v>9.42</v>
      </c>
      <c r="BG46" s="351">
        <v>8.64</v>
      </c>
      <c r="BH46" s="340">
        <v>8.6999999999999993</v>
      </c>
      <c r="BI46" s="337">
        <v>10.27</v>
      </c>
      <c r="BJ46" s="351">
        <v>10.029999999999999</v>
      </c>
      <c r="BK46" s="335">
        <v>9.8699999999999992</v>
      </c>
      <c r="BL46" s="337">
        <v>9.42</v>
      </c>
      <c r="BM46" s="351">
        <v>8.64</v>
      </c>
      <c r="BN46" s="340">
        <v>8.6999999999999993</v>
      </c>
      <c r="BO46" s="337">
        <v>10.94</v>
      </c>
      <c r="BP46" s="351">
        <v>10.02</v>
      </c>
      <c r="BQ46" s="335">
        <v>9.6999999999999993</v>
      </c>
      <c r="BR46" s="337">
        <v>9.42</v>
      </c>
      <c r="BS46" s="351">
        <v>8.64</v>
      </c>
      <c r="BT46" s="340">
        <v>8.6999999999999993</v>
      </c>
      <c r="BU46" s="337">
        <v>10.02</v>
      </c>
      <c r="BV46" s="351">
        <v>9.39</v>
      </c>
      <c r="BW46" s="335">
        <v>9.19</v>
      </c>
      <c r="BX46" s="337">
        <v>9.42</v>
      </c>
      <c r="BY46" s="351">
        <v>8.64</v>
      </c>
      <c r="BZ46" s="340">
        <v>8.6999999999999993</v>
      </c>
      <c r="CA46" s="337">
        <v>8.91</v>
      </c>
      <c r="CB46" s="351">
        <v>8.1999999999999993</v>
      </c>
      <c r="CC46" s="335">
        <v>7.9</v>
      </c>
      <c r="CD46" s="337">
        <v>9.42</v>
      </c>
      <c r="CE46" s="351">
        <v>8.64</v>
      </c>
      <c r="CF46" s="340">
        <v>8.6999999999999993</v>
      </c>
      <c r="CG46" s="337">
        <v>8.94</v>
      </c>
      <c r="CH46" s="351">
        <v>9.18</v>
      </c>
      <c r="CI46" s="335">
        <v>8.48</v>
      </c>
      <c r="CJ46" s="337">
        <v>9.42</v>
      </c>
      <c r="CK46" s="351">
        <v>8.64</v>
      </c>
      <c r="CL46" s="340">
        <v>8.6999999999999993</v>
      </c>
      <c r="CM46" s="337">
        <v>9.2100000000000009</v>
      </c>
      <c r="CN46" s="351">
        <v>9.57</v>
      </c>
      <c r="CO46" s="335">
        <v>8.66</v>
      </c>
      <c r="CP46" s="337">
        <v>9.42</v>
      </c>
      <c r="CQ46" s="351">
        <v>8.64</v>
      </c>
      <c r="CR46" s="340">
        <v>8.6999999999999993</v>
      </c>
    </row>
    <row r="47" spans="2:96">
      <c r="B47" s="458"/>
      <c r="C47" s="313" t="s">
        <v>233</v>
      </c>
      <c r="D47" s="299">
        <v>170.53</v>
      </c>
      <c r="E47" s="299">
        <v>254.46</v>
      </c>
      <c r="F47" s="299">
        <v>334.81</v>
      </c>
      <c r="G47" s="299">
        <v>97.33</v>
      </c>
      <c r="H47" s="299">
        <v>170.83</v>
      </c>
      <c r="I47" s="299">
        <v>254.71</v>
      </c>
      <c r="J47" s="299">
        <v>335.19</v>
      </c>
      <c r="K47" s="299">
        <v>97.33</v>
      </c>
      <c r="L47" s="299">
        <v>169.03</v>
      </c>
      <c r="M47" s="299">
        <v>251.47</v>
      </c>
      <c r="N47" s="299">
        <v>331.15</v>
      </c>
      <c r="O47" s="299">
        <v>97.33</v>
      </c>
      <c r="P47" s="299">
        <v>280.37</v>
      </c>
      <c r="Q47" s="299">
        <v>188.51</v>
      </c>
      <c r="R47" s="299">
        <v>369.15</v>
      </c>
      <c r="S47" s="299">
        <v>97.33</v>
      </c>
      <c r="T47" s="299">
        <v>241.88</v>
      </c>
      <c r="U47" s="299">
        <v>163.05000000000001</v>
      </c>
      <c r="V47" s="299">
        <v>319.58999999999997</v>
      </c>
      <c r="W47" s="299">
        <v>97.33</v>
      </c>
      <c r="X47" s="299">
        <v>262.97000000000003</v>
      </c>
      <c r="Y47" s="299">
        <v>177.43</v>
      </c>
      <c r="Z47" s="299">
        <v>347.09</v>
      </c>
      <c r="AA47" s="299">
        <v>97.33</v>
      </c>
      <c r="AB47" s="299">
        <v>336.52</v>
      </c>
      <c r="AC47" s="299">
        <v>226.26</v>
      </c>
      <c r="AD47" s="299">
        <v>441.11</v>
      </c>
      <c r="AE47" s="299">
        <v>97.33</v>
      </c>
      <c r="AF47" s="299">
        <v>328.16</v>
      </c>
      <c r="AG47" s="299">
        <v>220.03</v>
      </c>
      <c r="AH47" s="299">
        <v>430.36</v>
      </c>
      <c r="AI47" s="299">
        <v>97.33</v>
      </c>
      <c r="AJ47" s="299">
        <v>328.16</v>
      </c>
      <c r="AK47" s="299">
        <v>220.03</v>
      </c>
      <c r="AL47" s="299">
        <v>430.36</v>
      </c>
      <c r="AM47" s="299">
        <v>104.78</v>
      </c>
      <c r="AN47" s="299">
        <v>101.29</v>
      </c>
      <c r="AO47" s="299">
        <v>108.07</v>
      </c>
      <c r="AP47" s="355">
        <v>319.47000000000003</v>
      </c>
      <c r="AQ47" s="351">
        <v>213.25</v>
      </c>
      <c r="AR47" s="339">
        <v>419.11</v>
      </c>
      <c r="AS47" s="355">
        <v>107.26</v>
      </c>
      <c r="AT47" s="351">
        <v>100.45</v>
      </c>
      <c r="AU47" s="406">
        <v>112.93</v>
      </c>
      <c r="AV47" s="414"/>
      <c r="AW47" s="355">
        <v>343.63</v>
      </c>
      <c r="AX47" s="351">
        <v>229.6</v>
      </c>
      <c r="AY47" s="339">
        <v>450.62</v>
      </c>
      <c r="AZ47" s="355">
        <v>142.59</v>
      </c>
      <c r="BA47" s="351">
        <v>122.73</v>
      </c>
      <c r="BB47" s="340">
        <v>160.56</v>
      </c>
      <c r="BC47" s="355">
        <v>334.94</v>
      </c>
      <c r="BD47" s="351">
        <v>223.99</v>
      </c>
      <c r="BE47" s="339">
        <v>439.24</v>
      </c>
      <c r="BF47" s="355">
        <v>142.59</v>
      </c>
      <c r="BG47" s="351">
        <v>122.73</v>
      </c>
      <c r="BH47" s="340">
        <v>160.56</v>
      </c>
      <c r="BI47" s="355">
        <v>318.06</v>
      </c>
      <c r="BJ47" s="351">
        <v>212.79</v>
      </c>
      <c r="BK47" s="339">
        <v>417.12</v>
      </c>
      <c r="BL47" s="355">
        <v>142.59</v>
      </c>
      <c r="BM47" s="351">
        <v>122.73</v>
      </c>
      <c r="BN47" s="340">
        <v>160.56</v>
      </c>
      <c r="BO47" s="355">
        <v>318</v>
      </c>
      <c r="BP47" s="351">
        <v>212.62</v>
      </c>
      <c r="BQ47" s="339">
        <v>417.13</v>
      </c>
      <c r="BR47" s="355">
        <v>142.59</v>
      </c>
      <c r="BS47" s="351">
        <v>122.73</v>
      </c>
      <c r="BT47" s="340">
        <v>160.56</v>
      </c>
      <c r="BU47" s="355">
        <v>337.87</v>
      </c>
      <c r="BV47" s="351">
        <v>226.28</v>
      </c>
      <c r="BW47" s="339">
        <v>443.15</v>
      </c>
      <c r="BX47" s="355">
        <v>142.59</v>
      </c>
      <c r="BY47" s="351">
        <v>122.73</v>
      </c>
      <c r="BZ47" s="340">
        <v>160.56</v>
      </c>
      <c r="CA47" s="355">
        <v>325.19</v>
      </c>
      <c r="CB47" s="351">
        <v>217.65</v>
      </c>
      <c r="CC47" s="339">
        <v>426.54</v>
      </c>
      <c r="CD47" s="355">
        <v>142.59</v>
      </c>
      <c r="CE47" s="351">
        <v>122.73</v>
      </c>
      <c r="CF47" s="340">
        <v>160.56</v>
      </c>
      <c r="CG47" s="355">
        <v>332.71</v>
      </c>
      <c r="CH47" s="351">
        <v>222.93</v>
      </c>
      <c r="CI47" s="339">
        <v>436.6</v>
      </c>
      <c r="CJ47" s="355">
        <v>142.59</v>
      </c>
      <c r="CK47" s="351">
        <v>122.73</v>
      </c>
      <c r="CL47" s="340">
        <v>160.56</v>
      </c>
      <c r="CM47" s="355">
        <v>339.48</v>
      </c>
      <c r="CN47" s="351">
        <v>227.71</v>
      </c>
      <c r="CO47" s="339">
        <v>445.4</v>
      </c>
      <c r="CP47" s="355">
        <v>142.59</v>
      </c>
      <c r="CQ47" s="351">
        <v>122.73</v>
      </c>
      <c r="CR47" s="340">
        <v>160.56</v>
      </c>
    </row>
    <row r="48" spans="2:96">
      <c r="B48" s="458"/>
      <c r="C48" s="317" t="s">
        <v>234</v>
      </c>
      <c r="D48" s="300">
        <v>651.58000000000004</v>
      </c>
      <c r="E48" s="300">
        <v>1075.24</v>
      </c>
      <c r="F48" s="300">
        <v>1145.8900000000001</v>
      </c>
      <c r="G48" s="300">
        <v>985.26</v>
      </c>
      <c r="H48" s="300">
        <v>665.65</v>
      </c>
      <c r="I48" s="300">
        <v>1106.3399999999999</v>
      </c>
      <c r="J48" s="300">
        <v>1151.02</v>
      </c>
      <c r="K48" s="300">
        <v>985.26</v>
      </c>
      <c r="L48" s="300">
        <v>672.79</v>
      </c>
      <c r="M48" s="300">
        <v>1111.57</v>
      </c>
      <c r="N48" s="300">
        <v>1148.02</v>
      </c>
      <c r="O48" s="300">
        <v>985.26</v>
      </c>
      <c r="P48" s="300">
        <v>1183.6300000000001</v>
      </c>
      <c r="Q48" s="300">
        <v>716.58</v>
      </c>
      <c r="R48" s="300">
        <v>1244.25</v>
      </c>
      <c r="S48" s="300">
        <v>985.26</v>
      </c>
      <c r="T48" s="300">
        <v>1116.3599999999999</v>
      </c>
      <c r="U48" s="300">
        <v>710.19</v>
      </c>
      <c r="V48" s="300">
        <v>1125.3800000000001</v>
      </c>
      <c r="W48" s="300">
        <v>985.26</v>
      </c>
      <c r="X48" s="300">
        <v>1191.21</v>
      </c>
      <c r="Y48" s="300">
        <v>714.36</v>
      </c>
      <c r="Z48" s="300">
        <v>1212.08</v>
      </c>
      <c r="AA48" s="300">
        <v>985.26</v>
      </c>
      <c r="AB48" s="300">
        <v>1375.85</v>
      </c>
      <c r="AC48" s="300">
        <v>790.56</v>
      </c>
      <c r="AD48" s="300">
        <v>1553.63</v>
      </c>
      <c r="AE48" s="300">
        <v>985.26</v>
      </c>
      <c r="AF48" s="300">
        <v>1210.51</v>
      </c>
      <c r="AG48" s="300">
        <v>735.29</v>
      </c>
      <c r="AH48" s="300">
        <v>1277.3800000000001</v>
      </c>
      <c r="AI48" s="300">
        <v>985.26</v>
      </c>
      <c r="AJ48" s="300">
        <v>1210.51</v>
      </c>
      <c r="AK48" s="300">
        <v>735.29</v>
      </c>
      <c r="AL48" s="300">
        <v>1277.3800000000001</v>
      </c>
      <c r="AM48" s="300">
        <v>992.53</v>
      </c>
      <c r="AN48" s="300">
        <v>977.2</v>
      </c>
      <c r="AO48" s="300">
        <v>994.68</v>
      </c>
      <c r="AP48" s="352">
        <v>1155.52</v>
      </c>
      <c r="AQ48" s="353">
        <v>716.23</v>
      </c>
      <c r="AR48" s="348">
        <v>1281.8599999999999</v>
      </c>
      <c r="AS48" s="352">
        <v>948.44</v>
      </c>
      <c r="AT48" s="353">
        <v>946.04</v>
      </c>
      <c r="AU48" s="408">
        <v>1013.3</v>
      </c>
      <c r="AV48" s="414"/>
      <c r="AW48" s="352">
        <v>1327.79</v>
      </c>
      <c r="AX48" s="353">
        <v>807.53</v>
      </c>
      <c r="AY48" s="348">
        <v>1396.79</v>
      </c>
      <c r="AZ48" s="352">
        <v>1131.6099999999999</v>
      </c>
      <c r="BA48" s="353">
        <v>1025.25</v>
      </c>
      <c r="BB48" s="349">
        <v>1142.3599999999999</v>
      </c>
      <c r="BC48" s="352">
        <v>1262.43</v>
      </c>
      <c r="BD48" s="353">
        <v>785.86</v>
      </c>
      <c r="BE48" s="348">
        <v>1411.99</v>
      </c>
      <c r="BF48" s="352">
        <v>1131.6099999999999</v>
      </c>
      <c r="BG48" s="353">
        <v>1025.25</v>
      </c>
      <c r="BH48" s="349">
        <v>1142.3599999999999</v>
      </c>
      <c r="BI48" s="352">
        <v>1302</v>
      </c>
      <c r="BJ48" s="353">
        <v>668.06</v>
      </c>
      <c r="BK48" s="348">
        <v>1498.82</v>
      </c>
      <c r="BL48" s="352">
        <v>1131.6099999999999</v>
      </c>
      <c r="BM48" s="353">
        <v>1025.25</v>
      </c>
      <c r="BN48" s="349">
        <v>1142.3599999999999</v>
      </c>
      <c r="BO48" s="352">
        <v>1200.94</v>
      </c>
      <c r="BP48" s="353">
        <v>747.92</v>
      </c>
      <c r="BQ48" s="348">
        <v>1326.93</v>
      </c>
      <c r="BR48" s="352">
        <v>1131.6099999999999</v>
      </c>
      <c r="BS48" s="353">
        <v>1025.25</v>
      </c>
      <c r="BT48" s="349">
        <v>1142.3599999999999</v>
      </c>
      <c r="BU48" s="352">
        <v>1277</v>
      </c>
      <c r="BV48" s="353">
        <v>787.1</v>
      </c>
      <c r="BW48" s="348">
        <v>1366.82</v>
      </c>
      <c r="BX48" s="352">
        <v>1131.6099999999999</v>
      </c>
      <c r="BY48" s="353">
        <v>1025.25</v>
      </c>
      <c r="BZ48" s="349">
        <v>1142.3599999999999</v>
      </c>
      <c r="CA48" s="352">
        <v>1276.56</v>
      </c>
      <c r="CB48" s="353">
        <v>784.9</v>
      </c>
      <c r="CC48" s="348">
        <v>1339.9</v>
      </c>
      <c r="CD48" s="352">
        <v>1131.6099999999999</v>
      </c>
      <c r="CE48" s="353">
        <v>1025.25</v>
      </c>
      <c r="CF48" s="349">
        <v>1142.3599999999999</v>
      </c>
      <c r="CG48" s="352">
        <v>1325.88</v>
      </c>
      <c r="CH48" s="353">
        <v>826.74</v>
      </c>
      <c r="CI48" s="348">
        <v>1378.21</v>
      </c>
      <c r="CJ48" s="352">
        <v>1131.6099999999999</v>
      </c>
      <c r="CK48" s="353">
        <v>1025.25</v>
      </c>
      <c r="CL48" s="349">
        <v>1142.3599999999999</v>
      </c>
      <c r="CM48" s="352">
        <v>1359.96</v>
      </c>
      <c r="CN48" s="353">
        <v>864.34</v>
      </c>
      <c r="CO48" s="348">
        <v>1416.18</v>
      </c>
      <c r="CP48" s="352">
        <v>1131.6099999999999</v>
      </c>
      <c r="CQ48" s="353">
        <v>1025.25</v>
      </c>
      <c r="CR48" s="349">
        <v>1142.3599999999999</v>
      </c>
    </row>
  </sheetData>
  <mergeCells count="63">
    <mergeCell ref="CM9:CR9"/>
    <mergeCell ref="CM10:CO10"/>
    <mergeCell ref="CP10:CR10"/>
    <mergeCell ref="CG9:CL9"/>
    <mergeCell ref="CG10:CI10"/>
    <mergeCell ref="CJ10:CL10"/>
    <mergeCell ref="CA9:CF9"/>
    <mergeCell ref="CA10:CC10"/>
    <mergeCell ref="CD10:CF10"/>
    <mergeCell ref="B41:B43"/>
    <mergeCell ref="AP9:AU9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  <mergeCell ref="AJ9:AO9"/>
    <mergeCell ref="BU9:BZ9"/>
    <mergeCell ref="BU10:BW10"/>
    <mergeCell ref="BX10:BZ10"/>
    <mergeCell ref="B37:B39"/>
    <mergeCell ref="AW9:BB9"/>
    <mergeCell ref="AW10:AY10"/>
    <mergeCell ref="AZ10:BB10"/>
    <mergeCell ref="AP10:AR10"/>
    <mergeCell ref="AS10:AU10"/>
    <mergeCell ref="W10:W11"/>
    <mergeCell ref="AB9:AE9"/>
    <mergeCell ref="AF9:AI9"/>
    <mergeCell ref="B32:B35"/>
    <mergeCell ref="P10:R10"/>
    <mergeCell ref="B9:B11"/>
    <mergeCell ref="C9:C11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S10:S11"/>
    <mergeCell ref="T10:V10"/>
    <mergeCell ref="B28:B30"/>
    <mergeCell ref="BO9:BT9"/>
    <mergeCell ref="BO10:BQ10"/>
    <mergeCell ref="BR10:BT10"/>
    <mergeCell ref="BC9:BH9"/>
    <mergeCell ref="BC10:BE10"/>
    <mergeCell ref="BF10:BH10"/>
    <mergeCell ref="BI9:BN9"/>
    <mergeCell ref="BI10:BK10"/>
    <mergeCell ref="BL10:BN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D9" activePane="bottomRight" state="frozen"/>
      <selection activeCell="K7" sqref="K7:K8"/>
      <selection pane="topRight" activeCell="K7" sqref="K7:K8"/>
      <selection pane="bottomLeft" activeCell="K7" sqref="K7:K8"/>
      <selection pane="bottomRight" activeCell="E1" sqref="E1"/>
    </sheetView>
  </sheetViews>
  <sheetFormatPr baseColWidth="10" defaultColWidth="11.453125" defaultRowHeight="13"/>
  <cols>
    <col min="1" max="1" width="2.6328125" style="6" customWidth="1"/>
    <col min="2" max="2" width="11.453125" style="6" customWidth="1"/>
    <col min="3" max="3" width="43.6328125" style="6" bestFit="1" customWidth="1"/>
    <col min="4" max="87" width="11.453125" style="13" customWidth="1"/>
    <col min="88" max="16384" width="11.453125" style="6"/>
  </cols>
  <sheetData>
    <row r="1" spans="1:87" ht="15.5">
      <c r="A1" s="166"/>
      <c r="C1" s="308" t="s">
        <v>304</v>
      </c>
      <c r="E1" s="493" t="s">
        <v>418</v>
      </c>
    </row>
    <row r="2" spans="1:87">
      <c r="B2" s="167"/>
      <c r="C2" s="169" t="s">
        <v>212</v>
      </c>
      <c r="CC2" s="5" t="s">
        <v>311</v>
      </c>
    </row>
    <row r="3" spans="1:87">
      <c r="B3" s="168"/>
      <c r="C3" s="169" t="s">
        <v>213</v>
      </c>
    </row>
    <row r="4" spans="1:87">
      <c r="B4" s="168"/>
    </row>
    <row r="6" spans="1:87" s="13" customFormat="1">
      <c r="B6" s="489" t="s">
        <v>214</v>
      </c>
      <c r="C6" s="489" t="s">
        <v>215</v>
      </c>
      <c r="D6" s="483">
        <v>40179</v>
      </c>
      <c r="E6" s="484"/>
      <c r="F6" s="483">
        <v>40210</v>
      </c>
      <c r="G6" s="484"/>
      <c r="H6" s="483">
        <v>40238</v>
      </c>
      <c r="I6" s="484"/>
      <c r="J6" s="483">
        <v>40269</v>
      </c>
      <c r="K6" s="484"/>
      <c r="L6" s="483">
        <v>40299</v>
      </c>
      <c r="M6" s="484"/>
      <c r="N6" s="483">
        <v>40330</v>
      </c>
      <c r="O6" s="484"/>
      <c r="P6" s="483">
        <v>40360</v>
      </c>
      <c r="Q6" s="484"/>
      <c r="R6" s="483">
        <v>40391</v>
      </c>
      <c r="S6" s="484"/>
      <c r="T6" s="483">
        <v>40422</v>
      </c>
      <c r="U6" s="484"/>
      <c r="V6" s="483">
        <v>40452</v>
      </c>
      <c r="W6" s="484"/>
      <c r="X6" s="483">
        <v>40483</v>
      </c>
      <c r="Y6" s="484"/>
      <c r="Z6" s="483">
        <v>40513</v>
      </c>
      <c r="AA6" s="484"/>
      <c r="AB6" s="483">
        <v>40544</v>
      </c>
      <c r="AC6" s="484"/>
      <c r="AD6" s="483">
        <v>40575</v>
      </c>
      <c r="AE6" s="484"/>
      <c r="AF6" s="483">
        <v>40603</v>
      </c>
      <c r="AG6" s="484"/>
      <c r="AH6" s="483">
        <v>40634</v>
      </c>
      <c r="AI6" s="484"/>
      <c r="AJ6" s="483">
        <v>40664</v>
      </c>
      <c r="AK6" s="484"/>
      <c r="AL6" s="483">
        <v>40695</v>
      </c>
      <c r="AM6" s="484"/>
      <c r="AN6" s="483">
        <v>40725</v>
      </c>
      <c r="AO6" s="484"/>
      <c r="AP6" s="483">
        <v>40756</v>
      </c>
      <c r="AQ6" s="484"/>
      <c r="AR6" s="483">
        <v>40787</v>
      </c>
      <c r="AS6" s="484"/>
      <c r="AT6" s="483">
        <v>40817</v>
      </c>
      <c r="AU6" s="484"/>
      <c r="AV6" s="483">
        <v>40848</v>
      </c>
      <c r="AW6" s="484"/>
      <c r="AX6" s="483">
        <v>40878</v>
      </c>
      <c r="AY6" s="484"/>
      <c r="AZ6" s="483">
        <v>40909</v>
      </c>
      <c r="BA6" s="484"/>
      <c r="BB6" s="483">
        <v>40940</v>
      </c>
      <c r="BC6" s="484"/>
      <c r="BD6" s="483">
        <v>40969</v>
      </c>
      <c r="BE6" s="484"/>
      <c r="BF6" s="483">
        <v>41000</v>
      </c>
      <c r="BG6" s="484"/>
      <c r="BH6" s="483">
        <v>41030</v>
      </c>
      <c r="BI6" s="484"/>
      <c r="BJ6" s="483">
        <v>41061</v>
      </c>
      <c r="BK6" s="484"/>
      <c r="BL6" s="483">
        <v>41091</v>
      </c>
      <c r="BM6" s="484"/>
      <c r="BN6" s="483">
        <v>41122</v>
      </c>
      <c r="BO6" s="484"/>
      <c r="BP6" s="483">
        <v>41153</v>
      </c>
      <c r="BQ6" s="484"/>
      <c r="BR6" s="483">
        <v>41183</v>
      </c>
      <c r="BS6" s="484"/>
      <c r="BT6" s="483">
        <v>41214</v>
      </c>
      <c r="BU6" s="484"/>
      <c r="BV6" s="483">
        <v>41244</v>
      </c>
      <c r="BW6" s="484"/>
      <c r="BX6" s="483">
        <v>41275</v>
      </c>
      <c r="BY6" s="484"/>
      <c r="BZ6" s="483">
        <v>41306</v>
      </c>
      <c r="CA6" s="484"/>
      <c r="CB6" s="483">
        <v>41334</v>
      </c>
      <c r="CC6" s="484"/>
      <c r="CD6" s="483">
        <v>41365</v>
      </c>
      <c r="CE6" s="484"/>
      <c r="CF6" s="483">
        <v>41395</v>
      </c>
      <c r="CG6" s="484"/>
      <c r="CH6" s="483">
        <v>41426</v>
      </c>
      <c r="CI6" s="484"/>
    </row>
    <row r="7" spans="1:87" ht="12.75" customHeight="1">
      <c r="B7" s="489"/>
      <c r="C7" s="489"/>
      <c r="D7" s="485" t="s">
        <v>217</v>
      </c>
      <c r="E7" s="487" t="s">
        <v>216</v>
      </c>
      <c r="F7" s="485" t="s">
        <v>217</v>
      </c>
      <c r="G7" s="487" t="s">
        <v>216</v>
      </c>
      <c r="H7" s="485" t="s">
        <v>217</v>
      </c>
      <c r="I7" s="487" t="s">
        <v>216</v>
      </c>
      <c r="J7" s="485" t="s">
        <v>217</v>
      </c>
      <c r="K7" s="487" t="s">
        <v>216</v>
      </c>
      <c r="L7" s="485" t="s">
        <v>217</v>
      </c>
      <c r="M7" s="487" t="s">
        <v>216</v>
      </c>
      <c r="N7" s="485" t="s">
        <v>217</v>
      </c>
      <c r="O7" s="487" t="s">
        <v>216</v>
      </c>
      <c r="P7" s="485" t="s">
        <v>217</v>
      </c>
      <c r="Q7" s="487" t="s">
        <v>216</v>
      </c>
      <c r="R7" s="485" t="s">
        <v>217</v>
      </c>
      <c r="S7" s="487" t="s">
        <v>216</v>
      </c>
      <c r="T7" s="485" t="s">
        <v>217</v>
      </c>
      <c r="U7" s="487" t="s">
        <v>216</v>
      </c>
      <c r="V7" s="485" t="s">
        <v>217</v>
      </c>
      <c r="W7" s="487" t="s">
        <v>216</v>
      </c>
      <c r="X7" s="485" t="s">
        <v>217</v>
      </c>
      <c r="Y7" s="487" t="s">
        <v>216</v>
      </c>
      <c r="Z7" s="485" t="s">
        <v>217</v>
      </c>
      <c r="AA7" s="487" t="s">
        <v>216</v>
      </c>
      <c r="AB7" s="485" t="s">
        <v>217</v>
      </c>
      <c r="AC7" s="487" t="s">
        <v>216</v>
      </c>
      <c r="AD7" s="485" t="s">
        <v>217</v>
      </c>
      <c r="AE7" s="487" t="s">
        <v>216</v>
      </c>
      <c r="AF7" s="485" t="s">
        <v>217</v>
      </c>
      <c r="AG7" s="487" t="s">
        <v>216</v>
      </c>
      <c r="AH7" s="485" t="s">
        <v>217</v>
      </c>
      <c r="AI7" s="487" t="s">
        <v>216</v>
      </c>
      <c r="AJ7" s="485" t="s">
        <v>217</v>
      </c>
      <c r="AK7" s="487" t="s">
        <v>216</v>
      </c>
      <c r="AL7" s="485" t="s">
        <v>217</v>
      </c>
      <c r="AM7" s="487" t="s">
        <v>216</v>
      </c>
      <c r="AN7" s="485" t="s">
        <v>217</v>
      </c>
      <c r="AO7" s="487" t="s">
        <v>216</v>
      </c>
      <c r="AP7" s="485" t="s">
        <v>217</v>
      </c>
      <c r="AQ7" s="487" t="s">
        <v>216</v>
      </c>
      <c r="AR7" s="485" t="s">
        <v>217</v>
      </c>
      <c r="AS7" s="487" t="s">
        <v>216</v>
      </c>
      <c r="AT7" s="485" t="s">
        <v>217</v>
      </c>
      <c r="AU7" s="487" t="s">
        <v>216</v>
      </c>
      <c r="AV7" s="485" t="s">
        <v>217</v>
      </c>
      <c r="AW7" s="487" t="s">
        <v>216</v>
      </c>
      <c r="AX7" s="485" t="s">
        <v>217</v>
      </c>
      <c r="AY7" s="487" t="s">
        <v>216</v>
      </c>
      <c r="AZ7" s="485" t="s">
        <v>217</v>
      </c>
      <c r="BA7" s="487" t="s">
        <v>216</v>
      </c>
      <c r="BB7" s="485" t="s">
        <v>217</v>
      </c>
      <c r="BC7" s="487" t="s">
        <v>216</v>
      </c>
      <c r="BD7" s="485" t="s">
        <v>217</v>
      </c>
      <c r="BE7" s="487" t="s">
        <v>216</v>
      </c>
      <c r="BF7" s="485" t="s">
        <v>217</v>
      </c>
      <c r="BG7" s="487" t="s">
        <v>216</v>
      </c>
      <c r="BH7" s="485" t="s">
        <v>217</v>
      </c>
      <c r="BI7" s="487" t="s">
        <v>216</v>
      </c>
      <c r="BJ7" s="485" t="s">
        <v>217</v>
      </c>
      <c r="BK7" s="487" t="s">
        <v>216</v>
      </c>
      <c r="BL7" s="485" t="s">
        <v>217</v>
      </c>
      <c r="BM7" s="487" t="s">
        <v>216</v>
      </c>
      <c r="BN7" s="485" t="s">
        <v>217</v>
      </c>
      <c r="BO7" s="487" t="s">
        <v>216</v>
      </c>
      <c r="BP7" s="485" t="s">
        <v>217</v>
      </c>
      <c r="BQ7" s="487" t="s">
        <v>216</v>
      </c>
      <c r="BR7" s="485" t="s">
        <v>217</v>
      </c>
      <c r="BS7" s="487" t="s">
        <v>216</v>
      </c>
      <c r="BT7" s="485" t="s">
        <v>217</v>
      </c>
      <c r="BU7" s="487" t="s">
        <v>216</v>
      </c>
      <c r="BV7" s="485" t="s">
        <v>217</v>
      </c>
      <c r="BW7" s="487" t="s">
        <v>216</v>
      </c>
      <c r="BX7" s="485" t="s">
        <v>217</v>
      </c>
      <c r="BY7" s="487" t="s">
        <v>216</v>
      </c>
      <c r="BZ7" s="485" t="s">
        <v>217</v>
      </c>
      <c r="CA7" s="487" t="s">
        <v>216</v>
      </c>
      <c r="CB7" s="485" t="s">
        <v>217</v>
      </c>
      <c r="CC7" s="487" t="s">
        <v>216</v>
      </c>
      <c r="CD7" s="485" t="s">
        <v>217</v>
      </c>
      <c r="CE7" s="487" t="s">
        <v>216</v>
      </c>
      <c r="CF7" s="485" t="s">
        <v>217</v>
      </c>
      <c r="CG7" s="487" t="s">
        <v>216</v>
      </c>
      <c r="CH7" s="485" t="s">
        <v>217</v>
      </c>
      <c r="CI7" s="487" t="s">
        <v>216</v>
      </c>
    </row>
    <row r="8" spans="1:87">
      <c r="B8" s="489"/>
      <c r="C8" s="489"/>
      <c r="D8" s="486"/>
      <c r="E8" s="488"/>
      <c r="F8" s="486"/>
      <c r="G8" s="488"/>
      <c r="H8" s="486"/>
      <c r="I8" s="488"/>
      <c r="J8" s="486"/>
      <c r="K8" s="488"/>
      <c r="L8" s="486"/>
      <c r="M8" s="488"/>
      <c r="N8" s="486"/>
      <c r="O8" s="488"/>
      <c r="P8" s="486"/>
      <c r="Q8" s="488"/>
      <c r="R8" s="486"/>
      <c r="S8" s="488"/>
      <c r="T8" s="486"/>
      <c r="U8" s="488"/>
      <c r="V8" s="486"/>
      <c r="W8" s="488"/>
      <c r="X8" s="486"/>
      <c r="Y8" s="488"/>
      <c r="Z8" s="486"/>
      <c r="AA8" s="488"/>
      <c r="AB8" s="486"/>
      <c r="AC8" s="488"/>
      <c r="AD8" s="486"/>
      <c r="AE8" s="488"/>
      <c r="AF8" s="486"/>
      <c r="AG8" s="488"/>
      <c r="AH8" s="486"/>
      <c r="AI8" s="488"/>
      <c r="AJ8" s="486"/>
      <c r="AK8" s="488"/>
      <c r="AL8" s="486"/>
      <c r="AM8" s="488"/>
      <c r="AN8" s="486"/>
      <c r="AO8" s="488"/>
      <c r="AP8" s="486"/>
      <c r="AQ8" s="488"/>
      <c r="AR8" s="486"/>
      <c r="AS8" s="488"/>
      <c r="AT8" s="486"/>
      <c r="AU8" s="488"/>
      <c r="AV8" s="486"/>
      <c r="AW8" s="488"/>
      <c r="AX8" s="486"/>
      <c r="AY8" s="488"/>
      <c r="AZ8" s="486"/>
      <c r="BA8" s="488"/>
      <c r="BB8" s="486"/>
      <c r="BC8" s="488"/>
      <c r="BD8" s="486"/>
      <c r="BE8" s="488"/>
      <c r="BF8" s="486"/>
      <c r="BG8" s="488"/>
      <c r="BH8" s="486"/>
      <c r="BI8" s="488"/>
      <c r="BJ8" s="486"/>
      <c r="BK8" s="488"/>
      <c r="BL8" s="486"/>
      <c r="BM8" s="488"/>
      <c r="BN8" s="486"/>
      <c r="BO8" s="488"/>
      <c r="BP8" s="486"/>
      <c r="BQ8" s="488"/>
      <c r="BR8" s="486"/>
      <c r="BS8" s="488"/>
      <c r="BT8" s="486"/>
      <c r="BU8" s="488"/>
      <c r="BV8" s="486"/>
      <c r="BW8" s="488"/>
      <c r="BX8" s="486"/>
      <c r="BY8" s="488"/>
      <c r="BZ8" s="486"/>
      <c r="CA8" s="488"/>
      <c r="CB8" s="486"/>
      <c r="CC8" s="488"/>
      <c r="CD8" s="486"/>
      <c r="CE8" s="488"/>
      <c r="CF8" s="486"/>
      <c r="CG8" s="488"/>
      <c r="CH8" s="486"/>
      <c r="CI8" s="488"/>
    </row>
    <row r="9" spans="1:87">
      <c r="B9" s="490" t="s">
        <v>218</v>
      </c>
      <c r="C9" s="170" t="s">
        <v>228</v>
      </c>
      <c r="D9" s="171"/>
      <c r="E9" s="172"/>
      <c r="F9" s="171"/>
      <c r="G9" s="172"/>
      <c r="H9" s="171"/>
      <c r="I9" s="172"/>
      <c r="J9" s="171"/>
      <c r="K9" s="172"/>
      <c r="L9" s="171"/>
      <c r="M9" s="172"/>
      <c r="N9" s="171"/>
      <c r="O9" s="172"/>
      <c r="P9" s="171"/>
      <c r="Q9" s="172"/>
      <c r="R9" s="171"/>
      <c r="S9" s="172"/>
      <c r="T9" s="171"/>
      <c r="U9" s="172"/>
      <c r="V9" s="171"/>
      <c r="W9" s="172"/>
      <c r="X9" s="171"/>
      <c r="Y9" s="172"/>
      <c r="Z9" s="171"/>
      <c r="AA9" s="172"/>
      <c r="AB9" s="171"/>
      <c r="AC9" s="172"/>
      <c r="AD9" s="171"/>
      <c r="AE9" s="172"/>
      <c r="AF9" s="171"/>
      <c r="AG9" s="172"/>
      <c r="AH9" s="171"/>
      <c r="AI9" s="172"/>
      <c r="AJ9" s="171"/>
      <c r="AK9" s="172"/>
      <c r="AL9" s="171"/>
      <c r="AM9" s="172"/>
      <c r="AN9" s="171"/>
      <c r="AO9" s="172"/>
      <c r="AP9" s="171"/>
      <c r="AQ9" s="172"/>
      <c r="AR9" s="171"/>
      <c r="AS9" s="172"/>
      <c r="AT9" s="171"/>
      <c r="AU9" s="172"/>
      <c r="AV9" s="171"/>
      <c r="AW9" s="172"/>
      <c r="AX9" s="171"/>
      <c r="AY9" s="172"/>
      <c r="AZ9" s="171"/>
      <c r="BA9" s="172"/>
      <c r="BB9" s="171"/>
      <c r="BC9" s="172"/>
      <c r="BD9" s="171"/>
      <c r="BE9" s="172"/>
      <c r="BF9" s="171"/>
      <c r="BG9" s="172"/>
      <c r="BH9" s="171"/>
      <c r="BI9" s="172"/>
      <c r="BJ9" s="171"/>
      <c r="BK9" s="172"/>
      <c r="BL9" s="171"/>
      <c r="BM9" s="172"/>
      <c r="BN9" s="171"/>
      <c r="BO9" s="172"/>
      <c r="BP9" s="171"/>
      <c r="BQ9" s="172"/>
      <c r="BR9" s="171"/>
      <c r="BS9" s="172"/>
      <c r="BT9" s="171"/>
      <c r="BU9" s="172"/>
      <c r="BV9" s="171"/>
      <c r="BW9" s="172"/>
      <c r="BX9" s="171"/>
      <c r="BY9" s="172"/>
      <c r="BZ9" s="171"/>
      <c r="CA9" s="172"/>
      <c r="CB9" s="171"/>
      <c r="CC9" s="172"/>
      <c r="CD9" s="171"/>
      <c r="CE9" s="172"/>
      <c r="CF9" s="171"/>
      <c r="CG9" s="172"/>
      <c r="CH9" s="171"/>
      <c r="CI9" s="172"/>
    </row>
    <row r="10" spans="1:87">
      <c r="B10" s="491"/>
      <c r="C10" s="173" t="s">
        <v>239</v>
      </c>
      <c r="D10" s="174">
        <v>15.22</v>
      </c>
      <c r="E10" s="175">
        <v>16.23</v>
      </c>
      <c r="F10" s="174">
        <v>15.22</v>
      </c>
      <c r="G10" s="175">
        <v>16</v>
      </c>
      <c r="H10" s="174">
        <v>15.22</v>
      </c>
      <c r="I10" s="175">
        <v>16.37</v>
      </c>
      <c r="J10" s="174">
        <v>15.22</v>
      </c>
      <c r="K10" s="175">
        <v>16.28</v>
      </c>
      <c r="L10" s="174">
        <v>15.22</v>
      </c>
      <c r="M10" s="175">
        <v>16.3</v>
      </c>
      <c r="N10" s="174">
        <v>15.22</v>
      </c>
      <c r="O10" s="175">
        <v>16.7</v>
      </c>
      <c r="P10" s="174">
        <v>15.22</v>
      </c>
      <c r="Q10" s="175">
        <v>16.13</v>
      </c>
      <c r="R10" s="174">
        <v>15.22</v>
      </c>
      <c r="S10" s="175">
        <v>16.28</v>
      </c>
      <c r="T10" s="174">
        <v>15.22</v>
      </c>
      <c r="U10" s="175">
        <v>16.32</v>
      </c>
      <c r="V10" s="174">
        <v>15.22</v>
      </c>
      <c r="W10" s="175">
        <v>16.38</v>
      </c>
      <c r="X10" s="174">
        <v>15.22</v>
      </c>
      <c r="Y10" s="175">
        <v>16.510000000000002</v>
      </c>
      <c r="Z10" s="174">
        <v>16.89</v>
      </c>
      <c r="AA10" s="175">
        <v>16.97</v>
      </c>
      <c r="AB10" s="174">
        <v>16.89</v>
      </c>
      <c r="AC10" s="175">
        <v>17.239999999999998</v>
      </c>
      <c r="AD10" s="174">
        <v>16.89</v>
      </c>
      <c r="AE10" s="175">
        <v>17.98</v>
      </c>
      <c r="AF10" s="174">
        <v>16.89</v>
      </c>
      <c r="AG10" s="175">
        <v>18.37</v>
      </c>
      <c r="AH10" s="174">
        <v>16.89</v>
      </c>
      <c r="AI10" s="175">
        <v>19.489999999999998</v>
      </c>
      <c r="AJ10" s="174">
        <v>16.89</v>
      </c>
      <c r="AK10" s="175">
        <v>20.38</v>
      </c>
      <c r="AL10" s="174">
        <v>18.239999999999998</v>
      </c>
      <c r="AM10" s="175">
        <v>21.08</v>
      </c>
      <c r="AN10" s="174">
        <v>18.239999999999998</v>
      </c>
      <c r="AO10" s="175">
        <v>20.94</v>
      </c>
      <c r="AP10" s="174">
        <v>18.239999999999998</v>
      </c>
      <c r="AQ10" s="175">
        <v>21.37</v>
      </c>
      <c r="AR10" s="174">
        <v>18.239999999999998</v>
      </c>
      <c r="AS10" s="175">
        <v>21.59</v>
      </c>
      <c r="AT10" s="174">
        <v>18.239999999999998</v>
      </c>
      <c r="AU10" s="175">
        <v>21.26</v>
      </c>
      <c r="AV10" s="174">
        <v>18.239999999999998</v>
      </c>
      <c r="AW10" s="175">
        <v>3.1000000000000014</v>
      </c>
      <c r="AX10" s="174">
        <v>18.239999999999998</v>
      </c>
      <c r="AY10" s="175">
        <v>21.58</v>
      </c>
      <c r="AZ10" s="174">
        <v>18.239999999999998</v>
      </c>
      <c r="BA10" s="175">
        <v>21.71</v>
      </c>
      <c r="BB10" s="174">
        <v>18.239999999999998</v>
      </c>
      <c r="BC10" s="175">
        <v>21.07</v>
      </c>
      <c r="BD10" s="174">
        <v>18.239999999999998</v>
      </c>
      <c r="BE10" s="175">
        <v>22.12</v>
      </c>
      <c r="BF10" s="174">
        <v>18.239999999999998</v>
      </c>
      <c r="BG10" s="175">
        <v>22.858113576415374</v>
      </c>
      <c r="BH10" s="174">
        <v>18.239999999999998</v>
      </c>
      <c r="BI10" s="175">
        <v>23.202312322813441</v>
      </c>
      <c r="BJ10" s="174">
        <v>18.239999999999998</v>
      </c>
      <c r="BK10" s="175">
        <v>22.865774930045383</v>
      </c>
      <c r="BL10" s="174">
        <v>18.239999999999998</v>
      </c>
      <c r="BM10" s="175">
        <v>21.419331833788231</v>
      </c>
      <c r="BN10" s="174">
        <v>18.239999999999998</v>
      </c>
      <c r="BO10" s="175">
        <v>19.953906826250424</v>
      </c>
      <c r="BP10" s="174">
        <v>18.239999999999998</v>
      </c>
      <c r="BQ10" s="175">
        <v>20.568515019235811</v>
      </c>
      <c r="BR10" s="174">
        <v>18.239999999999998</v>
      </c>
      <c r="BS10" s="175">
        <v>21.621997933983756</v>
      </c>
      <c r="BT10" s="174">
        <v>18.239999999999998</v>
      </c>
      <c r="BU10" s="175">
        <v>21.940830755362438</v>
      </c>
      <c r="BV10" s="174">
        <v>18.239999999999998</v>
      </c>
      <c r="BW10" s="175">
        <v>21.612146252528664</v>
      </c>
      <c r="BX10" s="174">
        <v>18.239999999999998</v>
      </c>
      <c r="BY10" s="175">
        <v>21.370263022258829</v>
      </c>
      <c r="BZ10" s="174">
        <v>18.239999999999998</v>
      </c>
      <c r="CA10" s="175">
        <v>21.611290453005228</v>
      </c>
      <c r="CB10" s="174">
        <v>18.239999999999998</v>
      </c>
      <c r="CC10" s="175">
        <v>22.136156460955007</v>
      </c>
      <c r="CD10" s="174">
        <v>18.239999999999998</v>
      </c>
      <c r="CE10" s="175">
        <v>22.605496495170687</v>
      </c>
      <c r="CF10" s="174">
        <v>18.239999999999998</v>
      </c>
      <c r="CG10" s="175">
        <v>22.246994710960042</v>
      </c>
      <c r="CH10" s="174">
        <v>18.239999999999998</v>
      </c>
      <c r="CI10" s="175">
        <v>21.761831639537096</v>
      </c>
    </row>
    <row r="11" spans="1:87">
      <c r="B11" s="491"/>
      <c r="C11" s="173" t="s">
        <v>240</v>
      </c>
      <c r="D11" s="174">
        <v>35.85</v>
      </c>
      <c r="E11" s="175">
        <v>38.24</v>
      </c>
      <c r="F11" s="174">
        <v>35.85</v>
      </c>
      <c r="G11" s="175">
        <v>37.700000000000003</v>
      </c>
      <c r="H11" s="174">
        <v>35.85</v>
      </c>
      <c r="I11" s="175">
        <v>38.57</v>
      </c>
      <c r="J11" s="174">
        <v>35.85</v>
      </c>
      <c r="K11" s="175">
        <v>38.35</v>
      </c>
      <c r="L11" s="174">
        <v>35.85</v>
      </c>
      <c r="M11" s="175">
        <v>38.39</v>
      </c>
      <c r="N11" s="174">
        <v>35.85</v>
      </c>
      <c r="O11" s="175">
        <v>39.33</v>
      </c>
      <c r="P11" s="174">
        <v>35.85</v>
      </c>
      <c r="Q11" s="175">
        <v>38.01</v>
      </c>
      <c r="R11" s="174">
        <v>35.85</v>
      </c>
      <c r="S11" s="175">
        <v>38.35</v>
      </c>
      <c r="T11" s="174">
        <v>35.85</v>
      </c>
      <c r="U11" s="175">
        <v>38.44</v>
      </c>
      <c r="V11" s="174">
        <v>35.85</v>
      </c>
      <c r="W11" s="175">
        <v>38.58</v>
      </c>
      <c r="X11" s="174">
        <v>35.85</v>
      </c>
      <c r="Y11" s="175">
        <v>38.9</v>
      </c>
      <c r="Z11" s="174">
        <v>39.79</v>
      </c>
      <c r="AA11" s="175">
        <v>39.97</v>
      </c>
      <c r="AB11" s="174">
        <v>39.79</v>
      </c>
      <c r="AC11" s="175">
        <v>40.61</v>
      </c>
      <c r="AD11" s="174">
        <v>39.79</v>
      </c>
      <c r="AE11" s="175">
        <v>42.36</v>
      </c>
      <c r="AF11" s="174">
        <v>39.79</v>
      </c>
      <c r="AG11" s="175">
        <v>43.27</v>
      </c>
      <c r="AH11" s="174">
        <v>39.79</v>
      </c>
      <c r="AI11" s="175">
        <v>45.91</v>
      </c>
      <c r="AJ11" s="174">
        <v>39.79</v>
      </c>
      <c r="AK11" s="175">
        <v>48.01</v>
      </c>
      <c r="AL11" s="174">
        <v>42.97</v>
      </c>
      <c r="AM11" s="175">
        <v>49.66</v>
      </c>
      <c r="AN11" s="174">
        <v>42.97</v>
      </c>
      <c r="AO11" s="175">
        <v>49.33</v>
      </c>
      <c r="AP11" s="174">
        <v>42.97</v>
      </c>
      <c r="AQ11" s="175">
        <v>50.34</v>
      </c>
      <c r="AR11" s="174">
        <v>42.97</v>
      </c>
      <c r="AS11" s="175">
        <v>50.85</v>
      </c>
      <c r="AT11" s="174">
        <v>42.97</v>
      </c>
      <c r="AU11" s="175">
        <v>50.09</v>
      </c>
      <c r="AV11" s="174">
        <v>42.97</v>
      </c>
      <c r="AW11" s="175">
        <v>7.3000000000000043</v>
      </c>
      <c r="AX11" s="174">
        <v>42.97</v>
      </c>
      <c r="AY11" s="175">
        <v>50.83</v>
      </c>
      <c r="AZ11" s="174">
        <v>42.97</v>
      </c>
      <c r="BA11" s="175">
        <v>51.14</v>
      </c>
      <c r="BB11" s="174">
        <v>42.97</v>
      </c>
      <c r="BC11" s="175">
        <v>49.64</v>
      </c>
      <c r="BD11" s="174">
        <v>42.97</v>
      </c>
      <c r="BE11" s="175">
        <v>52.12</v>
      </c>
      <c r="BF11" s="174">
        <v>42.97</v>
      </c>
      <c r="BG11" s="175">
        <v>53.847119256665877</v>
      </c>
      <c r="BH11" s="174">
        <v>42.97</v>
      </c>
      <c r="BI11" s="175">
        <v>54.657952175284969</v>
      </c>
      <c r="BJ11" s="174">
        <v>42.97</v>
      </c>
      <c r="BK11" s="175">
        <v>53.865167194926549</v>
      </c>
      <c r="BL11" s="174">
        <v>42.97</v>
      </c>
      <c r="BM11" s="175">
        <v>50.457764670577284</v>
      </c>
      <c r="BN11" s="174">
        <v>42.97</v>
      </c>
      <c r="BO11" s="175">
        <v>47.005646240996747</v>
      </c>
      <c r="BP11" s="174">
        <v>42.97</v>
      </c>
      <c r="BQ11" s="175">
        <v>48.453485781786966</v>
      </c>
      <c r="BR11" s="174">
        <v>42.97</v>
      </c>
      <c r="BS11" s="175">
        <v>50.935187517831473</v>
      </c>
      <c r="BT11" s="174">
        <v>42.97</v>
      </c>
      <c r="BU11" s="175">
        <v>51.686265637131356</v>
      </c>
      <c r="BV11" s="174">
        <v>42.97</v>
      </c>
      <c r="BW11" s="175">
        <v>50.911979799293476</v>
      </c>
      <c r="BX11" s="174">
        <v>42.97</v>
      </c>
      <c r="BY11" s="175">
        <v>50.342172710752017</v>
      </c>
      <c r="BZ11" s="174">
        <v>42.97</v>
      </c>
      <c r="CA11" s="175">
        <v>50.909963782580448</v>
      </c>
      <c r="CB11" s="174">
        <v>42.97</v>
      </c>
      <c r="CC11" s="175">
        <v>52.146396632971161</v>
      </c>
      <c r="CD11" s="174">
        <v>42.97</v>
      </c>
      <c r="CE11" s="175">
        <v>53.252026312771832</v>
      </c>
      <c r="CF11" s="174">
        <v>42.97</v>
      </c>
      <c r="CG11" s="175">
        <v>52.40749956459625</v>
      </c>
      <c r="CH11" s="174">
        <v>42.97</v>
      </c>
      <c r="CI11" s="175">
        <v>51.264595375302321</v>
      </c>
    </row>
    <row r="12" spans="1:87">
      <c r="B12" s="491"/>
      <c r="C12" s="173" t="s">
        <v>241</v>
      </c>
      <c r="D12" s="174">
        <v>54.99</v>
      </c>
      <c r="E12" s="175">
        <v>58.66</v>
      </c>
      <c r="F12" s="174">
        <v>54.99</v>
      </c>
      <c r="G12" s="175">
        <v>57.83</v>
      </c>
      <c r="H12" s="174">
        <v>54.99</v>
      </c>
      <c r="I12" s="175">
        <v>59.16</v>
      </c>
      <c r="J12" s="174">
        <v>54.99</v>
      </c>
      <c r="K12" s="175">
        <v>58.82</v>
      </c>
      <c r="L12" s="174">
        <v>54.99</v>
      </c>
      <c r="M12" s="175">
        <v>58.88</v>
      </c>
      <c r="N12" s="174">
        <v>54.99</v>
      </c>
      <c r="O12" s="175">
        <v>60.33</v>
      </c>
      <c r="P12" s="174">
        <v>54.99</v>
      </c>
      <c r="Q12" s="175">
        <v>58.3</v>
      </c>
      <c r="R12" s="174">
        <v>54.99</v>
      </c>
      <c r="S12" s="175">
        <v>58.83</v>
      </c>
      <c r="T12" s="174">
        <v>54.99</v>
      </c>
      <c r="U12" s="175">
        <v>58.96</v>
      </c>
      <c r="V12" s="174">
        <v>54.99</v>
      </c>
      <c r="W12" s="175">
        <v>59.17</v>
      </c>
      <c r="X12" s="174">
        <v>54.99</v>
      </c>
      <c r="Y12" s="175">
        <v>59.67</v>
      </c>
      <c r="Z12" s="174">
        <v>61.04</v>
      </c>
      <c r="AA12" s="175">
        <v>61.3</v>
      </c>
      <c r="AB12" s="174">
        <v>61.04</v>
      </c>
      <c r="AC12" s="175">
        <v>62.3</v>
      </c>
      <c r="AD12" s="174">
        <v>61.04</v>
      </c>
      <c r="AE12" s="175">
        <v>64.97</v>
      </c>
      <c r="AF12" s="174">
        <v>61.04</v>
      </c>
      <c r="AG12" s="175">
        <v>66.27</v>
      </c>
      <c r="AH12" s="174">
        <v>61.04</v>
      </c>
      <c r="AI12" s="175">
        <v>70.41</v>
      </c>
      <c r="AJ12" s="174">
        <v>61.04</v>
      </c>
      <c r="AK12" s="175">
        <v>73.64</v>
      </c>
      <c r="AL12" s="174">
        <v>65.92</v>
      </c>
      <c r="AM12" s="175">
        <v>76.17</v>
      </c>
      <c r="AN12" s="174">
        <v>65.92</v>
      </c>
      <c r="AO12" s="175">
        <v>75.67</v>
      </c>
      <c r="AP12" s="174">
        <v>65.92</v>
      </c>
      <c r="AQ12" s="175">
        <v>77.209999999999994</v>
      </c>
      <c r="AR12" s="174">
        <v>65.92</v>
      </c>
      <c r="AS12" s="175">
        <v>78</v>
      </c>
      <c r="AT12" s="174">
        <v>65.92</v>
      </c>
      <c r="AU12" s="175">
        <v>76.83</v>
      </c>
      <c r="AV12" s="174">
        <v>65.92</v>
      </c>
      <c r="AW12" s="175">
        <v>11.189999999999998</v>
      </c>
      <c r="AX12" s="174">
        <v>65.92</v>
      </c>
      <c r="AY12" s="175">
        <v>77.959999999999994</v>
      </c>
      <c r="AZ12" s="174">
        <v>65.92</v>
      </c>
      <c r="BA12" s="175">
        <v>78.430000000000007</v>
      </c>
      <c r="BB12" s="174">
        <v>65.92</v>
      </c>
      <c r="BC12" s="175">
        <v>76.14</v>
      </c>
      <c r="BD12" s="174">
        <v>65.92</v>
      </c>
      <c r="BE12" s="175">
        <v>79.94</v>
      </c>
      <c r="BF12" s="174">
        <v>65.92</v>
      </c>
      <c r="BG12" s="175">
        <v>82.591540637829496</v>
      </c>
      <c r="BH12" s="174">
        <v>65.92</v>
      </c>
      <c r="BI12" s="175">
        <v>83.835208653372007</v>
      </c>
      <c r="BJ12" s="174">
        <v>65.92</v>
      </c>
      <c r="BK12" s="175">
        <v>82.619222843430506</v>
      </c>
      <c r="BL12" s="174">
        <v>65.92</v>
      </c>
      <c r="BM12" s="175">
        <v>77.392896385411177</v>
      </c>
      <c r="BN12" s="174">
        <v>65.92</v>
      </c>
      <c r="BO12" s="175">
        <v>72.097983983425891</v>
      </c>
      <c r="BP12" s="174">
        <v>65.92</v>
      </c>
      <c r="BQ12" s="175">
        <v>74.318702564493321</v>
      </c>
      <c r="BR12" s="174">
        <v>65.92</v>
      </c>
      <c r="BS12" s="175">
        <v>78.125174899744906</v>
      </c>
      <c r="BT12" s="174">
        <v>65.92</v>
      </c>
      <c r="BU12" s="175">
        <v>79.277190084004971</v>
      </c>
      <c r="BV12" s="174">
        <v>65.92</v>
      </c>
      <c r="BW12" s="175">
        <v>78.08957854370577</v>
      </c>
      <c r="BX12" s="174">
        <v>65.92</v>
      </c>
      <c r="BY12" s="175">
        <v>77.215599657580498</v>
      </c>
      <c r="BZ12" s="174">
        <v>65.92</v>
      </c>
      <c r="CA12" s="175">
        <v>78.086486346229321</v>
      </c>
      <c r="CB12" s="174">
        <v>65.92</v>
      </c>
      <c r="CC12" s="175">
        <v>79.982946090384516</v>
      </c>
      <c r="CD12" s="174">
        <v>65.92</v>
      </c>
      <c r="CE12" s="175">
        <v>81.678777917420334</v>
      </c>
      <c r="CF12" s="174">
        <v>65.92</v>
      </c>
      <c r="CG12" s="175">
        <v>80.383429787296507</v>
      </c>
      <c r="CH12" s="174">
        <v>65.92</v>
      </c>
      <c r="CI12" s="175">
        <v>78.63042574365808</v>
      </c>
    </row>
    <row r="13" spans="1:87">
      <c r="B13" s="491"/>
      <c r="C13" s="173" t="s">
        <v>242</v>
      </c>
      <c r="D13" s="174">
        <v>74.040000000000006</v>
      </c>
      <c r="E13" s="175">
        <v>78.97</v>
      </c>
      <c r="F13" s="174">
        <v>74.040000000000006</v>
      </c>
      <c r="G13" s="175">
        <v>77.86</v>
      </c>
      <c r="H13" s="174">
        <v>74.040000000000006</v>
      </c>
      <c r="I13" s="175">
        <v>79.650000000000006</v>
      </c>
      <c r="J13" s="174">
        <v>74.040000000000006</v>
      </c>
      <c r="K13" s="175">
        <v>79.19</v>
      </c>
      <c r="L13" s="174">
        <v>74.040000000000006</v>
      </c>
      <c r="M13" s="175">
        <v>79.27</v>
      </c>
      <c r="N13" s="174">
        <v>74.040000000000006</v>
      </c>
      <c r="O13" s="175">
        <v>81.22</v>
      </c>
      <c r="P13" s="174">
        <v>74.040000000000006</v>
      </c>
      <c r="Q13" s="175">
        <v>78.489999999999995</v>
      </c>
      <c r="R13" s="174">
        <v>74.040000000000006</v>
      </c>
      <c r="S13" s="175">
        <v>79.209999999999994</v>
      </c>
      <c r="T13" s="174">
        <v>74.040000000000006</v>
      </c>
      <c r="U13" s="175">
        <v>79.38</v>
      </c>
      <c r="V13" s="174">
        <v>74.040000000000006</v>
      </c>
      <c r="W13" s="175">
        <v>79.67</v>
      </c>
      <c r="X13" s="174">
        <v>74.040000000000006</v>
      </c>
      <c r="Y13" s="175">
        <v>80.34</v>
      </c>
      <c r="Z13" s="174">
        <v>82.18</v>
      </c>
      <c r="AA13" s="175">
        <v>82.54</v>
      </c>
      <c r="AB13" s="174">
        <v>82.18</v>
      </c>
      <c r="AC13" s="175">
        <v>83.87</v>
      </c>
      <c r="AD13" s="174">
        <v>82.18</v>
      </c>
      <c r="AE13" s="175">
        <v>87.47</v>
      </c>
      <c r="AF13" s="174">
        <v>82.18</v>
      </c>
      <c r="AG13" s="175">
        <v>89.35</v>
      </c>
      <c r="AH13" s="174">
        <v>82.18</v>
      </c>
      <c r="AI13" s="175">
        <v>94.8</v>
      </c>
      <c r="AJ13" s="174">
        <v>82.18</v>
      </c>
      <c r="AK13" s="175">
        <v>99.15</v>
      </c>
      <c r="AL13" s="174">
        <v>88.75</v>
      </c>
      <c r="AM13" s="175">
        <v>102.56</v>
      </c>
      <c r="AN13" s="174">
        <v>88.75</v>
      </c>
      <c r="AO13" s="175">
        <v>101.88</v>
      </c>
      <c r="AP13" s="174">
        <v>88.75</v>
      </c>
      <c r="AQ13" s="175">
        <v>103.96</v>
      </c>
      <c r="AR13" s="174">
        <v>88.75</v>
      </c>
      <c r="AS13" s="175">
        <v>105.02</v>
      </c>
      <c r="AT13" s="174">
        <v>88.75</v>
      </c>
      <c r="AU13" s="175">
        <v>103.44</v>
      </c>
      <c r="AV13" s="174">
        <v>88.75</v>
      </c>
      <c r="AW13" s="175">
        <v>15.060000000000002</v>
      </c>
      <c r="AX13" s="174">
        <v>88.75</v>
      </c>
      <c r="AY13" s="175">
        <v>104.97</v>
      </c>
      <c r="AZ13" s="174">
        <v>88.75</v>
      </c>
      <c r="BA13" s="175">
        <v>105.6</v>
      </c>
      <c r="BB13" s="174">
        <v>88.75</v>
      </c>
      <c r="BC13" s="175">
        <v>102.51</v>
      </c>
      <c r="BD13" s="174">
        <v>88.75</v>
      </c>
      <c r="BE13" s="175">
        <v>107.63</v>
      </c>
      <c r="BF13" s="174">
        <v>88.75</v>
      </c>
      <c r="BG13" s="175">
        <v>111.19853849047759</v>
      </c>
      <c r="BH13" s="174">
        <v>88.75</v>
      </c>
      <c r="BI13" s="175">
        <v>112.87297227180284</v>
      </c>
      <c r="BJ13" s="174">
        <v>88.75</v>
      </c>
      <c r="BK13" s="175">
        <v>111.23580890317666</v>
      </c>
      <c r="BL13" s="174">
        <v>88.75</v>
      </c>
      <c r="BM13" s="175">
        <v>104.19925456216619</v>
      </c>
      <c r="BN13" s="174">
        <v>88.75</v>
      </c>
      <c r="BO13" s="175">
        <v>97.07035835816211</v>
      </c>
      <c r="BP13" s="174">
        <v>88.75</v>
      </c>
      <c r="BQ13" s="175">
        <v>100.0602609402704</v>
      </c>
      <c r="BR13" s="174">
        <v>88.75</v>
      </c>
      <c r="BS13" s="175">
        <v>105.18517031011135</v>
      </c>
      <c r="BT13" s="174">
        <v>88.75</v>
      </c>
      <c r="BU13" s="175">
        <v>106.73620572874212</v>
      </c>
      <c r="BV13" s="174">
        <v>88.75</v>
      </c>
      <c r="BW13" s="175">
        <v>105.13724454511689</v>
      </c>
      <c r="BX13" s="174">
        <v>88.75</v>
      </c>
      <c r="BY13" s="175">
        <v>103.96054806920502</v>
      </c>
      <c r="BZ13" s="174">
        <v>88.75</v>
      </c>
      <c r="CA13" s="175">
        <v>105.1330813119643</v>
      </c>
      <c r="CB13" s="174">
        <v>88.75</v>
      </c>
      <c r="CC13" s="175">
        <v>107.68641244282219</v>
      </c>
      <c r="CD13" s="174">
        <v>88.75</v>
      </c>
      <c r="CE13" s="175">
        <v>109.96962473352072</v>
      </c>
      <c r="CF13" s="174">
        <v>88.75</v>
      </c>
      <c r="CG13" s="175">
        <v>108.22561054279659</v>
      </c>
      <c r="CH13" s="174">
        <v>88.75</v>
      </c>
      <c r="CI13" s="175">
        <v>105.86542345686632</v>
      </c>
    </row>
    <row r="14" spans="1:87">
      <c r="B14" s="491"/>
      <c r="C14" s="173" t="s">
        <v>243</v>
      </c>
      <c r="D14" s="174">
        <v>93.06</v>
      </c>
      <c r="E14" s="175">
        <v>99.26</v>
      </c>
      <c r="F14" s="174">
        <v>93.06</v>
      </c>
      <c r="G14" s="175">
        <v>97.86</v>
      </c>
      <c r="H14" s="174">
        <v>93.06</v>
      </c>
      <c r="I14" s="175">
        <v>100.1</v>
      </c>
      <c r="J14" s="174">
        <v>93.06</v>
      </c>
      <c r="K14" s="175">
        <v>99.53</v>
      </c>
      <c r="L14" s="174">
        <v>93.06</v>
      </c>
      <c r="M14" s="175">
        <v>99.63</v>
      </c>
      <c r="N14" s="174">
        <v>93.06</v>
      </c>
      <c r="O14" s="175">
        <v>102.08</v>
      </c>
      <c r="P14" s="174">
        <v>93.06</v>
      </c>
      <c r="Q14" s="175">
        <v>98.65</v>
      </c>
      <c r="R14" s="174">
        <v>93.06</v>
      </c>
      <c r="S14" s="175">
        <v>99.55</v>
      </c>
      <c r="T14" s="174">
        <v>93.06</v>
      </c>
      <c r="U14" s="175">
        <v>99.77</v>
      </c>
      <c r="V14" s="174">
        <v>93.06</v>
      </c>
      <c r="W14" s="175">
        <v>100.13</v>
      </c>
      <c r="X14" s="174">
        <v>93.06</v>
      </c>
      <c r="Y14" s="175">
        <v>100.97</v>
      </c>
      <c r="Z14" s="174">
        <v>103.3</v>
      </c>
      <c r="AA14" s="175">
        <v>103.73</v>
      </c>
      <c r="AB14" s="174">
        <v>103.3</v>
      </c>
      <c r="AC14" s="175">
        <v>105.42</v>
      </c>
      <c r="AD14" s="174">
        <v>103.3</v>
      </c>
      <c r="AE14" s="175">
        <v>109.93</v>
      </c>
      <c r="AF14" s="174">
        <v>103.3</v>
      </c>
      <c r="AG14" s="175">
        <v>112.3</v>
      </c>
      <c r="AH14" s="174">
        <v>103.3</v>
      </c>
      <c r="AI14" s="175">
        <v>119.15</v>
      </c>
      <c r="AJ14" s="174">
        <v>103.3</v>
      </c>
      <c r="AK14" s="175">
        <v>124.62</v>
      </c>
      <c r="AL14" s="174">
        <v>111.56</v>
      </c>
      <c r="AM14" s="175">
        <v>128.9</v>
      </c>
      <c r="AN14" s="174">
        <v>111.56</v>
      </c>
      <c r="AO14" s="175">
        <v>128.04</v>
      </c>
      <c r="AP14" s="174">
        <v>111.56</v>
      </c>
      <c r="AQ14" s="175">
        <v>130.66</v>
      </c>
      <c r="AR14" s="174">
        <v>111.56</v>
      </c>
      <c r="AS14" s="175">
        <v>131.99</v>
      </c>
      <c r="AT14" s="174">
        <v>111.56</v>
      </c>
      <c r="AU14" s="175">
        <v>130.01</v>
      </c>
      <c r="AV14" s="174">
        <v>111.56</v>
      </c>
      <c r="AW14" s="175">
        <v>18.919999999999987</v>
      </c>
      <c r="AX14" s="174">
        <v>111.56</v>
      </c>
      <c r="AY14" s="175">
        <v>131.93</v>
      </c>
      <c r="AZ14" s="174">
        <v>111.58</v>
      </c>
      <c r="BA14" s="175">
        <v>132.72999999999999</v>
      </c>
      <c r="BB14" s="174">
        <v>111.58</v>
      </c>
      <c r="BC14" s="175">
        <v>128.84</v>
      </c>
      <c r="BD14" s="174">
        <v>111.58</v>
      </c>
      <c r="BE14" s="175">
        <v>135.27000000000001</v>
      </c>
      <c r="BF14" s="174">
        <v>111.58</v>
      </c>
      <c r="BG14" s="175">
        <v>139.7597285002872</v>
      </c>
      <c r="BH14" s="174">
        <v>111.58</v>
      </c>
      <c r="BI14" s="175">
        <v>141.8642382703483</v>
      </c>
      <c r="BJ14" s="174">
        <v>111.58</v>
      </c>
      <c r="BK14" s="175">
        <v>139.80657176667026</v>
      </c>
      <c r="BL14" s="174">
        <v>111.58</v>
      </c>
      <c r="BM14" s="175">
        <v>130.96268822622824</v>
      </c>
      <c r="BN14" s="174">
        <v>111.58</v>
      </c>
      <c r="BO14" s="175">
        <v>122.00274494366744</v>
      </c>
      <c r="BP14" s="174">
        <v>111.58</v>
      </c>
      <c r="BQ14" s="175">
        <v>125.76059984707106</v>
      </c>
      <c r="BR14" s="174">
        <v>111.58</v>
      </c>
      <c r="BS14" s="175">
        <v>132.20183506329548</v>
      </c>
      <c r="BT14" s="174">
        <v>111.58</v>
      </c>
      <c r="BU14" s="175">
        <v>134.15125177276715</v>
      </c>
      <c r="BV14" s="174">
        <v>111.58</v>
      </c>
      <c r="BW14" s="175">
        <v>132.1415996321943</v>
      </c>
      <c r="BX14" s="174">
        <v>111.58</v>
      </c>
      <c r="BY14" s="175">
        <v>130.66267030242824</v>
      </c>
      <c r="BZ14" s="174">
        <v>111.58</v>
      </c>
      <c r="CA14" s="175">
        <v>132.13636707839467</v>
      </c>
      <c r="CB14" s="174">
        <v>111.58</v>
      </c>
      <c r="CC14" s="175">
        <v>135.345517760268</v>
      </c>
      <c r="CD14" s="174">
        <v>111.58</v>
      </c>
      <c r="CE14" s="175">
        <v>138.21516995343842</v>
      </c>
      <c r="CF14" s="174">
        <v>111.58</v>
      </c>
      <c r="CG14" s="175">
        <v>136.02320814256331</v>
      </c>
      <c r="CH14" s="174">
        <v>111.58</v>
      </c>
      <c r="CI14" s="175">
        <v>133.05681028502542</v>
      </c>
    </row>
    <row r="15" spans="1:87">
      <c r="B15" s="491"/>
      <c r="C15" s="173" t="s">
        <v>244</v>
      </c>
      <c r="D15" s="174">
        <v>112.11</v>
      </c>
      <c r="E15" s="175">
        <v>119.57</v>
      </c>
      <c r="F15" s="174">
        <v>112.11</v>
      </c>
      <c r="G15" s="175">
        <v>117.89</v>
      </c>
      <c r="H15" s="174">
        <v>112.11</v>
      </c>
      <c r="I15" s="175">
        <v>120.59</v>
      </c>
      <c r="J15" s="174">
        <v>112.11</v>
      </c>
      <c r="K15" s="175">
        <v>119.9</v>
      </c>
      <c r="L15" s="174">
        <v>112.11</v>
      </c>
      <c r="M15" s="175">
        <v>120.03</v>
      </c>
      <c r="N15" s="174">
        <v>112.11</v>
      </c>
      <c r="O15" s="175">
        <v>122.98</v>
      </c>
      <c r="P15" s="174">
        <v>112.11</v>
      </c>
      <c r="Q15" s="175">
        <v>118.84</v>
      </c>
      <c r="R15" s="174">
        <v>112.11</v>
      </c>
      <c r="S15" s="175">
        <v>119.93</v>
      </c>
      <c r="T15" s="174">
        <v>112.11</v>
      </c>
      <c r="U15" s="175">
        <v>120.19</v>
      </c>
      <c r="V15" s="174">
        <v>112.11</v>
      </c>
      <c r="W15" s="175">
        <v>120.63</v>
      </c>
      <c r="X15" s="174">
        <v>112.11</v>
      </c>
      <c r="Y15" s="175">
        <v>121.64</v>
      </c>
      <c r="Z15" s="174">
        <v>124.44</v>
      </c>
      <c r="AA15" s="175">
        <v>124.97</v>
      </c>
      <c r="AB15" s="174">
        <v>124.44</v>
      </c>
      <c r="AC15" s="175">
        <v>126.99</v>
      </c>
      <c r="AD15" s="174">
        <v>124.44</v>
      </c>
      <c r="AE15" s="175">
        <v>132.43</v>
      </c>
      <c r="AF15" s="174">
        <v>124.44</v>
      </c>
      <c r="AG15" s="175">
        <v>135.29</v>
      </c>
      <c r="AH15" s="174">
        <v>124.44</v>
      </c>
      <c r="AI15" s="175">
        <v>143.54</v>
      </c>
      <c r="AJ15" s="174">
        <v>124.44</v>
      </c>
      <c r="AK15" s="175">
        <v>150.13</v>
      </c>
      <c r="AL15" s="174">
        <v>134.4</v>
      </c>
      <c r="AM15" s="175">
        <v>155.28</v>
      </c>
      <c r="AN15" s="174">
        <v>134.4</v>
      </c>
      <c r="AO15" s="175">
        <v>154.25</v>
      </c>
      <c r="AP15" s="174">
        <v>134.4</v>
      </c>
      <c r="AQ15" s="175">
        <v>157.4</v>
      </c>
      <c r="AR15" s="174">
        <v>134.4</v>
      </c>
      <c r="AS15" s="175">
        <v>159.01</v>
      </c>
      <c r="AT15" s="174">
        <v>134.4</v>
      </c>
      <c r="AU15" s="175">
        <v>156.62</v>
      </c>
      <c r="AV15" s="174">
        <v>134.4</v>
      </c>
      <c r="AW15" s="175">
        <v>22.78</v>
      </c>
      <c r="AX15" s="174">
        <v>134.4</v>
      </c>
      <c r="AY15" s="175">
        <v>158.93</v>
      </c>
      <c r="AZ15" s="174">
        <v>134.4</v>
      </c>
      <c r="BA15" s="175">
        <v>159.88999999999999</v>
      </c>
      <c r="BB15" s="174">
        <v>134.4</v>
      </c>
      <c r="BC15" s="175">
        <v>155.21</v>
      </c>
      <c r="BD15" s="174">
        <v>134.4</v>
      </c>
      <c r="BE15" s="175">
        <v>162.96</v>
      </c>
      <c r="BF15" s="174">
        <v>134.4</v>
      </c>
      <c r="BG15" s="175">
        <v>168.3667263529353</v>
      </c>
      <c r="BH15" s="174">
        <v>134.4</v>
      </c>
      <c r="BI15" s="175">
        <v>170.90200188877915</v>
      </c>
      <c r="BJ15" s="174">
        <v>134.4</v>
      </c>
      <c r="BK15" s="175">
        <v>168.42315782641643</v>
      </c>
      <c r="BL15" s="174">
        <v>134.4</v>
      </c>
      <c r="BM15" s="175">
        <v>157.76904640298326</v>
      </c>
      <c r="BN15" s="174">
        <v>134.4</v>
      </c>
      <c r="BO15" s="175">
        <v>146.97511931840367</v>
      </c>
      <c r="BP15" s="174">
        <v>134.4</v>
      </c>
      <c r="BQ15" s="175">
        <v>151.50215822284815</v>
      </c>
      <c r="BR15" s="174">
        <v>134.4</v>
      </c>
      <c r="BS15" s="175">
        <v>159.26183047366192</v>
      </c>
      <c r="BT15" s="174">
        <v>134.4</v>
      </c>
      <c r="BU15" s="175">
        <v>161.6102674175043</v>
      </c>
      <c r="BV15" s="174">
        <v>134.4</v>
      </c>
      <c r="BW15" s="175">
        <v>159.1892656336054</v>
      </c>
      <c r="BX15" s="174">
        <v>134.4</v>
      </c>
      <c r="BY15" s="175">
        <v>157.40761871405277</v>
      </c>
      <c r="BZ15" s="174">
        <v>134.4</v>
      </c>
      <c r="CA15" s="175">
        <v>159.18296204412968</v>
      </c>
      <c r="CB15" s="174">
        <v>134.4</v>
      </c>
      <c r="CC15" s="175">
        <v>163.04898411270565</v>
      </c>
      <c r="CD15" s="174">
        <v>134.4</v>
      </c>
      <c r="CE15" s="175">
        <v>166.5060167695388</v>
      </c>
      <c r="CF15" s="174">
        <v>134.4</v>
      </c>
      <c r="CG15" s="175">
        <v>163.8653888980634</v>
      </c>
      <c r="CH15" s="174">
        <v>134.4</v>
      </c>
      <c r="CI15" s="175">
        <v>160.29180799823365</v>
      </c>
    </row>
    <row r="16" spans="1:87">
      <c r="B16" s="491"/>
      <c r="C16" s="176" t="s">
        <v>245</v>
      </c>
      <c r="D16" s="177">
        <v>120.59</v>
      </c>
      <c r="E16" s="178">
        <v>128.62</v>
      </c>
      <c r="F16" s="177">
        <v>120.59</v>
      </c>
      <c r="G16" s="178">
        <v>126.8</v>
      </c>
      <c r="H16" s="177">
        <v>120.59</v>
      </c>
      <c r="I16" s="178">
        <v>129.71</v>
      </c>
      <c r="J16" s="177">
        <v>120.59</v>
      </c>
      <c r="K16" s="178">
        <v>128.97</v>
      </c>
      <c r="L16" s="177">
        <v>120.59</v>
      </c>
      <c r="M16" s="178">
        <v>129.11000000000001</v>
      </c>
      <c r="N16" s="177">
        <v>120.59</v>
      </c>
      <c r="O16" s="178">
        <v>132.28</v>
      </c>
      <c r="P16" s="177">
        <v>120.59</v>
      </c>
      <c r="Q16" s="178">
        <v>127.83</v>
      </c>
      <c r="R16" s="177">
        <v>120.59</v>
      </c>
      <c r="S16" s="178">
        <v>129</v>
      </c>
      <c r="T16" s="177">
        <v>120.59</v>
      </c>
      <c r="U16" s="178">
        <v>129.28</v>
      </c>
      <c r="V16" s="177">
        <v>120.59</v>
      </c>
      <c r="W16" s="178">
        <v>129.75</v>
      </c>
      <c r="X16" s="177">
        <v>120.59</v>
      </c>
      <c r="Y16" s="178">
        <v>130.84</v>
      </c>
      <c r="Z16" s="177">
        <v>133.85</v>
      </c>
      <c r="AA16" s="178">
        <v>134.41999999999999</v>
      </c>
      <c r="AB16" s="177">
        <v>133.85</v>
      </c>
      <c r="AC16" s="178">
        <v>136.6</v>
      </c>
      <c r="AD16" s="177">
        <v>133.85</v>
      </c>
      <c r="AE16" s="178">
        <v>142.44999999999999</v>
      </c>
      <c r="AF16" s="177">
        <v>133.85</v>
      </c>
      <c r="AG16" s="178">
        <v>145.52000000000001</v>
      </c>
      <c r="AH16" s="177">
        <v>133.85</v>
      </c>
      <c r="AI16" s="178">
        <v>154.4</v>
      </c>
      <c r="AJ16" s="177">
        <v>133.85</v>
      </c>
      <c r="AK16" s="178">
        <v>161.47999999999999</v>
      </c>
      <c r="AL16" s="177">
        <v>144.56</v>
      </c>
      <c r="AM16" s="178">
        <v>167.03</v>
      </c>
      <c r="AN16" s="177">
        <v>144.56</v>
      </c>
      <c r="AO16" s="178">
        <v>165.92</v>
      </c>
      <c r="AP16" s="177">
        <v>144.56</v>
      </c>
      <c r="AQ16" s="178">
        <v>169.31</v>
      </c>
      <c r="AR16" s="177">
        <v>144.56</v>
      </c>
      <c r="AS16" s="178">
        <v>171.03</v>
      </c>
      <c r="AT16" s="177">
        <v>144.56</v>
      </c>
      <c r="AU16" s="178">
        <v>168.46</v>
      </c>
      <c r="AV16" s="177">
        <v>144.56</v>
      </c>
      <c r="AW16" s="178">
        <v>24.509999999999991</v>
      </c>
      <c r="AX16" s="177">
        <v>144.56</v>
      </c>
      <c r="AY16" s="178">
        <v>170.96</v>
      </c>
      <c r="AZ16" s="177">
        <v>144.56</v>
      </c>
      <c r="BA16" s="178">
        <v>171.99</v>
      </c>
      <c r="BB16" s="177">
        <v>144.56</v>
      </c>
      <c r="BC16" s="178">
        <v>166.95</v>
      </c>
      <c r="BD16" s="177">
        <v>144.56</v>
      </c>
      <c r="BE16" s="178">
        <v>175.29</v>
      </c>
      <c r="BF16" s="177">
        <v>144.56</v>
      </c>
      <c r="BG16" s="178">
        <v>181.10130666204043</v>
      </c>
      <c r="BH16" s="177">
        <v>144.56</v>
      </c>
      <c r="BI16" s="178">
        <v>183.82834021691968</v>
      </c>
      <c r="BJ16" s="177">
        <v>144.56</v>
      </c>
      <c r="BK16" s="178">
        <v>181.16200638463809</v>
      </c>
      <c r="BL16" s="177">
        <v>144.56</v>
      </c>
      <c r="BM16" s="178">
        <v>169.70206093162676</v>
      </c>
      <c r="BN16" s="177">
        <v>144.56</v>
      </c>
      <c r="BO16" s="178">
        <v>158.09172472461134</v>
      </c>
      <c r="BP16" s="177">
        <v>144.56</v>
      </c>
      <c r="BQ16" s="178">
        <v>162.96117059829413</v>
      </c>
      <c r="BR16" s="177">
        <v>144.56</v>
      </c>
      <c r="BS16" s="178">
        <v>171.30775317035022</v>
      </c>
      <c r="BT16" s="177">
        <v>144.56</v>
      </c>
      <c r="BU16" s="178">
        <v>173.83381641548175</v>
      </c>
      <c r="BV16" s="177">
        <v>144.56</v>
      </c>
      <c r="BW16" s="178">
        <v>171.22969981838088</v>
      </c>
      <c r="BX16" s="177">
        <v>144.56</v>
      </c>
      <c r="BY16" s="178">
        <v>169.31329630961977</v>
      </c>
      <c r="BZ16" s="177">
        <v>144.56</v>
      </c>
      <c r="CA16" s="178">
        <v>171.22291945081395</v>
      </c>
      <c r="CB16" s="177">
        <v>144.56</v>
      </c>
      <c r="CC16" s="178">
        <v>175.38135184045211</v>
      </c>
      <c r="CD16" s="177">
        <v>144.56</v>
      </c>
      <c r="CE16" s="178">
        <v>179.09986050833126</v>
      </c>
      <c r="CF16" s="177">
        <v>144.56</v>
      </c>
      <c r="CG16" s="178">
        <v>176.25950619194492</v>
      </c>
      <c r="CH16" s="177">
        <v>144.56</v>
      </c>
      <c r="CI16" s="178">
        <v>172.41563404190359</v>
      </c>
    </row>
    <row r="17" spans="2:87" ht="4.5" customHeight="1">
      <c r="B17" s="491"/>
      <c r="C17" s="180"/>
      <c r="D17" s="181"/>
      <c r="E17" s="182"/>
      <c r="F17" s="181"/>
      <c r="G17" s="182"/>
      <c r="H17" s="181"/>
      <c r="I17" s="182"/>
      <c r="J17" s="181"/>
      <c r="K17" s="182"/>
      <c r="L17" s="181"/>
      <c r="M17" s="182"/>
      <c r="N17" s="181"/>
      <c r="O17" s="182"/>
      <c r="P17" s="181"/>
      <c r="Q17" s="182"/>
      <c r="R17" s="181"/>
      <c r="S17" s="182"/>
      <c r="T17" s="181"/>
      <c r="U17" s="182"/>
      <c r="V17" s="181"/>
      <c r="W17" s="182"/>
      <c r="X17" s="181"/>
      <c r="Y17" s="182"/>
      <c r="Z17" s="181"/>
      <c r="AA17" s="182"/>
      <c r="AB17" s="181"/>
      <c r="AC17" s="182"/>
      <c r="AD17" s="181"/>
      <c r="AE17" s="182"/>
      <c r="AF17" s="181"/>
      <c r="AG17" s="182"/>
      <c r="AH17" s="181"/>
      <c r="AI17" s="182"/>
      <c r="AJ17" s="181"/>
      <c r="AK17" s="182"/>
      <c r="AL17" s="181"/>
      <c r="AM17" s="182"/>
      <c r="AN17" s="181"/>
      <c r="AO17" s="182"/>
      <c r="AP17" s="181"/>
      <c r="AQ17" s="182"/>
      <c r="AR17" s="181"/>
      <c r="AS17" s="182"/>
      <c r="AT17" s="181"/>
      <c r="AU17" s="182"/>
      <c r="AV17" s="181"/>
      <c r="AW17" s="182"/>
      <c r="AX17" s="181"/>
      <c r="AY17" s="182"/>
      <c r="AZ17" s="181"/>
      <c r="BA17" s="182"/>
      <c r="BB17" s="181"/>
      <c r="BC17" s="182"/>
      <c r="BD17" s="181"/>
      <c r="BE17" s="182"/>
      <c r="BF17" s="181"/>
      <c r="BG17" s="182"/>
      <c r="BH17" s="181"/>
      <c r="BI17" s="182"/>
      <c r="BJ17" s="181"/>
      <c r="BK17" s="182"/>
      <c r="BL17" s="181"/>
      <c r="BM17" s="182"/>
      <c r="BN17" s="181"/>
      <c r="BO17" s="182"/>
      <c r="BP17" s="181"/>
      <c r="BQ17" s="182"/>
      <c r="BR17" s="181"/>
      <c r="BS17" s="182"/>
      <c r="BT17" s="181"/>
      <c r="BU17" s="182"/>
      <c r="BV17" s="181"/>
      <c r="BW17" s="182"/>
      <c r="BX17" s="181"/>
      <c r="BY17" s="182"/>
      <c r="BZ17" s="181"/>
      <c r="CA17" s="182"/>
      <c r="CB17" s="181"/>
      <c r="CC17" s="182"/>
      <c r="CD17" s="181"/>
      <c r="CE17" s="182"/>
      <c r="CF17" s="181"/>
      <c r="CG17" s="182"/>
      <c r="CH17" s="181"/>
      <c r="CI17" s="182"/>
    </row>
    <row r="18" spans="2:87">
      <c r="B18" s="491"/>
      <c r="C18" s="170" t="s">
        <v>246</v>
      </c>
      <c r="D18" s="195">
        <v>3.7</v>
      </c>
      <c r="E18" s="196">
        <v>8.1999999999999993</v>
      </c>
      <c r="F18" s="195">
        <v>3.7</v>
      </c>
      <c r="G18" s="196">
        <v>8.08</v>
      </c>
      <c r="H18" s="195">
        <v>3.7</v>
      </c>
      <c r="I18" s="196">
        <v>8.27</v>
      </c>
      <c r="J18" s="195">
        <v>3.7</v>
      </c>
      <c r="K18" s="196">
        <v>8.2200000000000006</v>
      </c>
      <c r="L18" s="195">
        <v>3.7</v>
      </c>
      <c r="M18" s="196">
        <v>8.23</v>
      </c>
      <c r="N18" s="195">
        <v>3.7</v>
      </c>
      <c r="O18" s="196">
        <v>8.43</v>
      </c>
      <c r="P18" s="195">
        <v>3.7</v>
      </c>
      <c r="Q18" s="196">
        <v>8.15</v>
      </c>
      <c r="R18" s="195">
        <v>3.7</v>
      </c>
      <c r="S18" s="196">
        <v>8.2200000000000006</v>
      </c>
      <c r="T18" s="195">
        <v>3.7</v>
      </c>
      <c r="U18" s="196">
        <v>8.24</v>
      </c>
      <c r="V18" s="195">
        <v>3.7</v>
      </c>
      <c r="W18" s="196">
        <v>8.27</v>
      </c>
      <c r="X18" s="195">
        <v>3.7</v>
      </c>
      <c r="Y18" s="196">
        <v>8.34</v>
      </c>
      <c r="Z18" s="195">
        <v>4.1100000000000003</v>
      </c>
      <c r="AA18" s="196">
        <v>8.57</v>
      </c>
      <c r="AB18" s="195">
        <v>4.1100000000000003</v>
      </c>
      <c r="AC18" s="196">
        <v>8.7100000000000009</v>
      </c>
      <c r="AD18" s="195">
        <v>4.1100000000000003</v>
      </c>
      <c r="AE18" s="196">
        <v>9.08</v>
      </c>
      <c r="AF18" s="195">
        <v>4.1100000000000003</v>
      </c>
      <c r="AG18" s="196">
        <v>9.2799999999999994</v>
      </c>
      <c r="AH18" s="195">
        <v>4.1100000000000003</v>
      </c>
      <c r="AI18" s="196">
        <v>9.84</v>
      </c>
      <c r="AJ18" s="195">
        <v>4.1100000000000003</v>
      </c>
      <c r="AK18" s="196">
        <v>10.29</v>
      </c>
      <c r="AL18" s="195">
        <v>4.4400000000000004</v>
      </c>
      <c r="AM18" s="196">
        <v>10.65</v>
      </c>
      <c r="AN18" s="195">
        <v>4.4400000000000004</v>
      </c>
      <c r="AO18" s="196">
        <v>10.58</v>
      </c>
      <c r="AP18" s="195">
        <v>4.4400000000000004</v>
      </c>
      <c r="AQ18" s="196">
        <v>10.79</v>
      </c>
      <c r="AR18" s="195">
        <v>4.4400000000000004</v>
      </c>
      <c r="AS18" s="196">
        <v>10.9</v>
      </c>
      <c r="AT18" s="195">
        <v>4.4400000000000004</v>
      </c>
      <c r="AU18" s="196">
        <v>10.74</v>
      </c>
      <c r="AV18" s="195">
        <v>4.4400000000000004</v>
      </c>
      <c r="AW18" s="196">
        <v>10.78</v>
      </c>
      <c r="AX18" s="195">
        <v>4.4400000000000004</v>
      </c>
      <c r="AY18" s="196">
        <v>10.9</v>
      </c>
      <c r="AZ18" s="195">
        <v>4.4400000000000004</v>
      </c>
      <c r="BA18" s="196">
        <v>10.96</v>
      </c>
      <c r="BB18" s="195">
        <v>4.4400000000000004</v>
      </c>
      <c r="BC18" s="196">
        <v>10.64</v>
      </c>
      <c r="BD18" s="195">
        <v>4.4400000000000004</v>
      </c>
      <c r="BE18" s="196">
        <v>11.17</v>
      </c>
      <c r="BF18" s="195">
        <v>4.4400000000000004</v>
      </c>
      <c r="BG18" s="196">
        <v>11.543576395303957</v>
      </c>
      <c r="BH18" s="195">
        <v>4.4400000000000004</v>
      </c>
      <c r="BI18" s="196">
        <v>11.717400211120214</v>
      </c>
      <c r="BJ18" s="195">
        <v>4.4400000000000004</v>
      </c>
      <c r="BK18" s="196">
        <v>11.547445455654181</v>
      </c>
      <c r="BL18" s="195">
        <v>4.4400000000000004</v>
      </c>
      <c r="BM18" s="196">
        <v>10.816977198626521</v>
      </c>
      <c r="BN18" s="195">
        <v>4.4400000000000004</v>
      </c>
      <c r="BO18" s="196">
        <v>10.07692288620262</v>
      </c>
      <c r="BP18" s="195">
        <v>4.4400000000000004</v>
      </c>
      <c r="BQ18" s="196">
        <v>10.387306182058966</v>
      </c>
      <c r="BR18" s="195">
        <v>4.4400000000000004</v>
      </c>
      <c r="BS18" s="196">
        <v>10.919325609947707</v>
      </c>
      <c r="BT18" s="195">
        <v>4.4400000000000004</v>
      </c>
      <c r="BU18" s="196">
        <v>11.080339379461591</v>
      </c>
      <c r="BV18" s="195">
        <v>4.4400000000000004</v>
      </c>
      <c r="BW18" s="196">
        <v>10.914350412098642</v>
      </c>
      <c r="BX18" s="195">
        <v>4.4400000000000004</v>
      </c>
      <c r="BY18" s="196">
        <v>10.792196957132715</v>
      </c>
      <c r="BZ18" s="195">
        <v>4.4400000000000004</v>
      </c>
      <c r="CA18" s="196">
        <v>10.913918224764164</v>
      </c>
      <c r="CB18" s="195">
        <v>4.4400000000000004</v>
      </c>
      <c r="CC18" s="196">
        <v>11.178980817957237</v>
      </c>
      <c r="CD18" s="195">
        <v>4.4400000000000004</v>
      </c>
      <c r="CE18" s="196">
        <v>11.416002238042109</v>
      </c>
      <c r="CF18" s="195">
        <v>4.4400000000000004</v>
      </c>
      <c r="CG18" s="196">
        <v>11.234955244813488</v>
      </c>
      <c r="CH18" s="195">
        <v>4.4400000000000004</v>
      </c>
      <c r="CI18" s="196">
        <v>10.989943032391478</v>
      </c>
    </row>
    <row r="19" spans="2:87">
      <c r="B19" s="491"/>
      <c r="C19" s="173" t="s">
        <v>247</v>
      </c>
      <c r="D19" s="174">
        <v>3.7</v>
      </c>
      <c r="E19" s="175">
        <v>8.1999999999999993</v>
      </c>
      <c r="F19" s="174">
        <v>3.7</v>
      </c>
      <c r="G19" s="175">
        <v>8.08</v>
      </c>
      <c r="H19" s="174">
        <v>3.7</v>
      </c>
      <c r="I19" s="175">
        <v>8.27</v>
      </c>
      <c r="J19" s="174">
        <v>3.7</v>
      </c>
      <c r="K19" s="175">
        <v>8.2200000000000006</v>
      </c>
      <c r="L19" s="174">
        <v>3.7</v>
      </c>
      <c r="M19" s="175">
        <v>8.23</v>
      </c>
      <c r="N19" s="174">
        <v>3.7</v>
      </c>
      <c r="O19" s="175">
        <v>8.43</v>
      </c>
      <c r="P19" s="174">
        <v>3.7</v>
      </c>
      <c r="Q19" s="175">
        <v>8.15</v>
      </c>
      <c r="R19" s="174">
        <v>3.7</v>
      </c>
      <c r="S19" s="175">
        <v>8.2200000000000006</v>
      </c>
      <c r="T19" s="174">
        <v>3.7</v>
      </c>
      <c r="U19" s="175">
        <v>8.24</v>
      </c>
      <c r="V19" s="174">
        <v>3.7</v>
      </c>
      <c r="W19" s="175">
        <v>8.27</v>
      </c>
      <c r="X19" s="174">
        <v>3.7</v>
      </c>
      <c r="Y19" s="175">
        <v>8.34</v>
      </c>
      <c r="Z19" s="174">
        <v>4.1100000000000003</v>
      </c>
      <c r="AA19" s="175">
        <v>8.57</v>
      </c>
      <c r="AB19" s="174">
        <v>4.1100000000000003</v>
      </c>
      <c r="AC19" s="175">
        <v>8.7100000000000009</v>
      </c>
      <c r="AD19" s="174">
        <v>4.1100000000000003</v>
      </c>
      <c r="AE19" s="175">
        <v>9.08</v>
      </c>
      <c r="AF19" s="174">
        <v>4.1100000000000003</v>
      </c>
      <c r="AG19" s="175">
        <v>9.2799999999999994</v>
      </c>
      <c r="AH19" s="174">
        <v>4.1100000000000003</v>
      </c>
      <c r="AI19" s="175">
        <v>9.84</v>
      </c>
      <c r="AJ19" s="174">
        <v>4.1100000000000003</v>
      </c>
      <c r="AK19" s="175">
        <v>10.29</v>
      </c>
      <c r="AL19" s="174">
        <v>4.4400000000000004</v>
      </c>
      <c r="AM19" s="175">
        <v>10.65</v>
      </c>
      <c r="AN19" s="174">
        <v>4.4400000000000004</v>
      </c>
      <c r="AO19" s="175">
        <v>10.58</v>
      </c>
      <c r="AP19" s="174">
        <v>4.4400000000000004</v>
      </c>
      <c r="AQ19" s="175">
        <v>10.79</v>
      </c>
      <c r="AR19" s="174">
        <v>4.4400000000000004</v>
      </c>
      <c r="AS19" s="175">
        <v>10.9</v>
      </c>
      <c r="AT19" s="174">
        <v>4.4400000000000004</v>
      </c>
      <c r="AU19" s="175">
        <v>10.74</v>
      </c>
      <c r="AV19" s="174">
        <v>4.4400000000000004</v>
      </c>
      <c r="AW19" s="175">
        <v>10.78</v>
      </c>
      <c r="AX19" s="174">
        <v>4.4400000000000004</v>
      </c>
      <c r="AY19" s="175">
        <v>10.9</v>
      </c>
      <c r="AZ19" s="174">
        <v>4.4400000000000004</v>
      </c>
      <c r="BA19" s="175">
        <v>10.96</v>
      </c>
      <c r="BB19" s="174">
        <v>4.4400000000000004</v>
      </c>
      <c r="BC19" s="175">
        <v>10.64</v>
      </c>
      <c r="BD19" s="174">
        <v>4.4400000000000004</v>
      </c>
      <c r="BE19" s="175">
        <v>11.17</v>
      </c>
      <c r="BF19" s="174">
        <v>4.4400000000000004</v>
      </c>
      <c r="BG19" s="175">
        <v>11.543576395303957</v>
      </c>
      <c r="BH19" s="174">
        <v>4.4400000000000004</v>
      </c>
      <c r="BI19" s="175">
        <v>11.717400211120214</v>
      </c>
      <c r="BJ19" s="174">
        <v>4.4400000000000004</v>
      </c>
      <c r="BK19" s="175">
        <v>11.547445455654181</v>
      </c>
      <c r="BL19" s="174">
        <v>4.4400000000000004</v>
      </c>
      <c r="BM19" s="175">
        <v>10.816977198626521</v>
      </c>
      <c r="BN19" s="174">
        <v>4.4400000000000004</v>
      </c>
      <c r="BO19" s="175">
        <v>10.07692288620262</v>
      </c>
      <c r="BP19" s="174">
        <v>4.4400000000000004</v>
      </c>
      <c r="BQ19" s="175">
        <v>10.387306182058966</v>
      </c>
      <c r="BR19" s="174">
        <v>4.4400000000000004</v>
      </c>
      <c r="BS19" s="175">
        <v>10.919325609947707</v>
      </c>
      <c r="BT19" s="174">
        <v>4.4400000000000004</v>
      </c>
      <c r="BU19" s="175">
        <v>11.080339379461591</v>
      </c>
      <c r="BV19" s="174">
        <v>4.4400000000000004</v>
      </c>
      <c r="BW19" s="175">
        <v>10.914350412098642</v>
      </c>
      <c r="BX19" s="174">
        <v>4.4400000000000004</v>
      </c>
      <c r="BY19" s="175">
        <v>10.792196957132715</v>
      </c>
      <c r="BZ19" s="174">
        <v>4.4400000000000004</v>
      </c>
      <c r="CA19" s="175">
        <v>10.913918224764164</v>
      </c>
      <c r="CB19" s="174">
        <v>4.4400000000000004</v>
      </c>
      <c r="CC19" s="175">
        <v>11.178980817957237</v>
      </c>
      <c r="CD19" s="174">
        <v>4.4400000000000004</v>
      </c>
      <c r="CE19" s="175">
        <v>11.416002238042109</v>
      </c>
      <c r="CF19" s="174">
        <v>4.4400000000000004</v>
      </c>
      <c r="CG19" s="175">
        <v>11.234955244813488</v>
      </c>
      <c r="CH19" s="174">
        <v>4.4400000000000004</v>
      </c>
      <c r="CI19" s="175">
        <v>10.989943032391478</v>
      </c>
    </row>
    <row r="20" spans="2:87">
      <c r="B20" s="491"/>
      <c r="C20" s="173" t="s">
        <v>248</v>
      </c>
      <c r="D20" s="174">
        <v>5.81</v>
      </c>
      <c r="E20" s="175">
        <v>8.1999999999999993</v>
      </c>
      <c r="F20" s="174">
        <v>5.81</v>
      </c>
      <c r="G20" s="175">
        <v>8.08</v>
      </c>
      <c r="H20" s="174">
        <v>5.81</v>
      </c>
      <c r="I20" s="175">
        <v>8.27</v>
      </c>
      <c r="J20" s="174">
        <v>5.81</v>
      </c>
      <c r="K20" s="175">
        <v>8.2200000000000006</v>
      </c>
      <c r="L20" s="174">
        <v>5.81</v>
      </c>
      <c r="M20" s="175">
        <v>8.23</v>
      </c>
      <c r="N20" s="174">
        <v>5.81</v>
      </c>
      <c r="O20" s="175">
        <v>8.43</v>
      </c>
      <c r="P20" s="174">
        <v>5.81</v>
      </c>
      <c r="Q20" s="175">
        <v>8.15</v>
      </c>
      <c r="R20" s="174">
        <v>5.81</v>
      </c>
      <c r="S20" s="175">
        <v>8.2200000000000006</v>
      </c>
      <c r="T20" s="174">
        <v>5.81</v>
      </c>
      <c r="U20" s="175">
        <v>8.24</v>
      </c>
      <c r="V20" s="174">
        <v>5.81</v>
      </c>
      <c r="W20" s="175">
        <v>8.27</v>
      </c>
      <c r="X20" s="174">
        <v>5.81</v>
      </c>
      <c r="Y20" s="175">
        <v>8.34</v>
      </c>
      <c r="Z20" s="174">
        <v>6.45</v>
      </c>
      <c r="AA20" s="175">
        <v>8.57</v>
      </c>
      <c r="AB20" s="174">
        <v>6.45</v>
      </c>
      <c r="AC20" s="175">
        <v>8.7100000000000009</v>
      </c>
      <c r="AD20" s="174">
        <v>6.45</v>
      </c>
      <c r="AE20" s="175">
        <v>9.08</v>
      </c>
      <c r="AF20" s="174">
        <v>6.45</v>
      </c>
      <c r="AG20" s="175">
        <v>9.2799999999999994</v>
      </c>
      <c r="AH20" s="174">
        <v>6.45</v>
      </c>
      <c r="AI20" s="175">
        <v>9.84</v>
      </c>
      <c r="AJ20" s="174">
        <v>6.45</v>
      </c>
      <c r="AK20" s="175">
        <v>10.29</v>
      </c>
      <c r="AL20" s="174">
        <v>6.97</v>
      </c>
      <c r="AM20" s="175">
        <v>10.65</v>
      </c>
      <c r="AN20" s="174">
        <v>6.97</v>
      </c>
      <c r="AO20" s="175">
        <v>10.58</v>
      </c>
      <c r="AP20" s="174">
        <v>6.97</v>
      </c>
      <c r="AQ20" s="175">
        <v>10.79</v>
      </c>
      <c r="AR20" s="174">
        <v>6.97</v>
      </c>
      <c r="AS20" s="175">
        <v>10.9</v>
      </c>
      <c r="AT20" s="174">
        <v>6.97</v>
      </c>
      <c r="AU20" s="175">
        <v>10.74</v>
      </c>
      <c r="AV20" s="174">
        <v>6.97</v>
      </c>
      <c r="AW20" s="175">
        <v>10.78</v>
      </c>
      <c r="AX20" s="174">
        <v>6.97</v>
      </c>
      <c r="AY20" s="175">
        <v>10.9</v>
      </c>
      <c r="AZ20" s="174">
        <v>6.97</v>
      </c>
      <c r="BA20" s="175">
        <v>10.96</v>
      </c>
      <c r="BB20" s="174">
        <v>6.97</v>
      </c>
      <c r="BC20" s="175">
        <v>10.64</v>
      </c>
      <c r="BD20" s="174">
        <v>6.97</v>
      </c>
      <c r="BE20" s="175">
        <v>11.17</v>
      </c>
      <c r="BF20" s="174">
        <v>6.97</v>
      </c>
      <c r="BG20" s="175">
        <v>11.543576395303957</v>
      </c>
      <c r="BH20" s="174">
        <v>6.97</v>
      </c>
      <c r="BI20" s="175">
        <v>11.717400211120214</v>
      </c>
      <c r="BJ20" s="174">
        <v>6.97</v>
      </c>
      <c r="BK20" s="175">
        <v>11.547445455654181</v>
      </c>
      <c r="BL20" s="174">
        <v>6.97</v>
      </c>
      <c r="BM20" s="175">
        <v>10.816977198626521</v>
      </c>
      <c r="BN20" s="174">
        <v>6.97</v>
      </c>
      <c r="BO20" s="175">
        <v>10.07692288620262</v>
      </c>
      <c r="BP20" s="174">
        <v>6.97</v>
      </c>
      <c r="BQ20" s="175">
        <v>10.387306182058966</v>
      </c>
      <c r="BR20" s="174">
        <v>6.97</v>
      </c>
      <c r="BS20" s="175">
        <v>10.919325609947707</v>
      </c>
      <c r="BT20" s="174">
        <v>6.97</v>
      </c>
      <c r="BU20" s="175">
        <v>11.080339379461591</v>
      </c>
      <c r="BV20" s="174">
        <v>6.97</v>
      </c>
      <c r="BW20" s="175">
        <v>10.914350412098642</v>
      </c>
      <c r="BX20" s="174">
        <v>6.97</v>
      </c>
      <c r="BY20" s="175">
        <v>10.792196957132715</v>
      </c>
      <c r="BZ20" s="174">
        <v>6.97</v>
      </c>
      <c r="CA20" s="175">
        <v>10.913918224764164</v>
      </c>
      <c r="CB20" s="174">
        <v>6.97</v>
      </c>
      <c r="CC20" s="175">
        <v>11.178980817957237</v>
      </c>
      <c r="CD20" s="174">
        <v>6.97</v>
      </c>
      <c r="CE20" s="175">
        <v>11.416002238042109</v>
      </c>
      <c r="CF20" s="174">
        <v>6.97</v>
      </c>
      <c r="CG20" s="175">
        <v>11.234955244813488</v>
      </c>
      <c r="CH20" s="174">
        <v>6.97</v>
      </c>
      <c r="CI20" s="175">
        <v>10.989943032391478</v>
      </c>
    </row>
    <row r="21" spans="2:87">
      <c r="B21" s="491"/>
      <c r="C21" s="173" t="s">
        <v>249</v>
      </c>
      <c r="D21" s="174">
        <v>9.06</v>
      </c>
      <c r="E21" s="175">
        <v>10.1</v>
      </c>
      <c r="F21" s="174">
        <v>9.06</v>
      </c>
      <c r="G21" s="175">
        <v>9.9600000000000009</v>
      </c>
      <c r="H21" s="174">
        <v>9.06</v>
      </c>
      <c r="I21" s="175">
        <v>10.19</v>
      </c>
      <c r="J21" s="174">
        <v>9.06</v>
      </c>
      <c r="K21" s="175">
        <v>10.130000000000001</v>
      </c>
      <c r="L21" s="174">
        <v>9.06</v>
      </c>
      <c r="M21" s="175">
        <v>10.14</v>
      </c>
      <c r="N21" s="174">
        <v>9.06</v>
      </c>
      <c r="O21" s="175">
        <v>10.39</v>
      </c>
      <c r="P21" s="174">
        <v>9.06</v>
      </c>
      <c r="Q21" s="175">
        <v>10.039999999999999</v>
      </c>
      <c r="R21" s="174">
        <v>9.06</v>
      </c>
      <c r="S21" s="175">
        <v>10.130000000000001</v>
      </c>
      <c r="T21" s="174">
        <v>9.06</v>
      </c>
      <c r="U21" s="175">
        <v>10.15</v>
      </c>
      <c r="V21" s="174">
        <v>9.06</v>
      </c>
      <c r="W21" s="175">
        <v>10.19</v>
      </c>
      <c r="X21" s="174">
        <v>9.06</v>
      </c>
      <c r="Y21" s="175">
        <v>10.28</v>
      </c>
      <c r="Z21" s="174">
        <v>10.06</v>
      </c>
      <c r="AA21" s="175">
        <v>10.56</v>
      </c>
      <c r="AB21" s="174">
        <v>10.06</v>
      </c>
      <c r="AC21" s="175">
        <v>10.73</v>
      </c>
      <c r="AD21" s="174">
        <v>10.06</v>
      </c>
      <c r="AE21" s="175">
        <v>11.19</v>
      </c>
      <c r="AF21" s="174">
        <v>10.06</v>
      </c>
      <c r="AG21" s="175">
        <v>11.43</v>
      </c>
      <c r="AH21" s="174">
        <v>10.06</v>
      </c>
      <c r="AI21" s="175">
        <v>12.13</v>
      </c>
      <c r="AJ21" s="174">
        <v>10.06</v>
      </c>
      <c r="AK21" s="175">
        <v>12.68</v>
      </c>
      <c r="AL21" s="174">
        <v>10.86</v>
      </c>
      <c r="AM21" s="175">
        <v>13.12</v>
      </c>
      <c r="AN21" s="174">
        <v>10.86</v>
      </c>
      <c r="AO21" s="175">
        <v>13.03</v>
      </c>
      <c r="AP21" s="174">
        <v>10.86</v>
      </c>
      <c r="AQ21" s="175">
        <v>13.3</v>
      </c>
      <c r="AR21" s="174">
        <v>10.86</v>
      </c>
      <c r="AS21" s="175">
        <v>13.43</v>
      </c>
      <c r="AT21" s="174">
        <v>10.86</v>
      </c>
      <c r="AU21" s="175">
        <v>13.23</v>
      </c>
      <c r="AV21" s="174">
        <v>10.86</v>
      </c>
      <c r="AW21" s="175">
        <v>13.28</v>
      </c>
      <c r="AX21" s="174">
        <v>10.86</v>
      </c>
      <c r="AY21" s="175">
        <v>13.43</v>
      </c>
      <c r="AZ21" s="174">
        <v>10.86</v>
      </c>
      <c r="BA21" s="175">
        <v>13.51</v>
      </c>
      <c r="BB21" s="174">
        <v>10.86</v>
      </c>
      <c r="BC21" s="175">
        <v>13.11</v>
      </c>
      <c r="BD21" s="174">
        <v>10.86</v>
      </c>
      <c r="BE21" s="175">
        <v>13.77</v>
      </c>
      <c r="BF21" s="174">
        <v>10.86</v>
      </c>
      <c r="BG21" s="175">
        <v>14.22333520135666</v>
      </c>
      <c r="BH21" s="174">
        <v>10.86</v>
      </c>
      <c r="BI21" s="175">
        <v>14.437510974415977</v>
      </c>
      <c r="BJ21" s="174">
        <v>10.86</v>
      </c>
      <c r="BK21" s="175">
        <v>14.228102436431044</v>
      </c>
      <c r="BL21" s="174">
        <v>10.86</v>
      </c>
      <c r="BM21" s="175">
        <v>13.328061191164821</v>
      </c>
      <c r="BN21" s="174">
        <v>10.86</v>
      </c>
      <c r="BO21" s="175">
        <v>12.416208556213942</v>
      </c>
      <c r="BP21" s="174">
        <v>10.86</v>
      </c>
      <c r="BQ21" s="175">
        <v>12.798645117179797</v>
      </c>
      <c r="BR21" s="174">
        <v>10.86</v>
      </c>
      <c r="BS21" s="175">
        <v>13.454169055114139</v>
      </c>
      <c r="BT21" s="174">
        <v>10.86</v>
      </c>
      <c r="BU21" s="175">
        <v>13.652561021122319</v>
      </c>
      <c r="BV21" s="174">
        <v>10.86</v>
      </c>
      <c r="BW21" s="175">
        <v>13.448038900621542</v>
      </c>
      <c r="BX21" s="174">
        <v>10.86</v>
      </c>
      <c r="BY21" s="175">
        <v>13.297528393609953</v>
      </c>
      <c r="BZ21" s="174">
        <v>10.86</v>
      </c>
      <c r="CA21" s="175">
        <v>13.447506384084415</v>
      </c>
      <c r="CB21" s="174">
        <v>10.86</v>
      </c>
      <c r="CC21" s="175">
        <v>13.774101364983023</v>
      </c>
      <c r="CD21" s="174">
        <v>10.86</v>
      </c>
      <c r="CE21" s="175">
        <v>14.066145614730457</v>
      </c>
      <c r="CF21" s="174">
        <v>10.86</v>
      </c>
      <c r="CG21" s="175">
        <v>13.843069855216619</v>
      </c>
      <c r="CH21" s="174">
        <v>10.86</v>
      </c>
      <c r="CI21" s="175">
        <v>13.541179807768073</v>
      </c>
    </row>
    <row r="22" spans="2:87">
      <c r="B22" s="491"/>
      <c r="C22" s="173" t="s">
        <v>250</v>
      </c>
      <c r="D22" s="174">
        <v>9.06</v>
      </c>
      <c r="E22" s="175">
        <v>10.1</v>
      </c>
      <c r="F22" s="174">
        <v>9.06</v>
      </c>
      <c r="G22" s="175">
        <v>9.9600000000000009</v>
      </c>
      <c r="H22" s="174">
        <v>9.06</v>
      </c>
      <c r="I22" s="175">
        <v>10.19</v>
      </c>
      <c r="J22" s="174">
        <v>9.06</v>
      </c>
      <c r="K22" s="175">
        <v>10.130000000000001</v>
      </c>
      <c r="L22" s="174">
        <v>9.06</v>
      </c>
      <c r="M22" s="175">
        <v>10.14</v>
      </c>
      <c r="N22" s="174">
        <v>9.06</v>
      </c>
      <c r="O22" s="175">
        <v>10.39</v>
      </c>
      <c r="P22" s="174">
        <v>9.06</v>
      </c>
      <c r="Q22" s="175">
        <v>10.039999999999999</v>
      </c>
      <c r="R22" s="174">
        <v>9.06</v>
      </c>
      <c r="S22" s="175">
        <v>10.130000000000001</v>
      </c>
      <c r="T22" s="174">
        <v>9.06</v>
      </c>
      <c r="U22" s="175">
        <v>10.15</v>
      </c>
      <c r="V22" s="174">
        <v>9.06</v>
      </c>
      <c r="W22" s="175">
        <v>10.19</v>
      </c>
      <c r="X22" s="174">
        <v>9.06</v>
      </c>
      <c r="Y22" s="175">
        <v>10.28</v>
      </c>
      <c r="Z22" s="174">
        <v>10.06</v>
      </c>
      <c r="AA22" s="175">
        <v>10.56</v>
      </c>
      <c r="AB22" s="174">
        <v>10.06</v>
      </c>
      <c r="AC22" s="175">
        <v>10.73</v>
      </c>
      <c r="AD22" s="174">
        <v>10.06</v>
      </c>
      <c r="AE22" s="175">
        <v>11.19</v>
      </c>
      <c r="AF22" s="174">
        <v>10.06</v>
      </c>
      <c r="AG22" s="175">
        <v>11.43</v>
      </c>
      <c r="AH22" s="174">
        <v>10.06</v>
      </c>
      <c r="AI22" s="175">
        <v>12.13</v>
      </c>
      <c r="AJ22" s="174">
        <v>10.06</v>
      </c>
      <c r="AK22" s="175">
        <v>12.68</v>
      </c>
      <c r="AL22" s="174">
        <v>10.86</v>
      </c>
      <c r="AM22" s="175">
        <v>13.12</v>
      </c>
      <c r="AN22" s="174">
        <v>10.86</v>
      </c>
      <c r="AO22" s="175">
        <v>13.03</v>
      </c>
      <c r="AP22" s="174">
        <v>10.86</v>
      </c>
      <c r="AQ22" s="175">
        <v>13.3</v>
      </c>
      <c r="AR22" s="174">
        <v>10.86</v>
      </c>
      <c r="AS22" s="175">
        <v>13.43</v>
      </c>
      <c r="AT22" s="174">
        <v>10.86</v>
      </c>
      <c r="AU22" s="175">
        <v>13.23</v>
      </c>
      <c r="AV22" s="174">
        <v>10.86</v>
      </c>
      <c r="AW22" s="175">
        <v>13.28</v>
      </c>
      <c r="AX22" s="174">
        <v>10.86</v>
      </c>
      <c r="AY22" s="175">
        <v>13.43</v>
      </c>
      <c r="AZ22" s="174">
        <v>10.86</v>
      </c>
      <c r="BA22" s="175">
        <v>13.51</v>
      </c>
      <c r="BB22" s="174">
        <v>10.86</v>
      </c>
      <c r="BC22" s="175">
        <v>13.11</v>
      </c>
      <c r="BD22" s="174">
        <v>10.86</v>
      </c>
      <c r="BE22" s="175">
        <v>13.77</v>
      </c>
      <c r="BF22" s="174">
        <v>10.86</v>
      </c>
      <c r="BG22" s="175">
        <v>14.22333520135666</v>
      </c>
      <c r="BH22" s="174">
        <v>10.86</v>
      </c>
      <c r="BI22" s="175">
        <v>14.437510974415977</v>
      </c>
      <c r="BJ22" s="174">
        <v>10.86</v>
      </c>
      <c r="BK22" s="175">
        <v>14.228102436431044</v>
      </c>
      <c r="BL22" s="174">
        <v>10.86</v>
      </c>
      <c r="BM22" s="175">
        <v>13.328061191164821</v>
      </c>
      <c r="BN22" s="174">
        <v>10.86</v>
      </c>
      <c r="BO22" s="175">
        <v>12.416208556213942</v>
      </c>
      <c r="BP22" s="174">
        <v>10.86</v>
      </c>
      <c r="BQ22" s="175">
        <v>12.798645117179797</v>
      </c>
      <c r="BR22" s="174">
        <v>10.86</v>
      </c>
      <c r="BS22" s="175">
        <v>13.454169055114139</v>
      </c>
      <c r="BT22" s="174">
        <v>10.86</v>
      </c>
      <c r="BU22" s="175">
        <v>13.652561021122319</v>
      </c>
      <c r="BV22" s="174">
        <v>10.86</v>
      </c>
      <c r="BW22" s="175">
        <v>13.448038900621542</v>
      </c>
      <c r="BX22" s="174">
        <v>10.86</v>
      </c>
      <c r="BY22" s="175">
        <v>13.297528393609953</v>
      </c>
      <c r="BZ22" s="174">
        <v>10.86</v>
      </c>
      <c r="CA22" s="175">
        <v>13.447506384084415</v>
      </c>
      <c r="CB22" s="174">
        <v>10.86</v>
      </c>
      <c r="CC22" s="175">
        <v>13.774101364983023</v>
      </c>
      <c r="CD22" s="174">
        <v>10.86</v>
      </c>
      <c r="CE22" s="175">
        <v>14.066145614730457</v>
      </c>
      <c r="CF22" s="174">
        <v>10.86</v>
      </c>
      <c r="CG22" s="175">
        <v>13.843069855216619</v>
      </c>
      <c r="CH22" s="174">
        <v>10.86</v>
      </c>
      <c r="CI22" s="175">
        <v>13.541179807768073</v>
      </c>
    </row>
    <row r="23" spans="2:87">
      <c r="B23" s="491"/>
      <c r="C23" s="173" t="s">
        <v>251</v>
      </c>
      <c r="D23" s="174">
        <v>9.06</v>
      </c>
      <c r="E23" s="175">
        <v>10.1</v>
      </c>
      <c r="F23" s="174">
        <v>9.06</v>
      </c>
      <c r="G23" s="175">
        <v>9.9600000000000009</v>
      </c>
      <c r="H23" s="174">
        <v>9.06</v>
      </c>
      <c r="I23" s="175">
        <v>10.19</v>
      </c>
      <c r="J23" s="174">
        <v>9.06</v>
      </c>
      <c r="K23" s="175">
        <v>10.130000000000001</v>
      </c>
      <c r="L23" s="174">
        <v>9.06</v>
      </c>
      <c r="M23" s="175">
        <v>10.14</v>
      </c>
      <c r="N23" s="174">
        <v>9.06</v>
      </c>
      <c r="O23" s="175">
        <v>10.39</v>
      </c>
      <c r="P23" s="174">
        <v>9.06</v>
      </c>
      <c r="Q23" s="175">
        <v>10.039999999999999</v>
      </c>
      <c r="R23" s="174">
        <v>9.06</v>
      </c>
      <c r="S23" s="175">
        <v>10.130000000000001</v>
      </c>
      <c r="T23" s="174">
        <v>9.06</v>
      </c>
      <c r="U23" s="175">
        <v>10.15</v>
      </c>
      <c r="V23" s="174">
        <v>9.06</v>
      </c>
      <c r="W23" s="175">
        <v>10.19</v>
      </c>
      <c r="X23" s="174">
        <v>9.06</v>
      </c>
      <c r="Y23" s="175">
        <v>10.28</v>
      </c>
      <c r="Z23" s="174">
        <v>10.06</v>
      </c>
      <c r="AA23" s="175">
        <v>10.56</v>
      </c>
      <c r="AB23" s="174">
        <v>10.06</v>
      </c>
      <c r="AC23" s="175">
        <v>10.73</v>
      </c>
      <c r="AD23" s="174">
        <v>10.06</v>
      </c>
      <c r="AE23" s="175">
        <v>11.19</v>
      </c>
      <c r="AF23" s="174">
        <v>10.06</v>
      </c>
      <c r="AG23" s="175">
        <v>11.43</v>
      </c>
      <c r="AH23" s="174">
        <v>10.06</v>
      </c>
      <c r="AI23" s="175">
        <v>12.13</v>
      </c>
      <c r="AJ23" s="174">
        <v>10.06</v>
      </c>
      <c r="AK23" s="175">
        <v>12.68</v>
      </c>
      <c r="AL23" s="174">
        <v>10.86</v>
      </c>
      <c r="AM23" s="175">
        <v>13.12</v>
      </c>
      <c r="AN23" s="174">
        <v>10.86</v>
      </c>
      <c r="AO23" s="175">
        <v>13.03</v>
      </c>
      <c r="AP23" s="174">
        <v>10.86</v>
      </c>
      <c r="AQ23" s="175">
        <v>13.3</v>
      </c>
      <c r="AR23" s="174">
        <v>10.86</v>
      </c>
      <c r="AS23" s="175">
        <v>13.43</v>
      </c>
      <c r="AT23" s="174">
        <v>10.86</v>
      </c>
      <c r="AU23" s="175">
        <v>13.23</v>
      </c>
      <c r="AV23" s="174">
        <v>10.86</v>
      </c>
      <c r="AW23" s="175">
        <v>13.28</v>
      </c>
      <c r="AX23" s="174">
        <v>10.86</v>
      </c>
      <c r="AY23" s="175">
        <v>13.43</v>
      </c>
      <c r="AZ23" s="174">
        <v>10.86</v>
      </c>
      <c r="BA23" s="175">
        <v>13.51</v>
      </c>
      <c r="BB23" s="174">
        <v>10.86</v>
      </c>
      <c r="BC23" s="175">
        <v>13.11</v>
      </c>
      <c r="BD23" s="174">
        <v>10.86</v>
      </c>
      <c r="BE23" s="175">
        <v>13.77</v>
      </c>
      <c r="BF23" s="174">
        <v>10.86</v>
      </c>
      <c r="BG23" s="175">
        <v>14.22333520135666</v>
      </c>
      <c r="BH23" s="174">
        <v>10.86</v>
      </c>
      <c r="BI23" s="175">
        <v>14.437510974415977</v>
      </c>
      <c r="BJ23" s="174">
        <v>10.86</v>
      </c>
      <c r="BK23" s="175">
        <v>14.228102436431044</v>
      </c>
      <c r="BL23" s="174">
        <v>10.86</v>
      </c>
      <c r="BM23" s="175">
        <v>13.328061191164821</v>
      </c>
      <c r="BN23" s="174">
        <v>10.86</v>
      </c>
      <c r="BO23" s="175">
        <v>12.416208556213942</v>
      </c>
      <c r="BP23" s="174">
        <v>10.86</v>
      </c>
      <c r="BQ23" s="175">
        <v>12.798645117179797</v>
      </c>
      <c r="BR23" s="174">
        <v>10.86</v>
      </c>
      <c r="BS23" s="175">
        <v>13.454169055114139</v>
      </c>
      <c r="BT23" s="174">
        <v>10.86</v>
      </c>
      <c r="BU23" s="175">
        <v>13.652561021122319</v>
      </c>
      <c r="BV23" s="174">
        <v>10.86</v>
      </c>
      <c r="BW23" s="175">
        <v>13.448038900621542</v>
      </c>
      <c r="BX23" s="174">
        <v>10.86</v>
      </c>
      <c r="BY23" s="175">
        <v>13.297528393609953</v>
      </c>
      <c r="BZ23" s="174">
        <v>10.86</v>
      </c>
      <c r="CA23" s="175">
        <v>13.447506384084415</v>
      </c>
      <c r="CB23" s="174">
        <v>10.86</v>
      </c>
      <c r="CC23" s="175">
        <v>13.774101364983023</v>
      </c>
      <c r="CD23" s="174">
        <v>10.86</v>
      </c>
      <c r="CE23" s="175">
        <v>14.066145614730457</v>
      </c>
      <c r="CF23" s="174">
        <v>10.86</v>
      </c>
      <c r="CG23" s="175">
        <v>13.843069855216619</v>
      </c>
      <c r="CH23" s="174">
        <v>10.86</v>
      </c>
      <c r="CI23" s="175">
        <v>13.541179807768073</v>
      </c>
    </row>
    <row r="24" spans="2:87">
      <c r="B24" s="491"/>
      <c r="C24" s="173" t="s">
        <v>252</v>
      </c>
      <c r="D24" s="174">
        <v>9.06</v>
      </c>
      <c r="E24" s="175">
        <v>10.1</v>
      </c>
      <c r="F24" s="174">
        <v>9.06</v>
      </c>
      <c r="G24" s="175">
        <v>9.9600000000000009</v>
      </c>
      <c r="H24" s="174">
        <v>9.06</v>
      </c>
      <c r="I24" s="175">
        <v>10.19</v>
      </c>
      <c r="J24" s="174">
        <v>9.06</v>
      </c>
      <c r="K24" s="175">
        <v>10.130000000000001</v>
      </c>
      <c r="L24" s="174">
        <v>9.06</v>
      </c>
      <c r="M24" s="175">
        <v>10.14</v>
      </c>
      <c r="N24" s="174">
        <v>9.06</v>
      </c>
      <c r="O24" s="175">
        <v>10.39</v>
      </c>
      <c r="P24" s="174">
        <v>9.06</v>
      </c>
      <c r="Q24" s="175">
        <v>10.039999999999999</v>
      </c>
      <c r="R24" s="174">
        <v>9.06</v>
      </c>
      <c r="S24" s="175">
        <v>10.130000000000001</v>
      </c>
      <c r="T24" s="174">
        <v>9.06</v>
      </c>
      <c r="U24" s="175">
        <v>10.15</v>
      </c>
      <c r="V24" s="174">
        <v>9.06</v>
      </c>
      <c r="W24" s="175">
        <v>10.19</v>
      </c>
      <c r="X24" s="174">
        <v>9.06</v>
      </c>
      <c r="Y24" s="175">
        <v>10.28</v>
      </c>
      <c r="Z24" s="174">
        <v>10.06</v>
      </c>
      <c r="AA24" s="175">
        <v>10.56</v>
      </c>
      <c r="AB24" s="174">
        <v>10.06</v>
      </c>
      <c r="AC24" s="175">
        <v>10.73</v>
      </c>
      <c r="AD24" s="174">
        <v>10.06</v>
      </c>
      <c r="AE24" s="175">
        <v>11.19</v>
      </c>
      <c r="AF24" s="174">
        <v>10.06</v>
      </c>
      <c r="AG24" s="175">
        <v>11.43</v>
      </c>
      <c r="AH24" s="174">
        <v>10.06</v>
      </c>
      <c r="AI24" s="175">
        <v>12.13</v>
      </c>
      <c r="AJ24" s="174">
        <v>10.06</v>
      </c>
      <c r="AK24" s="175">
        <v>12.68</v>
      </c>
      <c r="AL24" s="174">
        <v>10.86</v>
      </c>
      <c r="AM24" s="175">
        <v>13.12</v>
      </c>
      <c r="AN24" s="174">
        <v>10.86</v>
      </c>
      <c r="AO24" s="175">
        <v>13.03</v>
      </c>
      <c r="AP24" s="174">
        <v>10.86</v>
      </c>
      <c r="AQ24" s="175">
        <v>13.3</v>
      </c>
      <c r="AR24" s="174">
        <v>10.86</v>
      </c>
      <c r="AS24" s="175">
        <v>13.43</v>
      </c>
      <c r="AT24" s="174">
        <v>10.86</v>
      </c>
      <c r="AU24" s="175">
        <v>13.23</v>
      </c>
      <c r="AV24" s="174">
        <v>10.86</v>
      </c>
      <c r="AW24" s="175">
        <v>13.28</v>
      </c>
      <c r="AX24" s="174">
        <v>10.86</v>
      </c>
      <c r="AY24" s="175">
        <v>13.43</v>
      </c>
      <c r="AZ24" s="174">
        <v>10.86</v>
      </c>
      <c r="BA24" s="175">
        <v>13.51</v>
      </c>
      <c r="BB24" s="174">
        <v>10.86</v>
      </c>
      <c r="BC24" s="175">
        <v>13.11</v>
      </c>
      <c r="BD24" s="174">
        <v>10.86</v>
      </c>
      <c r="BE24" s="175">
        <v>13.77</v>
      </c>
      <c r="BF24" s="174">
        <v>10.86</v>
      </c>
      <c r="BG24" s="175">
        <v>14.22333520135666</v>
      </c>
      <c r="BH24" s="174">
        <v>10.86</v>
      </c>
      <c r="BI24" s="175">
        <v>14.437510974415977</v>
      </c>
      <c r="BJ24" s="174">
        <v>10.86</v>
      </c>
      <c r="BK24" s="175">
        <v>14.228102436431044</v>
      </c>
      <c r="BL24" s="174">
        <v>10.86</v>
      </c>
      <c r="BM24" s="175">
        <v>13.328061191164821</v>
      </c>
      <c r="BN24" s="174">
        <v>10.86</v>
      </c>
      <c r="BO24" s="175">
        <v>12.416208556213942</v>
      </c>
      <c r="BP24" s="174">
        <v>10.86</v>
      </c>
      <c r="BQ24" s="175">
        <v>12.798645117179797</v>
      </c>
      <c r="BR24" s="174">
        <v>10.86</v>
      </c>
      <c r="BS24" s="175">
        <v>13.454169055114139</v>
      </c>
      <c r="BT24" s="174">
        <v>10.86</v>
      </c>
      <c r="BU24" s="175">
        <v>13.652561021122319</v>
      </c>
      <c r="BV24" s="174">
        <v>10.86</v>
      </c>
      <c r="BW24" s="175">
        <v>13.448038900621542</v>
      </c>
      <c r="BX24" s="174">
        <v>10.86</v>
      </c>
      <c r="BY24" s="175">
        <v>13.297528393609953</v>
      </c>
      <c r="BZ24" s="174">
        <v>10.86</v>
      </c>
      <c r="CA24" s="175">
        <v>13.447506384084415</v>
      </c>
      <c r="CB24" s="174">
        <v>10.86</v>
      </c>
      <c r="CC24" s="175">
        <v>13.774101364983023</v>
      </c>
      <c r="CD24" s="174">
        <v>10.86</v>
      </c>
      <c r="CE24" s="175">
        <v>14.066145614730457</v>
      </c>
      <c r="CF24" s="174">
        <v>10.86</v>
      </c>
      <c r="CG24" s="175">
        <v>13.843069855216619</v>
      </c>
      <c r="CH24" s="174">
        <v>10.86</v>
      </c>
      <c r="CI24" s="175">
        <v>13.541179807768073</v>
      </c>
    </row>
    <row r="25" spans="2:87">
      <c r="B25" s="491"/>
      <c r="C25" s="173" t="s">
        <v>253</v>
      </c>
      <c r="D25" s="174">
        <v>9.26</v>
      </c>
      <c r="E25" s="175">
        <v>10.1</v>
      </c>
      <c r="F25" s="174">
        <v>9.26</v>
      </c>
      <c r="G25" s="175">
        <v>9.9600000000000009</v>
      </c>
      <c r="H25" s="174">
        <v>9.26</v>
      </c>
      <c r="I25" s="175">
        <v>10.19</v>
      </c>
      <c r="J25" s="174">
        <v>9.26</v>
      </c>
      <c r="K25" s="175">
        <v>10.130000000000001</v>
      </c>
      <c r="L25" s="174">
        <v>9.26</v>
      </c>
      <c r="M25" s="175">
        <v>10.14</v>
      </c>
      <c r="N25" s="174">
        <v>9.26</v>
      </c>
      <c r="O25" s="175">
        <v>10.39</v>
      </c>
      <c r="P25" s="174">
        <v>9.26</v>
      </c>
      <c r="Q25" s="175">
        <v>10.039999999999999</v>
      </c>
      <c r="R25" s="174">
        <v>9.26</v>
      </c>
      <c r="S25" s="175">
        <v>10.130000000000001</v>
      </c>
      <c r="T25" s="174">
        <v>9.26</v>
      </c>
      <c r="U25" s="175">
        <v>10.15</v>
      </c>
      <c r="V25" s="174">
        <v>9.26</v>
      </c>
      <c r="W25" s="175">
        <v>10.19</v>
      </c>
      <c r="X25" s="174">
        <v>9.26</v>
      </c>
      <c r="Y25" s="175">
        <v>10.28</v>
      </c>
      <c r="Z25" s="174">
        <v>10.28</v>
      </c>
      <c r="AA25" s="175">
        <v>10.56</v>
      </c>
      <c r="AB25" s="174">
        <v>10.28</v>
      </c>
      <c r="AC25" s="175">
        <v>10.73</v>
      </c>
      <c r="AD25" s="174">
        <v>10.28</v>
      </c>
      <c r="AE25" s="175">
        <v>11.19</v>
      </c>
      <c r="AF25" s="174">
        <v>10.28</v>
      </c>
      <c r="AG25" s="175">
        <v>11.43</v>
      </c>
      <c r="AH25" s="174">
        <v>10.28</v>
      </c>
      <c r="AI25" s="175">
        <v>12.13</v>
      </c>
      <c r="AJ25" s="174">
        <v>10.28</v>
      </c>
      <c r="AK25" s="175">
        <v>12.68</v>
      </c>
      <c r="AL25" s="174">
        <v>11.1</v>
      </c>
      <c r="AM25" s="175">
        <v>13.12</v>
      </c>
      <c r="AN25" s="174">
        <v>11.1</v>
      </c>
      <c r="AO25" s="175">
        <v>13.03</v>
      </c>
      <c r="AP25" s="174">
        <v>11.1</v>
      </c>
      <c r="AQ25" s="175">
        <v>13.3</v>
      </c>
      <c r="AR25" s="174">
        <v>11.1</v>
      </c>
      <c r="AS25" s="175">
        <v>13.43</v>
      </c>
      <c r="AT25" s="174">
        <v>11.1</v>
      </c>
      <c r="AU25" s="175">
        <v>13.23</v>
      </c>
      <c r="AV25" s="174">
        <v>11.1</v>
      </c>
      <c r="AW25" s="175">
        <v>13.28</v>
      </c>
      <c r="AX25" s="174">
        <v>11.1</v>
      </c>
      <c r="AY25" s="175">
        <v>13.43</v>
      </c>
      <c r="AZ25" s="174">
        <v>11.1</v>
      </c>
      <c r="BA25" s="175">
        <v>13.51</v>
      </c>
      <c r="BB25" s="174">
        <v>11.1</v>
      </c>
      <c r="BC25" s="175">
        <v>13.11</v>
      </c>
      <c r="BD25" s="174">
        <v>11.1</v>
      </c>
      <c r="BE25" s="175">
        <v>13.77</v>
      </c>
      <c r="BF25" s="174">
        <v>11.1</v>
      </c>
      <c r="BG25" s="175">
        <v>14.22333520135666</v>
      </c>
      <c r="BH25" s="174">
        <v>11.1</v>
      </c>
      <c r="BI25" s="175">
        <v>14.437510974415977</v>
      </c>
      <c r="BJ25" s="174">
        <v>11.1</v>
      </c>
      <c r="BK25" s="175">
        <v>14.228102436431044</v>
      </c>
      <c r="BL25" s="174">
        <v>11.1</v>
      </c>
      <c r="BM25" s="175">
        <v>13.328061191164821</v>
      </c>
      <c r="BN25" s="174">
        <v>11.1</v>
      </c>
      <c r="BO25" s="175">
        <v>12.416208556213942</v>
      </c>
      <c r="BP25" s="174">
        <v>11.1</v>
      </c>
      <c r="BQ25" s="175">
        <v>12.798645117179797</v>
      </c>
      <c r="BR25" s="174">
        <v>11.1</v>
      </c>
      <c r="BS25" s="175">
        <v>13.454169055114139</v>
      </c>
      <c r="BT25" s="174">
        <v>11.1</v>
      </c>
      <c r="BU25" s="175">
        <v>13.652561021122319</v>
      </c>
      <c r="BV25" s="174">
        <v>11.1</v>
      </c>
      <c r="BW25" s="175">
        <v>13.448038900621542</v>
      </c>
      <c r="BX25" s="174">
        <v>11.1</v>
      </c>
      <c r="BY25" s="175">
        <v>13.297528393609953</v>
      </c>
      <c r="BZ25" s="174">
        <v>11.1</v>
      </c>
      <c r="CA25" s="175">
        <v>13.447506384084415</v>
      </c>
      <c r="CB25" s="174">
        <v>11.1</v>
      </c>
      <c r="CC25" s="175">
        <v>13.774101364983023</v>
      </c>
      <c r="CD25" s="174">
        <v>11.1</v>
      </c>
      <c r="CE25" s="175">
        <v>14.066145614730457</v>
      </c>
      <c r="CF25" s="174">
        <v>11.1</v>
      </c>
      <c r="CG25" s="175">
        <v>13.843069855216619</v>
      </c>
      <c r="CH25" s="174">
        <v>11.1</v>
      </c>
      <c r="CI25" s="175">
        <v>13.541179807768073</v>
      </c>
    </row>
    <row r="26" spans="2:87">
      <c r="B26" s="492"/>
      <c r="C26" s="176" t="s">
        <v>254</v>
      </c>
      <c r="D26" s="177">
        <v>9.26</v>
      </c>
      <c r="E26" s="178">
        <v>10.1</v>
      </c>
      <c r="F26" s="177">
        <v>9.26</v>
      </c>
      <c r="G26" s="178">
        <v>9.9600000000000009</v>
      </c>
      <c r="H26" s="177">
        <v>9.26</v>
      </c>
      <c r="I26" s="178">
        <v>10.19</v>
      </c>
      <c r="J26" s="177">
        <v>9.26</v>
      </c>
      <c r="K26" s="178">
        <v>10.130000000000001</v>
      </c>
      <c r="L26" s="177">
        <v>9.26</v>
      </c>
      <c r="M26" s="178">
        <v>10.14</v>
      </c>
      <c r="N26" s="177">
        <v>9.26</v>
      </c>
      <c r="O26" s="178">
        <v>10.39</v>
      </c>
      <c r="P26" s="177">
        <v>9.26</v>
      </c>
      <c r="Q26" s="178">
        <v>10.039999999999999</v>
      </c>
      <c r="R26" s="177">
        <v>9.26</v>
      </c>
      <c r="S26" s="178">
        <v>10.130000000000001</v>
      </c>
      <c r="T26" s="177">
        <v>9.26</v>
      </c>
      <c r="U26" s="178">
        <v>10.15</v>
      </c>
      <c r="V26" s="177">
        <v>9.26</v>
      </c>
      <c r="W26" s="178">
        <v>10.19</v>
      </c>
      <c r="X26" s="177">
        <v>9.26</v>
      </c>
      <c r="Y26" s="178">
        <v>10.28</v>
      </c>
      <c r="Z26" s="177">
        <v>10.28</v>
      </c>
      <c r="AA26" s="178">
        <v>10.56</v>
      </c>
      <c r="AB26" s="177">
        <v>10.28</v>
      </c>
      <c r="AC26" s="178">
        <v>10.73</v>
      </c>
      <c r="AD26" s="177">
        <v>10.28</v>
      </c>
      <c r="AE26" s="178">
        <v>11.19</v>
      </c>
      <c r="AF26" s="177">
        <v>10.28</v>
      </c>
      <c r="AG26" s="178">
        <v>11.43</v>
      </c>
      <c r="AH26" s="177">
        <v>10.28</v>
      </c>
      <c r="AI26" s="178">
        <v>12.13</v>
      </c>
      <c r="AJ26" s="177">
        <v>10.28</v>
      </c>
      <c r="AK26" s="178">
        <v>12.68</v>
      </c>
      <c r="AL26" s="177">
        <v>11.1</v>
      </c>
      <c r="AM26" s="178">
        <v>13.12</v>
      </c>
      <c r="AN26" s="177">
        <v>11.1</v>
      </c>
      <c r="AO26" s="178">
        <v>13.03</v>
      </c>
      <c r="AP26" s="177">
        <v>11.1</v>
      </c>
      <c r="AQ26" s="178">
        <v>13.3</v>
      </c>
      <c r="AR26" s="177">
        <v>11.1</v>
      </c>
      <c r="AS26" s="178">
        <v>13.43</v>
      </c>
      <c r="AT26" s="177">
        <v>11.1</v>
      </c>
      <c r="AU26" s="178">
        <v>13.23</v>
      </c>
      <c r="AV26" s="177">
        <v>11.1</v>
      </c>
      <c r="AW26" s="178">
        <v>13.28</v>
      </c>
      <c r="AX26" s="177">
        <v>11.1</v>
      </c>
      <c r="AY26" s="178">
        <v>13.43</v>
      </c>
      <c r="AZ26" s="177">
        <v>11.1</v>
      </c>
      <c r="BA26" s="178">
        <v>13.51</v>
      </c>
      <c r="BB26" s="177">
        <v>11.1</v>
      </c>
      <c r="BC26" s="178">
        <v>13.11</v>
      </c>
      <c r="BD26" s="177">
        <v>11.1</v>
      </c>
      <c r="BE26" s="178">
        <v>13.77</v>
      </c>
      <c r="BF26" s="177">
        <v>11.1</v>
      </c>
      <c r="BG26" s="178">
        <v>14.22333520135666</v>
      </c>
      <c r="BH26" s="177">
        <v>11.1</v>
      </c>
      <c r="BI26" s="178">
        <v>14.437510974415977</v>
      </c>
      <c r="BJ26" s="177">
        <v>11.1</v>
      </c>
      <c r="BK26" s="178">
        <v>14.228102436431044</v>
      </c>
      <c r="BL26" s="177">
        <v>11.1</v>
      </c>
      <c r="BM26" s="178">
        <v>13.328061191164821</v>
      </c>
      <c r="BN26" s="177">
        <v>11.1</v>
      </c>
      <c r="BO26" s="178">
        <v>12.416208556213942</v>
      </c>
      <c r="BP26" s="177">
        <v>11.1</v>
      </c>
      <c r="BQ26" s="178">
        <v>12.798645117179797</v>
      </c>
      <c r="BR26" s="177">
        <v>11.1</v>
      </c>
      <c r="BS26" s="178">
        <v>13.454169055114139</v>
      </c>
      <c r="BT26" s="177">
        <v>11.1</v>
      </c>
      <c r="BU26" s="178">
        <v>13.652561021122319</v>
      </c>
      <c r="BV26" s="177">
        <v>11.1</v>
      </c>
      <c r="BW26" s="178">
        <v>13.448038900621542</v>
      </c>
      <c r="BX26" s="177">
        <v>11.1</v>
      </c>
      <c r="BY26" s="178">
        <v>13.297528393609953</v>
      </c>
      <c r="BZ26" s="177">
        <v>11.1</v>
      </c>
      <c r="CA26" s="178">
        <v>13.447506384084415</v>
      </c>
      <c r="CB26" s="177">
        <v>11.1</v>
      </c>
      <c r="CC26" s="178">
        <v>13.774101364983023</v>
      </c>
      <c r="CD26" s="177">
        <v>11.1</v>
      </c>
      <c r="CE26" s="178">
        <v>14.066145614730457</v>
      </c>
      <c r="CF26" s="177">
        <v>11.1</v>
      </c>
      <c r="CG26" s="178">
        <v>13.843069855216619</v>
      </c>
      <c r="CH26" s="177">
        <v>11.1</v>
      </c>
      <c r="CI26" s="178">
        <v>13.541179807768073</v>
      </c>
    </row>
    <row r="27" spans="2:87" ht="4.5" customHeight="1">
      <c r="B27" s="179"/>
      <c r="C27" s="180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</row>
    <row r="28" spans="2:87">
      <c r="B28" s="490" t="s">
        <v>227</v>
      </c>
      <c r="C28" s="189" t="s">
        <v>228</v>
      </c>
      <c r="D28" s="183">
        <v>114.84</v>
      </c>
      <c r="E28" s="184">
        <v>83.14</v>
      </c>
      <c r="F28" s="183">
        <v>114.84</v>
      </c>
      <c r="G28" s="184">
        <v>81.96</v>
      </c>
      <c r="H28" s="183">
        <v>114.84</v>
      </c>
      <c r="I28" s="184">
        <v>83.85</v>
      </c>
      <c r="J28" s="183">
        <v>114.84</v>
      </c>
      <c r="K28" s="184">
        <v>83.36</v>
      </c>
      <c r="L28" s="183">
        <v>114.84</v>
      </c>
      <c r="M28" s="184">
        <v>83.45</v>
      </c>
      <c r="N28" s="183">
        <v>114.84</v>
      </c>
      <c r="O28" s="184">
        <v>85.5</v>
      </c>
      <c r="P28" s="183">
        <v>114.84</v>
      </c>
      <c r="Q28" s="184">
        <v>82.63</v>
      </c>
      <c r="R28" s="183">
        <v>114.84</v>
      </c>
      <c r="S28" s="184">
        <v>83.38</v>
      </c>
      <c r="T28" s="183">
        <v>114.84</v>
      </c>
      <c r="U28" s="184">
        <v>83.56</v>
      </c>
      <c r="V28" s="183">
        <v>114.84</v>
      </c>
      <c r="W28" s="184">
        <v>83.87</v>
      </c>
      <c r="X28" s="183">
        <v>114.84</v>
      </c>
      <c r="Y28" s="184">
        <v>84.58</v>
      </c>
      <c r="Z28" s="183">
        <v>127.47</v>
      </c>
      <c r="AA28" s="184">
        <v>86.89</v>
      </c>
      <c r="AB28" s="183">
        <v>127.47</v>
      </c>
      <c r="AC28" s="184">
        <v>88.3</v>
      </c>
      <c r="AD28" s="183">
        <v>127.47</v>
      </c>
      <c r="AE28" s="184">
        <v>92.08</v>
      </c>
      <c r="AF28" s="183">
        <v>127.47</v>
      </c>
      <c r="AG28" s="184">
        <v>94.06</v>
      </c>
      <c r="AH28" s="183">
        <v>127.47</v>
      </c>
      <c r="AI28" s="184">
        <v>99.8</v>
      </c>
      <c r="AJ28" s="183">
        <v>127.47</v>
      </c>
      <c r="AK28" s="184">
        <v>104.38</v>
      </c>
      <c r="AL28" s="183">
        <v>137.66999999999999</v>
      </c>
      <c r="AM28" s="184">
        <v>107.97</v>
      </c>
      <c r="AN28" s="183">
        <v>137.66999999999999</v>
      </c>
      <c r="AO28" s="184">
        <v>107.25</v>
      </c>
      <c r="AP28" s="183">
        <v>137.66999999999999</v>
      </c>
      <c r="AQ28" s="184">
        <v>109.44</v>
      </c>
      <c r="AR28" s="183">
        <v>137.66999999999999</v>
      </c>
      <c r="AS28" s="184">
        <v>110.55</v>
      </c>
      <c r="AT28" s="183">
        <v>137.66999999999999</v>
      </c>
      <c r="AU28" s="184">
        <v>108.89</v>
      </c>
      <c r="AV28" s="183">
        <v>137.66999999999999</v>
      </c>
      <c r="AW28" s="184">
        <v>109.29</v>
      </c>
      <c r="AX28" s="183">
        <v>137.66999999999999</v>
      </c>
      <c r="AY28" s="184">
        <v>110.5</v>
      </c>
      <c r="AZ28" s="183">
        <v>137.66999999999999</v>
      </c>
      <c r="BA28" s="184">
        <v>11.17</v>
      </c>
      <c r="BB28" s="183">
        <v>137.66999999999999</v>
      </c>
      <c r="BC28" s="184">
        <v>107.92</v>
      </c>
      <c r="BD28" s="183">
        <v>137.66999999999999</v>
      </c>
      <c r="BE28" s="184">
        <v>113.3</v>
      </c>
      <c r="BF28" s="183">
        <v>137.66999999999999</v>
      </c>
      <c r="BG28" s="184">
        <v>117.06194237380659</v>
      </c>
      <c r="BH28" s="183">
        <v>137.66999999999999</v>
      </c>
      <c r="BI28" s="184">
        <v>118.82466761713376</v>
      </c>
      <c r="BJ28" s="183">
        <v>137.66999999999999</v>
      </c>
      <c r="BK28" s="184">
        <v>117.10117802350895</v>
      </c>
      <c r="BL28" s="183">
        <v>137.66999999999999</v>
      </c>
      <c r="BM28" s="184">
        <v>109.69359218686537</v>
      </c>
      <c r="BN28" s="183">
        <v>137.66999999999999</v>
      </c>
      <c r="BO28" s="184">
        <v>102.18879537972536</v>
      </c>
      <c r="BP28" s="183">
        <v>137.66999999999999</v>
      </c>
      <c r="BQ28" s="184">
        <v>105.33635296925273</v>
      </c>
      <c r="BR28" s="183">
        <v>137.66999999999999</v>
      </c>
      <c r="BS28" s="184">
        <v>110.73149442944987</v>
      </c>
      <c r="BT28" s="183">
        <v>137.66999999999999</v>
      </c>
      <c r="BU28" s="184">
        <v>112.36431461989721</v>
      </c>
      <c r="BV28" s="183">
        <v>137.66999999999999</v>
      </c>
      <c r="BW28" s="184">
        <v>110.68104157983366</v>
      </c>
      <c r="BX28" s="183">
        <v>137.66999999999999</v>
      </c>
      <c r="BY28" s="184">
        <v>109.44229890457402</v>
      </c>
      <c r="BZ28" s="183">
        <v>137.66999999999999</v>
      </c>
      <c r="CA28" s="184">
        <v>110.67665882295563</v>
      </c>
      <c r="CB28" s="183">
        <v>137.66999999999999</v>
      </c>
      <c r="CC28" s="184">
        <v>113.3646249217846</v>
      </c>
      <c r="CD28" s="183">
        <v>137.66999999999999</v>
      </c>
      <c r="CE28" s="184">
        <v>115.76822904490719</v>
      </c>
      <c r="CF28" s="183">
        <v>137.66999999999999</v>
      </c>
      <c r="CG28" s="184">
        <v>113.93225447667011</v>
      </c>
      <c r="CH28" s="183">
        <v>137.66999999999999</v>
      </c>
      <c r="CI28" s="184">
        <v>111.44761674316041</v>
      </c>
    </row>
    <row r="29" spans="2:87">
      <c r="B29" s="491"/>
      <c r="C29" s="190" t="s">
        <v>246</v>
      </c>
      <c r="D29" s="185">
        <v>4.9800000000000004</v>
      </c>
      <c r="E29" s="186">
        <v>8.1999999999999993</v>
      </c>
      <c r="F29" s="185">
        <v>4.9800000000000004</v>
      </c>
      <c r="G29" s="186">
        <v>8.08</v>
      </c>
      <c r="H29" s="185">
        <v>4.9800000000000004</v>
      </c>
      <c r="I29" s="186">
        <v>8.27</v>
      </c>
      <c r="J29" s="185">
        <v>4.9800000000000004</v>
      </c>
      <c r="K29" s="186">
        <v>8.2200000000000006</v>
      </c>
      <c r="L29" s="185">
        <v>4.9800000000000004</v>
      </c>
      <c r="M29" s="186">
        <v>8.23</v>
      </c>
      <c r="N29" s="185">
        <v>4.9800000000000004</v>
      </c>
      <c r="O29" s="186">
        <v>8.43</v>
      </c>
      <c r="P29" s="185">
        <v>4.9800000000000004</v>
      </c>
      <c r="Q29" s="186">
        <v>8.15</v>
      </c>
      <c r="R29" s="185">
        <v>4.9800000000000004</v>
      </c>
      <c r="S29" s="186">
        <v>8.2200000000000006</v>
      </c>
      <c r="T29" s="185">
        <v>4.9800000000000004</v>
      </c>
      <c r="U29" s="186">
        <v>8.24</v>
      </c>
      <c r="V29" s="185">
        <v>4.9800000000000004</v>
      </c>
      <c r="W29" s="186">
        <v>8.27</v>
      </c>
      <c r="X29" s="185">
        <v>4.9800000000000004</v>
      </c>
      <c r="Y29" s="186">
        <v>8.34</v>
      </c>
      <c r="Z29" s="185">
        <v>5.53</v>
      </c>
      <c r="AA29" s="186">
        <v>8.57</v>
      </c>
      <c r="AB29" s="185">
        <v>5.53</v>
      </c>
      <c r="AC29" s="186">
        <v>8.7100000000000009</v>
      </c>
      <c r="AD29" s="185">
        <v>5.53</v>
      </c>
      <c r="AE29" s="186">
        <v>9.08</v>
      </c>
      <c r="AF29" s="185">
        <v>5.53</v>
      </c>
      <c r="AG29" s="186">
        <v>9.2799999999999994</v>
      </c>
      <c r="AH29" s="185">
        <v>5.53</v>
      </c>
      <c r="AI29" s="186">
        <v>9.84</v>
      </c>
      <c r="AJ29" s="185">
        <v>5.53</v>
      </c>
      <c r="AK29" s="186">
        <v>10.29</v>
      </c>
      <c r="AL29" s="185">
        <v>5.97</v>
      </c>
      <c r="AM29" s="186">
        <v>10.65</v>
      </c>
      <c r="AN29" s="185">
        <v>5.97</v>
      </c>
      <c r="AO29" s="186">
        <v>10.58</v>
      </c>
      <c r="AP29" s="185">
        <v>5.97</v>
      </c>
      <c r="AQ29" s="186">
        <v>10.79</v>
      </c>
      <c r="AR29" s="185">
        <v>5.97</v>
      </c>
      <c r="AS29" s="186">
        <v>10.9</v>
      </c>
      <c r="AT29" s="185">
        <v>5.97</v>
      </c>
      <c r="AU29" s="186">
        <v>10.74</v>
      </c>
      <c r="AV29" s="185">
        <v>5.97</v>
      </c>
      <c r="AW29" s="186">
        <v>10.78</v>
      </c>
      <c r="AX29" s="185">
        <v>5.97</v>
      </c>
      <c r="AY29" s="186">
        <v>10.9</v>
      </c>
      <c r="AZ29" s="185">
        <v>5.97</v>
      </c>
      <c r="BA29" s="186">
        <v>10.96</v>
      </c>
      <c r="BB29" s="185">
        <v>5.97</v>
      </c>
      <c r="BC29" s="186">
        <v>10.64</v>
      </c>
      <c r="BD29" s="185">
        <v>5.97</v>
      </c>
      <c r="BE29" s="186">
        <v>11.17</v>
      </c>
      <c r="BF29" s="185">
        <v>5.97</v>
      </c>
      <c r="BG29" s="186">
        <v>11.543576395303957</v>
      </c>
      <c r="BH29" s="185">
        <v>5.97</v>
      </c>
      <c r="BI29" s="186">
        <v>11.717400211120214</v>
      </c>
      <c r="BJ29" s="185">
        <v>5.97</v>
      </c>
      <c r="BK29" s="186">
        <v>11.547445455654181</v>
      </c>
      <c r="BL29" s="185">
        <v>5.97</v>
      </c>
      <c r="BM29" s="186">
        <v>10.816977198626521</v>
      </c>
      <c r="BN29" s="185">
        <v>5.97</v>
      </c>
      <c r="BO29" s="186">
        <v>10.07692288620262</v>
      </c>
      <c r="BP29" s="185">
        <v>5.97</v>
      </c>
      <c r="BQ29" s="186">
        <v>10.387306182058966</v>
      </c>
      <c r="BR29" s="185">
        <v>5.97</v>
      </c>
      <c r="BS29" s="186">
        <v>10.919325609947707</v>
      </c>
      <c r="BT29" s="185">
        <v>5.97</v>
      </c>
      <c r="BU29" s="186">
        <v>11.080339379461591</v>
      </c>
      <c r="BV29" s="185">
        <v>5.97</v>
      </c>
      <c r="BW29" s="186">
        <v>10.914350412098642</v>
      </c>
      <c r="BX29" s="185">
        <v>5.97</v>
      </c>
      <c r="BY29" s="186">
        <v>10.792196957132715</v>
      </c>
      <c r="BZ29" s="185">
        <v>5.97</v>
      </c>
      <c r="CA29" s="186">
        <v>10.913918224764164</v>
      </c>
      <c r="CB29" s="185">
        <v>5.97</v>
      </c>
      <c r="CC29" s="186">
        <v>11.178980817957237</v>
      </c>
      <c r="CD29" s="185">
        <v>5.97</v>
      </c>
      <c r="CE29" s="186">
        <v>11.416002238042109</v>
      </c>
      <c r="CF29" s="185">
        <v>5.97</v>
      </c>
      <c r="CG29" s="186">
        <v>11.234955244813488</v>
      </c>
      <c r="CH29" s="185">
        <v>5.97</v>
      </c>
      <c r="CI29" s="186">
        <v>10.989943032391478</v>
      </c>
    </row>
    <row r="30" spans="2:87">
      <c r="B30" s="491"/>
      <c r="C30" s="190" t="s">
        <v>247</v>
      </c>
      <c r="D30" s="185">
        <v>4.9800000000000004</v>
      </c>
      <c r="E30" s="186">
        <v>8.1999999999999993</v>
      </c>
      <c r="F30" s="185">
        <v>4.9800000000000004</v>
      </c>
      <c r="G30" s="186">
        <v>8.08</v>
      </c>
      <c r="H30" s="185">
        <v>4.9800000000000004</v>
      </c>
      <c r="I30" s="186">
        <v>8.27</v>
      </c>
      <c r="J30" s="185">
        <v>4.9800000000000004</v>
      </c>
      <c r="K30" s="186">
        <v>8.2200000000000006</v>
      </c>
      <c r="L30" s="185">
        <v>4.9800000000000004</v>
      </c>
      <c r="M30" s="186">
        <v>8.23</v>
      </c>
      <c r="N30" s="185">
        <v>4.9800000000000004</v>
      </c>
      <c r="O30" s="186">
        <v>8.43</v>
      </c>
      <c r="P30" s="185">
        <v>4.9800000000000004</v>
      </c>
      <c r="Q30" s="186">
        <v>8.15</v>
      </c>
      <c r="R30" s="185">
        <v>4.9800000000000004</v>
      </c>
      <c r="S30" s="186">
        <v>8.2200000000000006</v>
      </c>
      <c r="T30" s="185">
        <v>4.9800000000000004</v>
      </c>
      <c r="U30" s="186">
        <v>8.24</v>
      </c>
      <c r="V30" s="185">
        <v>4.9800000000000004</v>
      </c>
      <c r="W30" s="186">
        <v>8.27</v>
      </c>
      <c r="X30" s="185">
        <v>4.9800000000000004</v>
      </c>
      <c r="Y30" s="186">
        <v>8.34</v>
      </c>
      <c r="Z30" s="185">
        <v>5.53</v>
      </c>
      <c r="AA30" s="186">
        <v>8.57</v>
      </c>
      <c r="AB30" s="185">
        <v>5.53</v>
      </c>
      <c r="AC30" s="186">
        <v>8.7100000000000009</v>
      </c>
      <c r="AD30" s="185">
        <v>5.53</v>
      </c>
      <c r="AE30" s="186">
        <v>9.08</v>
      </c>
      <c r="AF30" s="185">
        <v>5.53</v>
      </c>
      <c r="AG30" s="186">
        <v>9.2799999999999994</v>
      </c>
      <c r="AH30" s="185">
        <v>5.53</v>
      </c>
      <c r="AI30" s="186">
        <v>9.84</v>
      </c>
      <c r="AJ30" s="185">
        <v>5.53</v>
      </c>
      <c r="AK30" s="186">
        <v>10.29</v>
      </c>
      <c r="AL30" s="185">
        <v>5.97</v>
      </c>
      <c r="AM30" s="186">
        <v>10.65</v>
      </c>
      <c r="AN30" s="185">
        <v>5.97</v>
      </c>
      <c r="AO30" s="186">
        <v>10.58</v>
      </c>
      <c r="AP30" s="185">
        <v>5.97</v>
      </c>
      <c r="AQ30" s="186">
        <v>10.79</v>
      </c>
      <c r="AR30" s="185">
        <v>5.97</v>
      </c>
      <c r="AS30" s="186">
        <v>10.9</v>
      </c>
      <c r="AT30" s="185">
        <v>5.97</v>
      </c>
      <c r="AU30" s="186">
        <v>10.74</v>
      </c>
      <c r="AV30" s="185">
        <v>5.97</v>
      </c>
      <c r="AW30" s="186">
        <v>10.78</v>
      </c>
      <c r="AX30" s="185">
        <v>5.97</v>
      </c>
      <c r="AY30" s="186">
        <v>10.9</v>
      </c>
      <c r="AZ30" s="185">
        <v>5.97</v>
      </c>
      <c r="BA30" s="186">
        <v>10.996</v>
      </c>
      <c r="BB30" s="185">
        <v>5.97</v>
      </c>
      <c r="BC30" s="186">
        <v>10.64</v>
      </c>
      <c r="BD30" s="185">
        <v>5.97</v>
      </c>
      <c r="BE30" s="186">
        <v>11.17</v>
      </c>
      <c r="BF30" s="185">
        <v>5.97</v>
      </c>
      <c r="BG30" s="186">
        <v>11.543576395303957</v>
      </c>
      <c r="BH30" s="185">
        <v>5.97</v>
      </c>
      <c r="BI30" s="186">
        <v>11.717400211120214</v>
      </c>
      <c r="BJ30" s="185">
        <v>5.97</v>
      </c>
      <c r="BK30" s="186">
        <v>11.547445455654181</v>
      </c>
      <c r="BL30" s="185">
        <v>5.97</v>
      </c>
      <c r="BM30" s="186">
        <v>10.816977198626521</v>
      </c>
      <c r="BN30" s="185">
        <v>5.97</v>
      </c>
      <c r="BO30" s="186">
        <v>10.07692288620262</v>
      </c>
      <c r="BP30" s="185">
        <v>5.97</v>
      </c>
      <c r="BQ30" s="186">
        <v>10.387306182058966</v>
      </c>
      <c r="BR30" s="185">
        <v>5.97</v>
      </c>
      <c r="BS30" s="186">
        <v>10.919325609947707</v>
      </c>
      <c r="BT30" s="185">
        <v>5.97</v>
      </c>
      <c r="BU30" s="186">
        <v>11.080339379461591</v>
      </c>
      <c r="BV30" s="185">
        <v>5.97</v>
      </c>
      <c r="BW30" s="186">
        <v>10.914350412098642</v>
      </c>
      <c r="BX30" s="185">
        <v>5.97</v>
      </c>
      <c r="BY30" s="186">
        <v>10.792196957132715</v>
      </c>
      <c r="BZ30" s="185">
        <v>5.97</v>
      </c>
      <c r="CA30" s="186">
        <v>10.913918224764164</v>
      </c>
      <c r="CB30" s="185">
        <v>5.97</v>
      </c>
      <c r="CC30" s="186">
        <v>11.178980817957237</v>
      </c>
      <c r="CD30" s="185">
        <v>5.97</v>
      </c>
      <c r="CE30" s="186">
        <v>11.416002238042109</v>
      </c>
      <c r="CF30" s="185">
        <v>5.97</v>
      </c>
      <c r="CG30" s="186">
        <v>11.234955244813488</v>
      </c>
      <c r="CH30" s="185">
        <v>5.97</v>
      </c>
      <c r="CI30" s="186">
        <v>10.989943032391478</v>
      </c>
    </row>
    <row r="31" spans="2:87">
      <c r="B31" s="491"/>
      <c r="C31" s="190" t="s">
        <v>248</v>
      </c>
      <c r="D31" s="185">
        <v>7.19</v>
      </c>
      <c r="E31" s="186">
        <v>8.1999999999999993</v>
      </c>
      <c r="F31" s="185">
        <v>7.19</v>
      </c>
      <c r="G31" s="186">
        <v>8.08</v>
      </c>
      <c r="H31" s="185">
        <v>7.19</v>
      </c>
      <c r="I31" s="186">
        <v>8.27</v>
      </c>
      <c r="J31" s="185">
        <v>7.19</v>
      </c>
      <c r="K31" s="186">
        <v>8.2200000000000006</v>
      </c>
      <c r="L31" s="185">
        <v>7.19</v>
      </c>
      <c r="M31" s="186">
        <v>8.23</v>
      </c>
      <c r="N31" s="185">
        <v>7.19</v>
      </c>
      <c r="O31" s="186">
        <v>8.43</v>
      </c>
      <c r="P31" s="185">
        <v>7.19</v>
      </c>
      <c r="Q31" s="186">
        <v>8.15</v>
      </c>
      <c r="R31" s="185">
        <v>7.19</v>
      </c>
      <c r="S31" s="186">
        <v>8.2200000000000006</v>
      </c>
      <c r="T31" s="185">
        <v>7.19</v>
      </c>
      <c r="U31" s="186">
        <v>8.24</v>
      </c>
      <c r="V31" s="185">
        <v>7.19</v>
      </c>
      <c r="W31" s="186">
        <v>8.27</v>
      </c>
      <c r="X31" s="185">
        <v>7.19</v>
      </c>
      <c r="Y31" s="186">
        <v>8.34</v>
      </c>
      <c r="Z31" s="185">
        <v>7.98</v>
      </c>
      <c r="AA31" s="186">
        <v>8.57</v>
      </c>
      <c r="AB31" s="185">
        <v>7.98</v>
      </c>
      <c r="AC31" s="186">
        <v>8.7100000000000009</v>
      </c>
      <c r="AD31" s="185">
        <v>7.98</v>
      </c>
      <c r="AE31" s="186">
        <v>9.08</v>
      </c>
      <c r="AF31" s="185">
        <v>7.98</v>
      </c>
      <c r="AG31" s="186">
        <v>9.2799999999999994</v>
      </c>
      <c r="AH31" s="185">
        <v>7.98</v>
      </c>
      <c r="AI31" s="186">
        <v>9.84</v>
      </c>
      <c r="AJ31" s="185">
        <v>7.98</v>
      </c>
      <c r="AK31" s="186">
        <v>10.29</v>
      </c>
      <c r="AL31" s="185">
        <v>8.6199999999999992</v>
      </c>
      <c r="AM31" s="186">
        <v>10.65</v>
      </c>
      <c r="AN31" s="185">
        <v>8.6199999999999992</v>
      </c>
      <c r="AO31" s="186">
        <v>10.58</v>
      </c>
      <c r="AP31" s="185">
        <v>8.6199999999999992</v>
      </c>
      <c r="AQ31" s="186">
        <v>10.79</v>
      </c>
      <c r="AR31" s="185">
        <v>8.6199999999999992</v>
      </c>
      <c r="AS31" s="186">
        <v>10.9</v>
      </c>
      <c r="AT31" s="185">
        <v>8.6199999999999992</v>
      </c>
      <c r="AU31" s="186">
        <v>10.74</v>
      </c>
      <c r="AV31" s="185">
        <v>8.6199999999999992</v>
      </c>
      <c r="AW31" s="186">
        <v>10.78</v>
      </c>
      <c r="AX31" s="185">
        <v>8.6199999999999992</v>
      </c>
      <c r="AY31" s="186">
        <v>10.9</v>
      </c>
      <c r="AZ31" s="185">
        <v>8.6199999999999992</v>
      </c>
      <c r="BA31" s="186">
        <v>13.51</v>
      </c>
      <c r="BB31" s="185">
        <v>8.6199999999999992</v>
      </c>
      <c r="BC31" s="186">
        <v>10.64</v>
      </c>
      <c r="BD31" s="185">
        <v>8.6199999999999992</v>
      </c>
      <c r="BE31" s="186">
        <v>11.17</v>
      </c>
      <c r="BF31" s="185">
        <v>8.6199999999999992</v>
      </c>
      <c r="BG31" s="186">
        <v>11.543576395303957</v>
      </c>
      <c r="BH31" s="185">
        <v>8.6199999999999992</v>
      </c>
      <c r="BI31" s="186">
        <v>11.717400211120214</v>
      </c>
      <c r="BJ31" s="185">
        <v>8.6199999999999992</v>
      </c>
      <c r="BK31" s="186">
        <v>11.547445455654181</v>
      </c>
      <c r="BL31" s="185">
        <v>8.6199999999999992</v>
      </c>
      <c r="BM31" s="186">
        <v>10.816977198626521</v>
      </c>
      <c r="BN31" s="185">
        <v>8.6199999999999992</v>
      </c>
      <c r="BO31" s="186">
        <v>10.07692288620262</v>
      </c>
      <c r="BP31" s="185">
        <v>8.6199999999999992</v>
      </c>
      <c r="BQ31" s="186">
        <v>10.387306182058966</v>
      </c>
      <c r="BR31" s="185">
        <v>8.6199999999999992</v>
      </c>
      <c r="BS31" s="186">
        <v>10.919325609947707</v>
      </c>
      <c r="BT31" s="185">
        <v>8.6199999999999992</v>
      </c>
      <c r="BU31" s="186">
        <v>11.080339379461591</v>
      </c>
      <c r="BV31" s="185">
        <v>8.6199999999999992</v>
      </c>
      <c r="BW31" s="186">
        <v>10.914350412098642</v>
      </c>
      <c r="BX31" s="185">
        <v>8.6199999999999992</v>
      </c>
      <c r="BY31" s="186">
        <v>10.792196957132715</v>
      </c>
      <c r="BZ31" s="185">
        <v>8.6199999999999992</v>
      </c>
      <c r="CA31" s="186">
        <v>10.913918224764164</v>
      </c>
      <c r="CB31" s="185">
        <v>8.6199999999999992</v>
      </c>
      <c r="CC31" s="186">
        <v>11.178980817957237</v>
      </c>
      <c r="CD31" s="185">
        <v>8.6199999999999992</v>
      </c>
      <c r="CE31" s="186">
        <v>11.416002238042109</v>
      </c>
      <c r="CF31" s="185">
        <v>8.6199999999999992</v>
      </c>
      <c r="CG31" s="186">
        <v>11.234955244813488</v>
      </c>
      <c r="CH31" s="185">
        <v>8.6199999999999992</v>
      </c>
      <c r="CI31" s="186">
        <v>10.989943032391478</v>
      </c>
    </row>
    <row r="32" spans="2:87">
      <c r="B32" s="491"/>
      <c r="C32" s="190" t="s">
        <v>249</v>
      </c>
      <c r="D32" s="185">
        <v>9.42</v>
      </c>
      <c r="E32" s="186">
        <v>10.1</v>
      </c>
      <c r="F32" s="185">
        <v>9.42</v>
      </c>
      <c r="G32" s="186">
        <v>9.9600000000000009</v>
      </c>
      <c r="H32" s="185">
        <v>9.42</v>
      </c>
      <c r="I32" s="186">
        <v>10.19</v>
      </c>
      <c r="J32" s="185">
        <v>9.42</v>
      </c>
      <c r="K32" s="186">
        <v>10.130000000000001</v>
      </c>
      <c r="L32" s="185">
        <v>9.42</v>
      </c>
      <c r="M32" s="186">
        <v>10.14</v>
      </c>
      <c r="N32" s="185">
        <v>9.42</v>
      </c>
      <c r="O32" s="186">
        <v>10.39</v>
      </c>
      <c r="P32" s="185">
        <v>9.42</v>
      </c>
      <c r="Q32" s="186">
        <v>10.039999999999999</v>
      </c>
      <c r="R32" s="185">
        <v>9.42</v>
      </c>
      <c r="S32" s="186">
        <v>10.130000000000001</v>
      </c>
      <c r="T32" s="185">
        <v>9.42</v>
      </c>
      <c r="U32" s="186">
        <v>10.15</v>
      </c>
      <c r="V32" s="185">
        <v>9.42</v>
      </c>
      <c r="W32" s="186">
        <v>10.19</v>
      </c>
      <c r="X32" s="185">
        <v>9.42</v>
      </c>
      <c r="Y32" s="186">
        <v>10.28</v>
      </c>
      <c r="Z32" s="185">
        <v>10.46</v>
      </c>
      <c r="AA32" s="186">
        <v>10.56</v>
      </c>
      <c r="AB32" s="185">
        <v>10.46</v>
      </c>
      <c r="AC32" s="186">
        <v>10.73</v>
      </c>
      <c r="AD32" s="185">
        <v>10.46</v>
      </c>
      <c r="AE32" s="186">
        <v>11.19</v>
      </c>
      <c r="AF32" s="185">
        <v>10.46</v>
      </c>
      <c r="AG32" s="186">
        <v>11.43</v>
      </c>
      <c r="AH32" s="185">
        <v>10.46</v>
      </c>
      <c r="AI32" s="186">
        <v>12.13</v>
      </c>
      <c r="AJ32" s="185">
        <v>10.46</v>
      </c>
      <c r="AK32" s="186">
        <v>12.68</v>
      </c>
      <c r="AL32" s="185">
        <v>11.3</v>
      </c>
      <c r="AM32" s="186">
        <v>13.12</v>
      </c>
      <c r="AN32" s="185">
        <v>11.3</v>
      </c>
      <c r="AO32" s="186">
        <v>13.03</v>
      </c>
      <c r="AP32" s="185">
        <v>11.3</v>
      </c>
      <c r="AQ32" s="186">
        <v>13.3</v>
      </c>
      <c r="AR32" s="185">
        <v>11.3</v>
      </c>
      <c r="AS32" s="186">
        <v>13.43</v>
      </c>
      <c r="AT32" s="185">
        <v>11.3</v>
      </c>
      <c r="AU32" s="186">
        <v>13.23</v>
      </c>
      <c r="AV32" s="185">
        <v>11.3</v>
      </c>
      <c r="AW32" s="186">
        <v>13.28</v>
      </c>
      <c r="AX32" s="185">
        <v>11.3</v>
      </c>
      <c r="AY32" s="186">
        <v>13.43</v>
      </c>
      <c r="AZ32" s="185">
        <v>11.3</v>
      </c>
      <c r="BA32" s="186">
        <v>13.51</v>
      </c>
      <c r="BB32" s="185">
        <v>11.3</v>
      </c>
      <c r="BC32" s="186">
        <v>13.11</v>
      </c>
      <c r="BD32" s="185">
        <v>11.3</v>
      </c>
      <c r="BE32" s="186">
        <v>13.17</v>
      </c>
      <c r="BF32" s="185">
        <v>11.3</v>
      </c>
      <c r="BG32" s="186">
        <v>14.22333520135666</v>
      </c>
      <c r="BH32" s="185">
        <v>11.3</v>
      </c>
      <c r="BI32" s="186">
        <v>14.437510974415977</v>
      </c>
      <c r="BJ32" s="185">
        <v>11.3</v>
      </c>
      <c r="BK32" s="186">
        <v>14.228102436431044</v>
      </c>
      <c r="BL32" s="185">
        <v>11.3</v>
      </c>
      <c r="BM32" s="186">
        <v>13.328061191164821</v>
      </c>
      <c r="BN32" s="185">
        <v>11.3</v>
      </c>
      <c r="BO32" s="186">
        <v>12.416208556213942</v>
      </c>
      <c r="BP32" s="185">
        <v>11.3</v>
      </c>
      <c r="BQ32" s="186">
        <v>12.798645117179797</v>
      </c>
      <c r="BR32" s="185">
        <v>11.3</v>
      </c>
      <c r="BS32" s="186">
        <v>13.454169055114139</v>
      </c>
      <c r="BT32" s="185">
        <v>11.3</v>
      </c>
      <c r="BU32" s="186">
        <v>13.652561021122319</v>
      </c>
      <c r="BV32" s="185">
        <v>11.3</v>
      </c>
      <c r="BW32" s="186">
        <v>13.448038900621542</v>
      </c>
      <c r="BX32" s="185">
        <v>11.3</v>
      </c>
      <c r="BY32" s="186">
        <v>13.297528393609953</v>
      </c>
      <c r="BZ32" s="185">
        <v>11.3</v>
      </c>
      <c r="CA32" s="186">
        <v>13.447506384084415</v>
      </c>
      <c r="CB32" s="185">
        <v>11.3</v>
      </c>
      <c r="CC32" s="186">
        <v>13.774101364983023</v>
      </c>
      <c r="CD32" s="185">
        <v>11.3</v>
      </c>
      <c r="CE32" s="186">
        <v>14.066145614730457</v>
      </c>
      <c r="CF32" s="185">
        <v>11.3</v>
      </c>
      <c r="CG32" s="186">
        <v>13.843069855216619</v>
      </c>
      <c r="CH32" s="185">
        <v>11.3</v>
      </c>
      <c r="CI32" s="186">
        <v>13.541179807768073</v>
      </c>
    </row>
    <row r="33" spans="2:87">
      <c r="B33" s="491"/>
      <c r="C33" s="190" t="s">
        <v>250</v>
      </c>
      <c r="D33" s="185">
        <v>9.42</v>
      </c>
      <c r="E33" s="186">
        <v>10.1</v>
      </c>
      <c r="F33" s="185">
        <v>9.42</v>
      </c>
      <c r="G33" s="186">
        <v>9.9600000000000009</v>
      </c>
      <c r="H33" s="185">
        <v>9.42</v>
      </c>
      <c r="I33" s="186">
        <v>10.19</v>
      </c>
      <c r="J33" s="185">
        <v>9.42</v>
      </c>
      <c r="K33" s="186">
        <v>10.130000000000001</v>
      </c>
      <c r="L33" s="185">
        <v>9.42</v>
      </c>
      <c r="M33" s="186">
        <v>10.14</v>
      </c>
      <c r="N33" s="185">
        <v>9.42</v>
      </c>
      <c r="O33" s="186">
        <v>10.39</v>
      </c>
      <c r="P33" s="185">
        <v>9.42</v>
      </c>
      <c r="Q33" s="186">
        <v>10.039999999999999</v>
      </c>
      <c r="R33" s="185">
        <v>9.42</v>
      </c>
      <c r="S33" s="186">
        <v>10.130000000000001</v>
      </c>
      <c r="T33" s="185">
        <v>9.42</v>
      </c>
      <c r="U33" s="186">
        <v>10.15</v>
      </c>
      <c r="V33" s="185">
        <v>9.42</v>
      </c>
      <c r="W33" s="186">
        <v>10.19</v>
      </c>
      <c r="X33" s="185">
        <v>9.42</v>
      </c>
      <c r="Y33" s="186">
        <v>10.28</v>
      </c>
      <c r="Z33" s="185">
        <v>10.46</v>
      </c>
      <c r="AA33" s="186">
        <v>10.56</v>
      </c>
      <c r="AB33" s="185">
        <v>10.46</v>
      </c>
      <c r="AC33" s="186">
        <v>10.73</v>
      </c>
      <c r="AD33" s="185">
        <v>10.46</v>
      </c>
      <c r="AE33" s="186">
        <v>11.19</v>
      </c>
      <c r="AF33" s="185">
        <v>10.46</v>
      </c>
      <c r="AG33" s="186">
        <v>11.43</v>
      </c>
      <c r="AH33" s="185">
        <v>10.46</v>
      </c>
      <c r="AI33" s="186">
        <v>12.13</v>
      </c>
      <c r="AJ33" s="185">
        <v>10.46</v>
      </c>
      <c r="AK33" s="186">
        <v>12.68</v>
      </c>
      <c r="AL33" s="185">
        <v>11.3</v>
      </c>
      <c r="AM33" s="186">
        <v>13.12</v>
      </c>
      <c r="AN33" s="185">
        <v>11.3</v>
      </c>
      <c r="AO33" s="186">
        <v>13.03</v>
      </c>
      <c r="AP33" s="185">
        <v>11.3</v>
      </c>
      <c r="AQ33" s="186">
        <v>13.3</v>
      </c>
      <c r="AR33" s="185">
        <v>11.3</v>
      </c>
      <c r="AS33" s="186">
        <v>13.43</v>
      </c>
      <c r="AT33" s="185">
        <v>11.3</v>
      </c>
      <c r="AU33" s="186">
        <v>13.23</v>
      </c>
      <c r="AV33" s="185">
        <v>11.3</v>
      </c>
      <c r="AW33" s="186">
        <v>13.28</v>
      </c>
      <c r="AX33" s="185">
        <v>11.3</v>
      </c>
      <c r="AY33" s="186">
        <v>13.43</v>
      </c>
      <c r="AZ33" s="185">
        <v>11.3</v>
      </c>
      <c r="BA33" s="186">
        <v>13.51</v>
      </c>
      <c r="BB33" s="185">
        <v>11.3</v>
      </c>
      <c r="BC33" s="186">
        <v>13.11</v>
      </c>
      <c r="BD33" s="185">
        <v>11.3</v>
      </c>
      <c r="BE33" s="186">
        <v>13.17</v>
      </c>
      <c r="BF33" s="185">
        <v>11.3</v>
      </c>
      <c r="BG33" s="186">
        <v>14.22333520135666</v>
      </c>
      <c r="BH33" s="185">
        <v>11.3</v>
      </c>
      <c r="BI33" s="186">
        <v>14.437510974415977</v>
      </c>
      <c r="BJ33" s="185">
        <v>11.3</v>
      </c>
      <c r="BK33" s="186">
        <v>14.228102436431044</v>
      </c>
      <c r="BL33" s="185">
        <v>11.3</v>
      </c>
      <c r="BM33" s="186">
        <v>13.328061191164821</v>
      </c>
      <c r="BN33" s="185">
        <v>11.3</v>
      </c>
      <c r="BO33" s="186">
        <v>12.416208556213942</v>
      </c>
      <c r="BP33" s="185">
        <v>11.3</v>
      </c>
      <c r="BQ33" s="186">
        <v>12.798645117179797</v>
      </c>
      <c r="BR33" s="185">
        <v>11.3</v>
      </c>
      <c r="BS33" s="186">
        <v>13.454169055114139</v>
      </c>
      <c r="BT33" s="185">
        <v>11.3</v>
      </c>
      <c r="BU33" s="186">
        <v>13.652561021122319</v>
      </c>
      <c r="BV33" s="185">
        <v>11.3</v>
      </c>
      <c r="BW33" s="186">
        <v>13.448038900621542</v>
      </c>
      <c r="BX33" s="185">
        <v>11.3</v>
      </c>
      <c r="BY33" s="186">
        <v>13.297528393609953</v>
      </c>
      <c r="BZ33" s="185">
        <v>11.3</v>
      </c>
      <c r="CA33" s="186">
        <v>13.447506384084415</v>
      </c>
      <c r="CB33" s="185">
        <v>11.3</v>
      </c>
      <c r="CC33" s="186">
        <v>13.774101364983023</v>
      </c>
      <c r="CD33" s="185">
        <v>11.3</v>
      </c>
      <c r="CE33" s="186">
        <v>14.066145614730457</v>
      </c>
      <c r="CF33" s="185">
        <v>11.3</v>
      </c>
      <c r="CG33" s="186">
        <v>13.843069855216619</v>
      </c>
      <c r="CH33" s="185">
        <v>11.3</v>
      </c>
      <c r="CI33" s="186">
        <v>13.541179807768073</v>
      </c>
    </row>
    <row r="34" spans="2:87">
      <c r="B34" s="491"/>
      <c r="C34" s="190" t="s">
        <v>251</v>
      </c>
      <c r="D34" s="185">
        <v>9.42</v>
      </c>
      <c r="E34" s="186">
        <v>10.1</v>
      </c>
      <c r="F34" s="185">
        <v>9.42</v>
      </c>
      <c r="G34" s="186">
        <v>9.9600000000000009</v>
      </c>
      <c r="H34" s="185">
        <v>9.42</v>
      </c>
      <c r="I34" s="186">
        <v>10.19</v>
      </c>
      <c r="J34" s="185">
        <v>9.42</v>
      </c>
      <c r="K34" s="186">
        <v>10.130000000000001</v>
      </c>
      <c r="L34" s="185">
        <v>9.42</v>
      </c>
      <c r="M34" s="186">
        <v>10.14</v>
      </c>
      <c r="N34" s="185">
        <v>9.42</v>
      </c>
      <c r="O34" s="186">
        <v>10.39</v>
      </c>
      <c r="P34" s="185">
        <v>9.42</v>
      </c>
      <c r="Q34" s="186">
        <v>10.039999999999999</v>
      </c>
      <c r="R34" s="185">
        <v>9.42</v>
      </c>
      <c r="S34" s="186">
        <v>10.130000000000001</v>
      </c>
      <c r="T34" s="185">
        <v>9.42</v>
      </c>
      <c r="U34" s="186">
        <v>10.15</v>
      </c>
      <c r="V34" s="185">
        <v>9.42</v>
      </c>
      <c r="W34" s="186">
        <v>10.19</v>
      </c>
      <c r="X34" s="185">
        <v>9.42</v>
      </c>
      <c r="Y34" s="186">
        <v>10.28</v>
      </c>
      <c r="Z34" s="185">
        <v>10.46</v>
      </c>
      <c r="AA34" s="186">
        <v>10.56</v>
      </c>
      <c r="AB34" s="185">
        <v>10.46</v>
      </c>
      <c r="AC34" s="186">
        <v>10.73</v>
      </c>
      <c r="AD34" s="185">
        <v>10.46</v>
      </c>
      <c r="AE34" s="186">
        <v>11.19</v>
      </c>
      <c r="AF34" s="185">
        <v>10.46</v>
      </c>
      <c r="AG34" s="186">
        <v>11.43</v>
      </c>
      <c r="AH34" s="185">
        <v>10.46</v>
      </c>
      <c r="AI34" s="186">
        <v>12.13</v>
      </c>
      <c r="AJ34" s="185">
        <v>10.46</v>
      </c>
      <c r="AK34" s="186">
        <v>12.68</v>
      </c>
      <c r="AL34" s="185">
        <v>11.3</v>
      </c>
      <c r="AM34" s="186">
        <v>13.12</v>
      </c>
      <c r="AN34" s="185">
        <v>11.3</v>
      </c>
      <c r="AO34" s="186">
        <v>13.03</v>
      </c>
      <c r="AP34" s="185">
        <v>11.3</v>
      </c>
      <c r="AQ34" s="186">
        <v>13.3</v>
      </c>
      <c r="AR34" s="185">
        <v>11.3</v>
      </c>
      <c r="AS34" s="186">
        <v>13.43</v>
      </c>
      <c r="AT34" s="185">
        <v>11.3</v>
      </c>
      <c r="AU34" s="186">
        <v>13.23</v>
      </c>
      <c r="AV34" s="185">
        <v>11.3</v>
      </c>
      <c r="AW34" s="186">
        <v>13.28</v>
      </c>
      <c r="AX34" s="185">
        <v>11.3</v>
      </c>
      <c r="AY34" s="186">
        <v>13.43</v>
      </c>
      <c r="AZ34" s="185">
        <v>11.3</v>
      </c>
      <c r="BA34" s="186">
        <v>13.51</v>
      </c>
      <c r="BB34" s="185">
        <v>11.3</v>
      </c>
      <c r="BC34" s="186">
        <v>13.11</v>
      </c>
      <c r="BD34" s="185">
        <v>11.3</v>
      </c>
      <c r="BE34" s="186">
        <v>13.17</v>
      </c>
      <c r="BF34" s="185">
        <v>11.3</v>
      </c>
      <c r="BG34" s="186">
        <v>14.22333520135666</v>
      </c>
      <c r="BH34" s="185">
        <v>11.3</v>
      </c>
      <c r="BI34" s="186">
        <v>14.437510974415977</v>
      </c>
      <c r="BJ34" s="185">
        <v>11.3</v>
      </c>
      <c r="BK34" s="186">
        <v>14.228102436431044</v>
      </c>
      <c r="BL34" s="185">
        <v>11.3</v>
      </c>
      <c r="BM34" s="186">
        <v>13.328061191164821</v>
      </c>
      <c r="BN34" s="185">
        <v>11.3</v>
      </c>
      <c r="BO34" s="186">
        <v>12.416208556213942</v>
      </c>
      <c r="BP34" s="185">
        <v>11.3</v>
      </c>
      <c r="BQ34" s="186">
        <v>12.798645117179797</v>
      </c>
      <c r="BR34" s="185">
        <v>11.3</v>
      </c>
      <c r="BS34" s="186">
        <v>13.454169055114139</v>
      </c>
      <c r="BT34" s="185">
        <v>11.3</v>
      </c>
      <c r="BU34" s="186">
        <v>13.652561021122319</v>
      </c>
      <c r="BV34" s="185">
        <v>11.3</v>
      </c>
      <c r="BW34" s="186">
        <v>13.448038900621542</v>
      </c>
      <c r="BX34" s="185">
        <v>11.3</v>
      </c>
      <c r="BY34" s="186">
        <v>13.297528393609953</v>
      </c>
      <c r="BZ34" s="185">
        <v>11.3</v>
      </c>
      <c r="CA34" s="186">
        <v>13.447506384084415</v>
      </c>
      <c r="CB34" s="185">
        <v>11.3</v>
      </c>
      <c r="CC34" s="186">
        <v>13.774101364983023</v>
      </c>
      <c r="CD34" s="185">
        <v>11.3</v>
      </c>
      <c r="CE34" s="186">
        <v>14.066145614730457</v>
      </c>
      <c r="CF34" s="185">
        <v>11.3</v>
      </c>
      <c r="CG34" s="186">
        <v>13.843069855216619</v>
      </c>
      <c r="CH34" s="185">
        <v>11.3</v>
      </c>
      <c r="CI34" s="186">
        <v>13.541179807768073</v>
      </c>
    </row>
    <row r="35" spans="2:87">
      <c r="B35" s="491"/>
      <c r="C35" s="190" t="s">
        <v>252</v>
      </c>
      <c r="D35" s="185">
        <v>9.42</v>
      </c>
      <c r="E35" s="186">
        <v>10.1</v>
      </c>
      <c r="F35" s="185">
        <v>9.42</v>
      </c>
      <c r="G35" s="186">
        <v>9.9600000000000009</v>
      </c>
      <c r="H35" s="185">
        <v>9.42</v>
      </c>
      <c r="I35" s="186">
        <v>10.19</v>
      </c>
      <c r="J35" s="185">
        <v>9.42</v>
      </c>
      <c r="K35" s="186">
        <v>10.130000000000001</v>
      </c>
      <c r="L35" s="185">
        <v>9.42</v>
      </c>
      <c r="M35" s="186">
        <v>10.14</v>
      </c>
      <c r="N35" s="185">
        <v>9.42</v>
      </c>
      <c r="O35" s="186">
        <v>10.39</v>
      </c>
      <c r="P35" s="185">
        <v>9.42</v>
      </c>
      <c r="Q35" s="186">
        <v>10.039999999999999</v>
      </c>
      <c r="R35" s="185">
        <v>9.42</v>
      </c>
      <c r="S35" s="186">
        <v>10.130000000000001</v>
      </c>
      <c r="T35" s="185">
        <v>9.42</v>
      </c>
      <c r="U35" s="186">
        <v>10.15</v>
      </c>
      <c r="V35" s="185">
        <v>9.42</v>
      </c>
      <c r="W35" s="186">
        <v>10.19</v>
      </c>
      <c r="X35" s="185">
        <v>9.42</v>
      </c>
      <c r="Y35" s="186">
        <v>10.28</v>
      </c>
      <c r="Z35" s="185">
        <v>10.46</v>
      </c>
      <c r="AA35" s="186">
        <v>10.56</v>
      </c>
      <c r="AB35" s="185">
        <v>10.46</v>
      </c>
      <c r="AC35" s="186">
        <v>10.73</v>
      </c>
      <c r="AD35" s="185">
        <v>10.46</v>
      </c>
      <c r="AE35" s="186">
        <v>11.19</v>
      </c>
      <c r="AF35" s="185">
        <v>10.46</v>
      </c>
      <c r="AG35" s="186">
        <v>11.43</v>
      </c>
      <c r="AH35" s="185">
        <v>10.46</v>
      </c>
      <c r="AI35" s="186">
        <v>12.13</v>
      </c>
      <c r="AJ35" s="185">
        <v>10.46</v>
      </c>
      <c r="AK35" s="186">
        <v>12.68</v>
      </c>
      <c r="AL35" s="185">
        <v>11.3</v>
      </c>
      <c r="AM35" s="186">
        <v>13.12</v>
      </c>
      <c r="AN35" s="185">
        <v>11.3</v>
      </c>
      <c r="AO35" s="186">
        <v>13.03</v>
      </c>
      <c r="AP35" s="185">
        <v>11.3</v>
      </c>
      <c r="AQ35" s="186">
        <v>13.3</v>
      </c>
      <c r="AR35" s="185">
        <v>11.3</v>
      </c>
      <c r="AS35" s="186">
        <v>13.43</v>
      </c>
      <c r="AT35" s="185">
        <v>11.3</v>
      </c>
      <c r="AU35" s="186">
        <v>13.23</v>
      </c>
      <c r="AV35" s="185">
        <v>11.3</v>
      </c>
      <c r="AW35" s="186">
        <v>13.28</v>
      </c>
      <c r="AX35" s="185">
        <v>11.3</v>
      </c>
      <c r="AY35" s="186">
        <v>13.43</v>
      </c>
      <c r="AZ35" s="185">
        <v>11.3</v>
      </c>
      <c r="BA35" s="186">
        <v>13.51</v>
      </c>
      <c r="BB35" s="185">
        <v>11.3</v>
      </c>
      <c r="BC35" s="186">
        <v>13.11</v>
      </c>
      <c r="BD35" s="185">
        <v>11.3</v>
      </c>
      <c r="BE35" s="186">
        <v>13.17</v>
      </c>
      <c r="BF35" s="185">
        <v>11.3</v>
      </c>
      <c r="BG35" s="186">
        <v>14.22333520135666</v>
      </c>
      <c r="BH35" s="185">
        <v>11.3</v>
      </c>
      <c r="BI35" s="186">
        <v>14.437510974415977</v>
      </c>
      <c r="BJ35" s="185">
        <v>11.3</v>
      </c>
      <c r="BK35" s="186">
        <v>14.228102436431044</v>
      </c>
      <c r="BL35" s="185">
        <v>11.3</v>
      </c>
      <c r="BM35" s="186">
        <v>13.328061191164821</v>
      </c>
      <c r="BN35" s="185">
        <v>11.3</v>
      </c>
      <c r="BO35" s="186">
        <v>12.416208556213942</v>
      </c>
      <c r="BP35" s="185">
        <v>11.3</v>
      </c>
      <c r="BQ35" s="186">
        <v>12.798645117179797</v>
      </c>
      <c r="BR35" s="185">
        <v>11.3</v>
      </c>
      <c r="BS35" s="186">
        <v>13.454169055114139</v>
      </c>
      <c r="BT35" s="185">
        <v>11.3</v>
      </c>
      <c r="BU35" s="186">
        <v>13.652561021122319</v>
      </c>
      <c r="BV35" s="185">
        <v>11.3</v>
      </c>
      <c r="BW35" s="186">
        <v>13.448038900621542</v>
      </c>
      <c r="BX35" s="185">
        <v>11.3</v>
      </c>
      <c r="BY35" s="186">
        <v>13.297528393609953</v>
      </c>
      <c r="BZ35" s="185">
        <v>11.3</v>
      </c>
      <c r="CA35" s="186">
        <v>13.447506384084415</v>
      </c>
      <c r="CB35" s="185">
        <v>11.3</v>
      </c>
      <c r="CC35" s="186">
        <v>13.774101364983023</v>
      </c>
      <c r="CD35" s="185">
        <v>11.3</v>
      </c>
      <c r="CE35" s="186">
        <v>14.066145614730457</v>
      </c>
      <c r="CF35" s="185">
        <v>11.3</v>
      </c>
      <c r="CG35" s="186">
        <v>13.843069855216619</v>
      </c>
      <c r="CH35" s="185">
        <v>11.3</v>
      </c>
      <c r="CI35" s="186">
        <v>13.541179807768073</v>
      </c>
    </row>
    <row r="36" spans="2:87">
      <c r="B36" s="491"/>
      <c r="C36" s="190" t="s">
        <v>253</v>
      </c>
      <c r="D36" s="185">
        <v>9.42</v>
      </c>
      <c r="E36" s="186">
        <v>10.1</v>
      </c>
      <c r="F36" s="185">
        <v>9.42</v>
      </c>
      <c r="G36" s="186">
        <v>9.9600000000000009</v>
      </c>
      <c r="H36" s="185">
        <v>9.42</v>
      </c>
      <c r="I36" s="186">
        <v>10.19</v>
      </c>
      <c r="J36" s="185">
        <v>9.42</v>
      </c>
      <c r="K36" s="186">
        <v>10.130000000000001</v>
      </c>
      <c r="L36" s="185">
        <v>9.42</v>
      </c>
      <c r="M36" s="186">
        <v>10.14</v>
      </c>
      <c r="N36" s="185">
        <v>9.42</v>
      </c>
      <c r="O36" s="186">
        <v>10.39</v>
      </c>
      <c r="P36" s="185">
        <v>9.42</v>
      </c>
      <c r="Q36" s="186">
        <v>10.039999999999999</v>
      </c>
      <c r="R36" s="185">
        <v>9.42</v>
      </c>
      <c r="S36" s="186">
        <v>10.130000000000001</v>
      </c>
      <c r="T36" s="185">
        <v>9.42</v>
      </c>
      <c r="U36" s="186">
        <v>10.15</v>
      </c>
      <c r="V36" s="185">
        <v>9.42</v>
      </c>
      <c r="W36" s="186">
        <v>10.19</v>
      </c>
      <c r="X36" s="185">
        <v>9.42</v>
      </c>
      <c r="Y36" s="186">
        <v>10.28</v>
      </c>
      <c r="Z36" s="185">
        <v>10.46</v>
      </c>
      <c r="AA36" s="186">
        <v>10.56</v>
      </c>
      <c r="AB36" s="185">
        <v>10.46</v>
      </c>
      <c r="AC36" s="186">
        <v>10.73</v>
      </c>
      <c r="AD36" s="185">
        <v>10.46</v>
      </c>
      <c r="AE36" s="186">
        <v>11.19</v>
      </c>
      <c r="AF36" s="185">
        <v>10.46</v>
      </c>
      <c r="AG36" s="186">
        <v>11.43</v>
      </c>
      <c r="AH36" s="185">
        <v>10.46</v>
      </c>
      <c r="AI36" s="186">
        <v>12.13</v>
      </c>
      <c r="AJ36" s="185">
        <v>10.46</v>
      </c>
      <c r="AK36" s="186">
        <v>12.68</v>
      </c>
      <c r="AL36" s="185">
        <v>11.3</v>
      </c>
      <c r="AM36" s="186">
        <v>13.12</v>
      </c>
      <c r="AN36" s="185">
        <v>11.3</v>
      </c>
      <c r="AO36" s="186">
        <v>13.03</v>
      </c>
      <c r="AP36" s="185">
        <v>11.3</v>
      </c>
      <c r="AQ36" s="186">
        <v>13.3</v>
      </c>
      <c r="AR36" s="185">
        <v>11.3</v>
      </c>
      <c r="AS36" s="186">
        <v>13.43</v>
      </c>
      <c r="AT36" s="185">
        <v>11.3</v>
      </c>
      <c r="AU36" s="186">
        <v>13.23</v>
      </c>
      <c r="AV36" s="185">
        <v>11.3</v>
      </c>
      <c r="AW36" s="186">
        <v>13.28</v>
      </c>
      <c r="AX36" s="185">
        <v>11.3</v>
      </c>
      <c r="AY36" s="186">
        <v>13.43</v>
      </c>
      <c r="AZ36" s="185">
        <v>11.3</v>
      </c>
      <c r="BA36" s="186">
        <v>13.51</v>
      </c>
      <c r="BB36" s="185">
        <v>11.3</v>
      </c>
      <c r="BC36" s="186">
        <v>13.11</v>
      </c>
      <c r="BD36" s="185">
        <v>11.3</v>
      </c>
      <c r="BE36" s="186">
        <v>13.17</v>
      </c>
      <c r="BF36" s="185">
        <v>11.3</v>
      </c>
      <c r="BG36" s="186">
        <v>14.22333520135666</v>
      </c>
      <c r="BH36" s="185">
        <v>11.3</v>
      </c>
      <c r="BI36" s="186">
        <v>14.437510974415977</v>
      </c>
      <c r="BJ36" s="185">
        <v>11.3</v>
      </c>
      <c r="BK36" s="186">
        <v>14.228102436431044</v>
      </c>
      <c r="BL36" s="185">
        <v>11.3</v>
      </c>
      <c r="BM36" s="186">
        <v>13.328061191164821</v>
      </c>
      <c r="BN36" s="185">
        <v>11.3</v>
      </c>
      <c r="BO36" s="186">
        <v>12.416208556213942</v>
      </c>
      <c r="BP36" s="185">
        <v>11.3</v>
      </c>
      <c r="BQ36" s="186">
        <v>12.798645117179797</v>
      </c>
      <c r="BR36" s="185">
        <v>11.3</v>
      </c>
      <c r="BS36" s="186">
        <v>13.454169055114139</v>
      </c>
      <c r="BT36" s="185">
        <v>11.3</v>
      </c>
      <c r="BU36" s="186">
        <v>13.652561021122319</v>
      </c>
      <c r="BV36" s="185">
        <v>11.3</v>
      </c>
      <c r="BW36" s="186">
        <v>13.448038900621542</v>
      </c>
      <c r="BX36" s="185">
        <v>11.3</v>
      </c>
      <c r="BY36" s="186">
        <v>13.297528393609953</v>
      </c>
      <c r="BZ36" s="185">
        <v>11.3</v>
      </c>
      <c r="CA36" s="186">
        <v>13.447506384084415</v>
      </c>
      <c r="CB36" s="185">
        <v>11.3</v>
      </c>
      <c r="CC36" s="186">
        <v>13.774101364983023</v>
      </c>
      <c r="CD36" s="185">
        <v>11.3</v>
      </c>
      <c r="CE36" s="186">
        <v>14.066145614730457</v>
      </c>
      <c r="CF36" s="185">
        <v>11.3</v>
      </c>
      <c r="CG36" s="186">
        <v>13.843069855216619</v>
      </c>
      <c r="CH36" s="185">
        <v>11.3</v>
      </c>
      <c r="CI36" s="186">
        <v>13.541179807768073</v>
      </c>
    </row>
    <row r="37" spans="2:87">
      <c r="B37" s="492"/>
      <c r="C37" s="191" t="s">
        <v>254</v>
      </c>
      <c r="D37" s="187">
        <v>9.6199999999999992</v>
      </c>
      <c r="E37" s="188">
        <v>10.1</v>
      </c>
      <c r="F37" s="187">
        <v>9.6199999999999992</v>
      </c>
      <c r="G37" s="188">
        <v>9.9600000000000009</v>
      </c>
      <c r="H37" s="187">
        <v>9.6199999999999992</v>
      </c>
      <c r="I37" s="188">
        <v>10.19</v>
      </c>
      <c r="J37" s="187">
        <v>9.6199999999999992</v>
      </c>
      <c r="K37" s="188">
        <v>10.130000000000001</v>
      </c>
      <c r="L37" s="187">
        <v>9.6199999999999992</v>
      </c>
      <c r="M37" s="188">
        <v>10.14</v>
      </c>
      <c r="N37" s="187">
        <v>9.6199999999999992</v>
      </c>
      <c r="O37" s="188">
        <v>10.39</v>
      </c>
      <c r="P37" s="187">
        <v>9.6199999999999992</v>
      </c>
      <c r="Q37" s="188">
        <v>10.039999999999999</v>
      </c>
      <c r="R37" s="187">
        <v>9.6199999999999992</v>
      </c>
      <c r="S37" s="188">
        <v>10.130000000000001</v>
      </c>
      <c r="T37" s="187">
        <v>9.6199999999999992</v>
      </c>
      <c r="U37" s="188">
        <v>10.15</v>
      </c>
      <c r="V37" s="187">
        <v>9.6199999999999992</v>
      </c>
      <c r="W37" s="188">
        <v>10.19</v>
      </c>
      <c r="X37" s="187">
        <v>9.6199999999999992</v>
      </c>
      <c r="Y37" s="188">
        <v>10.28</v>
      </c>
      <c r="Z37" s="187">
        <v>10.68</v>
      </c>
      <c r="AA37" s="188">
        <v>10.56</v>
      </c>
      <c r="AB37" s="187">
        <v>10.68</v>
      </c>
      <c r="AC37" s="188">
        <v>10.73</v>
      </c>
      <c r="AD37" s="187">
        <v>10.68</v>
      </c>
      <c r="AE37" s="188">
        <v>11.19</v>
      </c>
      <c r="AF37" s="187">
        <v>10.68</v>
      </c>
      <c r="AG37" s="188">
        <v>11.43</v>
      </c>
      <c r="AH37" s="187">
        <v>10.68</v>
      </c>
      <c r="AI37" s="188">
        <v>12.13</v>
      </c>
      <c r="AJ37" s="187">
        <v>10.68</v>
      </c>
      <c r="AK37" s="188">
        <v>12.68</v>
      </c>
      <c r="AL37" s="187">
        <v>11.53</v>
      </c>
      <c r="AM37" s="188">
        <v>13.12</v>
      </c>
      <c r="AN37" s="187">
        <v>11.53</v>
      </c>
      <c r="AO37" s="188">
        <v>13.03</v>
      </c>
      <c r="AP37" s="187">
        <v>11.53</v>
      </c>
      <c r="AQ37" s="188">
        <v>13.3</v>
      </c>
      <c r="AR37" s="187">
        <v>11.53</v>
      </c>
      <c r="AS37" s="188">
        <v>13.43</v>
      </c>
      <c r="AT37" s="187">
        <v>11.53</v>
      </c>
      <c r="AU37" s="188">
        <v>13.23</v>
      </c>
      <c r="AV37" s="187">
        <v>11.53</v>
      </c>
      <c r="AW37" s="188">
        <v>13.28</v>
      </c>
      <c r="AX37" s="187">
        <v>11.53</v>
      </c>
      <c r="AY37" s="188">
        <v>13.43</v>
      </c>
      <c r="AZ37" s="187">
        <v>11.53</v>
      </c>
      <c r="BA37" s="188">
        <v>13.51</v>
      </c>
      <c r="BB37" s="187">
        <v>11.53</v>
      </c>
      <c r="BC37" s="188">
        <v>13.11</v>
      </c>
      <c r="BD37" s="187">
        <v>11.53</v>
      </c>
      <c r="BE37" s="188">
        <v>13.7</v>
      </c>
      <c r="BF37" s="187">
        <v>11.53</v>
      </c>
      <c r="BG37" s="188">
        <v>14.22333520135666</v>
      </c>
      <c r="BH37" s="187">
        <v>11.53</v>
      </c>
      <c r="BI37" s="188">
        <v>14.437510974415977</v>
      </c>
      <c r="BJ37" s="187">
        <v>11.53</v>
      </c>
      <c r="BK37" s="188">
        <v>14.228102436431044</v>
      </c>
      <c r="BL37" s="187">
        <v>11.53</v>
      </c>
      <c r="BM37" s="188">
        <v>13.328061191164821</v>
      </c>
      <c r="BN37" s="187">
        <v>11.53</v>
      </c>
      <c r="BO37" s="188">
        <v>12.416208556213942</v>
      </c>
      <c r="BP37" s="187">
        <v>11.53</v>
      </c>
      <c r="BQ37" s="188">
        <v>12.798645117179797</v>
      </c>
      <c r="BR37" s="187">
        <v>11.53</v>
      </c>
      <c r="BS37" s="188">
        <v>13.454169055114139</v>
      </c>
      <c r="BT37" s="187">
        <v>11.53</v>
      </c>
      <c r="BU37" s="188">
        <v>13.652561021122319</v>
      </c>
      <c r="BV37" s="187">
        <v>11.53</v>
      </c>
      <c r="BW37" s="188">
        <v>13.448038900621542</v>
      </c>
      <c r="BX37" s="187">
        <v>11.53</v>
      </c>
      <c r="BY37" s="188">
        <v>13.297528393609953</v>
      </c>
      <c r="BZ37" s="187">
        <v>11.53</v>
      </c>
      <c r="CA37" s="188">
        <v>13.447506384084415</v>
      </c>
      <c r="CB37" s="187">
        <v>11.53</v>
      </c>
      <c r="CC37" s="188">
        <v>13.774101364983023</v>
      </c>
      <c r="CD37" s="187">
        <v>11.53</v>
      </c>
      <c r="CE37" s="188">
        <v>14.066145614730457</v>
      </c>
      <c r="CF37" s="187">
        <v>11.53</v>
      </c>
      <c r="CG37" s="188">
        <v>13.843069855216619</v>
      </c>
      <c r="CH37" s="187">
        <v>11.53</v>
      </c>
      <c r="CI37" s="188">
        <v>13.541179807768073</v>
      </c>
    </row>
    <row r="38" spans="2:87" ht="4.5" customHeight="1">
      <c r="B38" s="179"/>
      <c r="C38" s="180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</row>
    <row r="39" spans="2:87">
      <c r="B39" s="490" t="s">
        <v>229</v>
      </c>
      <c r="C39" s="189" t="s">
        <v>228</v>
      </c>
      <c r="D39" s="183">
        <v>179.75</v>
      </c>
      <c r="E39" s="184">
        <v>191.73</v>
      </c>
      <c r="F39" s="183">
        <v>179.75</v>
      </c>
      <c r="G39" s="184">
        <v>189.03</v>
      </c>
      <c r="H39" s="183">
        <v>179.75</v>
      </c>
      <c r="I39" s="184">
        <v>193.37</v>
      </c>
      <c r="J39" s="183">
        <v>179.75</v>
      </c>
      <c r="K39" s="184">
        <v>192.26</v>
      </c>
      <c r="L39" s="183">
        <v>179.75</v>
      </c>
      <c r="M39" s="184">
        <v>192.46</v>
      </c>
      <c r="N39" s="183">
        <v>179.75</v>
      </c>
      <c r="O39" s="184">
        <v>197.19</v>
      </c>
      <c r="P39" s="183">
        <v>179.75</v>
      </c>
      <c r="Q39" s="184">
        <v>190.56</v>
      </c>
      <c r="R39" s="183">
        <v>179.75</v>
      </c>
      <c r="S39" s="184">
        <v>192.29</v>
      </c>
      <c r="T39" s="183">
        <v>179.75</v>
      </c>
      <c r="U39" s="184">
        <v>192.71</v>
      </c>
      <c r="V39" s="183">
        <v>179.75</v>
      </c>
      <c r="W39" s="184">
        <v>193.42</v>
      </c>
      <c r="X39" s="183">
        <v>179.75</v>
      </c>
      <c r="Y39" s="184">
        <v>195.05</v>
      </c>
      <c r="Z39" s="183">
        <v>199.52</v>
      </c>
      <c r="AA39" s="184">
        <v>200.38</v>
      </c>
      <c r="AB39" s="183">
        <v>199.52</v>
      </c>
      <c r="AC39" s="184">
        <v>203.63</v>
      </c>
      <c r="AD39" s="183">
        <v>199.52</v>
      </c>
      <c r="AE39" s="184">
        <v>212.35</v>
      </c>
      <c r="AF39" s="183">
        <v>199.52</v>
      </c>
      <c r="AG39" s="184">
        <v>216.93</v>
      </c>
      <c r="AH39" s="183">
        <v>199.52</v>
      </c>
      <c r="AI39" s="184">
        <v>230.17</v>
      </c>
      <c r="AJ39" s="183">
        <v>199.52</v>
      </c>
      <c r="AK39" s="184">
        <v>240.72</v>
      </c>
      <c r="AL39" s="183">
        <v>215.48</v>
      </c>
      <c r="AM39" s="184">
        <v>248.99</v>
      </c>
      <c r="AN39" s="183">
        <v>215.48</v>
      </c>
      <c r="AO39" s="184">
        <v>247.34</v>
      </c>
      <c r="AP39" s="183">
        <v>215.48</v>
      </c>
      <c r="AQ39" s="184">
        <v>252.39</v>
      </c>
      <c r="AR39" s="183">
        <v>215.48</v>
      </c>
      <c r="AS39" s="184">
        <v>254.96</v>
      </c>
      <c r="AT39" s="183">
        <v>215.48</v>
      </c>
      <c r="AU39" s="184">
        <v>251.13</v>
      </c>
      <c r="AV39" s="183">
        <v>215.48</v>
      </c>
      <c r="AW39" s="184">
        <v>252.04</v>
      </c>
      <c r="AX39" s="183">
        <v>215.48</v>
      </c>
      <c r="AY39" s="184">
        <v>254.84</v>
      </c>
      <c r="AZ39" s="183">
        <v>215.48</v>
      </c>
      <c r="BA39" s="184">
        <v>256.38</v>
      </c>
      <c r="BB39" s="183">
        <v>215.48</v>
      </c>
      <c r="BC39" s="184">
        <v>248.88</v>
      </c>
      <c r="BD39" s="183">
        <v>215.48</v>
      </c>
      <c r="BE39" s="184">
        <v>261.3</v>
      </c>
      <c r="BF39" s="183">
        <v>215.48</v>
      </c>
      <c r="BG39" s="184">
        <v>269.96852176874552</v>
      </c>
      <c r="BH39" s="183">
        <v>215.48</v>
      </c>
      <c r="BI39" s="184">
        <v>274.0337227945912</v>
      </c>
      <c r="BJ39" s="183">
        <v>215.48</v>
      </c>
      <c r="BK39" s="184">
        <v>270.05900711467427</v>
      </c>
      <c r="BL39" s="183">
        <v>215.48</v>
      </c>
      <c r="BM39" s="184">
        <v>252.97561555597383</v>
      </c>
      <c r="BN39" s="183">
        <v>215.48</v>
      </c>
      <c r="BO39" s="184">
        <v>235.66803583267912</v>
      </c>
      <c r="BP39" s="183">
        <v>215.48</v>
      </c>
      <c r="BQ39" s="184">
        <v>242.92694041255763</v>
      </c>
      <c r="BR39" s="183">
        <v>215.48</v>
      </c>
      <c r="BS39" s="184">
        <v>255.36922810407466</v>
      </c>
      <c r="BT39" s="183">
        <v>215.48</v>
      </c>
      <c r="BU39" s="184">
        <v>259.13484179705119</v>
      </c>
      <c r="BV39" s="183">
        <v>215.48</v>
      </c>
      <c r="BW39" s="184">
        <v>255.25287362580696</v>
      </c>
      <c r="BX39" s="183">
        <v>215.48</v>
      </c>
      <c r="BY39" s="184">
        <v>252.3960824081812</v>
      </c>
      <c r="BZ39" s="183">
        <v>215.48</v>
      </c>
      <c r="CA39" s="184">
        <v>255.24276610177617</v>
      </c>
      <c r="CB39" s="183">
        <v>215.48</v>
      </c>
      <c r="CC39" s="184">
        <v>261.44175972472613</v>
      </c>
      <c r="CD39" s="183">
        <v>215.48</v>
      </c>
      <c r="CE39" s="184">
        <v>266.98495710278246</v>
      </c>
      <c r="CF39" s="183">
        <v>215.48</v>
      </c>
      <c r="CG39" s="184">
        <v>262.75082831471548</v>
      </c>
      <c r="CH39" s="183">
        <v>215.48</v>
      </c>
      <c r="CI39" s="184">
        <v>257.02075103729834</v>
      </c>
    </row>
    <row r="40" spans="2:87">
      <c r="B40" s="491"/>
      <c r="C40" s="190" t="s">
        <v>230</v>
      </c>
      <c r="D40" s="185">
        <v>6.14</v>
      </c>
      <c r="E40" s="186">
        <v>6.56</v>
      </c>
      <c r="F40" s="185">
        <v>6.14</v>
      </c>
      <c r="G40" s="186">
        <v>6.46</v>
      </c>
      <c r="H40" s="185">
        <v>6.14</v>
      </c>
      <c r="I40" s="186">
        <v>6.61</v>
      </c>
      <c r="J40" s="185">
        <v>6.14</v>
      </c>
      <c r="K40" s="186">
        <v>6.57</v>
      </c>
      <c r="L40" s="185">
        <v>6.14</v>
      </c>
      <c r="M40" s="186">
        <v>6.58</v>
      </c>
      <c r="N40" s="185">
        <v>6.14</v>
      </c>
      <c r="O40" s="186">
        <v>6.74</v>
      </c>
      <c r="P40" s="185">
        <v>6.14</v>
      </c>
      <c r="Q40" s="186">
        <v>6.52</v>
      </c>
      <c r="R40" s="185">
        <v>6.14</v>
      </c>
      <c r="S40" s="186">
        <v>6.57</v>
      </c>
      <c r="T40" s="185">
        <v>6.14</v>
      </c>
      <c r="U40" s="186">
        <v>6.59</v>
      </c>
      <c r="V40" s="185">
        <v>6.14</v>
      </c>
      <c r="W40" s="186">
        <v>6.61</v>
      </c>
      <c r="X40" s="185">
        <v>6.14</v>
      </c>
      <c r="Y40" s="186">
        <v>6.67</v>
      </c>
      <c r="Z40" s="185">
        <v>6.82</v>
      </c>
      <c r="AA40" s="186">
        <v>6.85</v>
      </c>
      <c r="AB40" s="185">
        <v>6.82</v>
      </c>
      <c r="AC40" s="186">
        <v>6.96</v>
      </c>
      <c r="AD40" s="185">
        <v>6.82</v>
      </c>
      <c r="AE40" s="186">
        <v>7.26</v>
      </c>
      <c r="AF40" s="185">
        <v>6.82</v>
      </c>
      <c r="AG40" s="186">
        <v>7.42</v>
      </c>
      <c r="AH40" s="185">
        <v>6.82</v>
      </c>
      <c r="AI40" s="186">
        <v>7.87</v>
      </c>
      <c r="AJ40" s="185">
        <v>6.82</v>
      </c>
      <c r="AK40" s="186">
        <v>8.23</v>
      </c>
      <c r="AL40" s="185">
        <v>7.37</v>
      </c>
      <c r="AM40" s="186">
        <v>8.51</v>
      </c>
      <c r="AN40" s="185">
        <v>7.37</v>
      </c>
      <c r="AO40" s="186">
        <v>8.4600000000000009</v>
      </c>
      <c r="AP40" s="185">
        <v>7.37</v>
      </c>
      <c r="AQ40" s="186">
        <v>8.6300000000000008</v>
      </c>
      <c r="AR40" s="185">
        <v>7.37</v>
      </c>
      <c r="AS40" s="186">
        <v>8.7200000000000006</v>
      </c>
      <c r="AT40" s="185">
        <v>7.37</v>
      </c>
      <c r="AU40" s="186">
        <v>8.59</v>
      </c>
      <c r="AV40" s="185">
        <v>7.37</v>
      </c>
      <c r="AW40" s="186">
        <v>8.6199999999999992</v>
      </c>
      <c r="AX40" s="185">
        <v>7.37</v>
      </c>
      <c r="AY40" s="186">
        <v>8.7100000000000009</v>
      </c>
      <c r="AZ40" s="185">
        <v>7.37</v>
      </c>
      <c r="BA40" s="186">
        <v>8.77</v>
      </c>
      <c r="BB40" s="185">
        <v>7.37</v>
      </c>
      <c r="BC40" s="186">
        <v>8.51</v>
      </c>
      <c r="BD40" s="185">
        <v>7.37</v>
      </c>
      <c r="BE40" s="186">
        <v>8.93</v>
      </c>
      <c r="BF40" s="185">
        <v>7.37</v>
      </c>
      <c r="BG40" s="186">
        <v>9.2302803319593139</v>
      </c>
      <c r="BH40" s="185">
        <v>7.37</v>
      </c>
      <c r="BI40" s="186">
        <v>9.3692704069076314</v>
      </c>
      <c r="BJ40" s="185">
        <v>7.37</v>
      </c>
      <c r="BK40" s="186">
        <v>9.2333740448980848</v>
      </c>
      <c r="BL40" s="185">
        <v>7.37</v>
      </c>
      <c r="BM40" s="186">
        <v>8.6492893076319213</v>
      </c>
      <c r="BN40" s="185">
        <v>7.37</v>
      </c>
      <c r="BO40" s="186">
        <v>8.0575395300389978</v>
      </c>
      <c r="BP40" s="185">
        <v>7.37</v>
      </c>
      <c r="BQ40" s="186">
        <v>8.3057229987495305</v>
      </c>
      <c r="BR40" s="185">
        <v>7.37</v>
      </c>
      <c r="BS40" s="186">
        <v>8.7311274222399327</v>
      </c>
      <c r="BT40" s="185">
        <v>7.37</v>
      </c>
      <c r="BU40" s="186">
        <v>8.8598745434980586</v>
      </c>
      <c r="BV40" s="185">
        <v>7.37</v>
      </c>
      <c r="BW40" s="186">
        <v>8.7271492382455413</v>
      </c>
      <c r="BX40" s="185">
        <v>7.37</v>
      </c>
      <c r="BY40" s="186">
        <v>8.62947494786604</v>
      </c>
      <c r="BZ40" s="185">
        <v>7.37</v>
      </c>
      <c r="CA40" s="186">
        <v>8.7268036598808703</v>
      </c>
      <c r="CB40" s="185">
        <v>7.37</v>
      </c>
      <c r="CC40" s="186">
        <v>8.9387485508666007</v>
      </c>
      <c r="CD40" s="185">
        <v>7.37</v>
      </c>
      <c r="CE40" s="186">
        <v>9.1282716308154175</v>
      </c>
      <c r="CF40" s="185">
        <v>7.37</v>
      </c>
      <c r="CG40" s="186">
        <v>8.9835058802774519</v>
      </c>
      <c r="CH40" s="185">
        <v>7.37</v>
      </c>
      <c r="CI40" s="186">
        <v>8.787593337408266</v>
      </c>
    </row>
    <row r="41" spans="2:87">
      <c r="B41" s="492"/>
      <c r="C41" s="191" t="s">
        <v>231</v>
      </c>
      <c r="D41" s="187">
        <v>829.15</v>
      </c>
      <c r="E41" s="188">
        <v>884.36</v>
      </c>
      <c r="F41" s="187">
        <v>829.15</v>
      </c>
      <c r="G41" s="188">
        <v>871.89</v>
      </c>
      <c r="H41" s="187">
        <v>829.15</v>
      </c>
      <c r="I41" s="188">
        <v>891.91</v>
      </c>
      <c r="J41" s="187">
        <v>829.15</v>
      </c>
      <c r="K41" s="188">
        <v>886.79</v>
      </c>
      <c r="L41" s="187">
        <v>829.15</v>
      </c>
      <c r="M41" s="188">
        <v>887.72</v>
      </c>
      <c r="N41" s="187">
        <v>829.15</v>
      </c>
      <c r="O41" s="188">
        <v>909.55</v>
      </c>
      <c r="P41" s="187">
        <v>829.15</v>
      </c>
      <c r="Q41" s="188">
        <v>878.98</v>
      </c>
      <c r="R41" s="187">
        <v>829.15</v>
      </c>
      <c r="S41" s="188">
        <v>886.97</v>
      </c>
      <c r="T41" s="187">
        <v>829.15</v>
      </c>
      <c r="U41" s="188">
        <v>888.9</v>
      </c>
      <c r="V41" s="187">
        <v>829.15</v>
      </c>
      <c r="W41" s="188">
        <v>892.15</v>
      </c>
      <c r="X41" s="187">
        <v>829.15</v>
      </c>
      <c r="Y41" s="188">
        <v>899.67</v>
      </c>
      <c r="Z41" s="187">
        <v>920.35</v>
      </c>
      <c r="AA41" s="188">
        <v>924.26</v>
      </c>
      <c r="AB41" s="187">
        <v>920.35</v>
      </c>
      <c r="AC41" s="188">
        <v>939.24</v>
      </c>
      <c r="AD41" s="187">
        <v>920.35</v>
      </c>
      <c r="AE41" s="188">
        <v>979.49</v>
      </c>
      <c r="AF41" s="187">
        <v>920.35</v>
      </c>
      <c r="AG41" s="188">
        <v>1000.6</v>
      </c>
      <c r="AH41" s="187">
        <v>920.35</v>
      </c>
      <c r="AI41" s="188">
        <v>1061.6500000000001</v>
      </c>
      <c r="AJ41" s="187">
        <v>920.35</v>
      </c>
      <c r="AK41" s="188">
        <v>1110.3499999999999</v>
      </c>
      <c r="AL41" s="187">
        <v>993.99</v>
      </c>
      <c r="AM41" s="188">
        <v>1148.47</v>
      </c>
      <c r="AN41" s="187">
        <v>993.99</v>
      </c>
      <c r="AO41" s="188">
        <v>1140.8399999999999</v>
      </c>
      <c r="AP41" s="187">
        <v>993.99</v>
      </c>
      <c r="AQ41" s="188">
        <v>1164.1600000000001</v>
      </c>
      <c r="AR41" s="187">
        <v>993.99</v>
      </c>
      <c r="AS41" s="188">
        <v>1176</v>
      </c>
      <c r="AT41" s="187">
        <v>993.99</v>
      </c>
      <c r="AU41" s="188">
        <v>1158.3399999999999</v>
      </c>
      <c r="AV41" s="187">
        <v>993.99</v>
      </c>
      <c r="AW41" s="188">
        <v>1162.54</v>
      </c>
      <c r="AX41" s="187">
        <v>993.99</v>
      </c>
      <c r="AY41" s="188">
        <v>1175.48</v>
      </c>
      <c r="AZ41" s="187">
        <v>983.99</v>
      </c>
      <c r="BA41" s="188">
        <v>1182.57</v>
      </c>
      <c r="BB41" s="187">
        <v>983.99</v>
      </c>
      <c r="BC41" s="188">
        <v>1147.96</v>
      </c>
      <c r="BD41" s="187">
        <v>983.99</v>
      </c>
      <c r="BE41" s="188">
        <v>1205.26</v>
      </c>
      <c r="BF41" s="187">
        <v>983.99</v>
      </c>
      <c r="BG41" s="188">
        <v>1245.2403997219949</v>
      </c>
      <c r="BH41" s="187">
        <v>983.99</v>
      </c>
      <c r="BI41" s="188">
        <v>1263.9912989646502</v>
      </c>
      <c r="BJ41" s="187">
        <v>983.99</v>
      </c>
      <c r="BK41" s="188">
        <v>1245.6577669305682</v>
      </c>
      <c r="BL41" s="187">
        <v>983.99</v>
      </c>
      <c r="BM41" s="188">
        <v>1166.8599530454894</v>
      </c>
      <c r="BN41" s="187">
        <v>983.99</v>
      </c>
      <c r="BO41" s="188">
        <v>1087.0280624544919</v>
      </c>
      <c r="BP41" s="187">
        <v>983.99</v>
      </c>
      <c r="BQ41" s="188">
        <v>1120.5100446551228</v>
      </c>
      <c r="BR41" s="187">
        <v>983.99</v>
      </c>
      <c r="BS41" s="188">
        <v>1177.9005848445177</v>
      </c>
      <c r="BT41" s="187">
        <v>983.99</v>
      </c>
      <c r="BU41" s="188">
        <v>1195.269625759063</v>
      </c>
      <c r="BV41" s="187">
        <v>983.99</v>
      </c>
      <c r="BW41" s="188">
        <v>1177.3638952479741</v>
      </c>
      <c r="BX41" s="187">
        <v>983.99</v>
      </c>
      <c r="BY41" s="188">
        <v>1164.1868336614909</v>
      </c>
      <c r="BZ41" s="187">
        <v>983.99</v>
      </c>
      <c r="CA41" s="188">
        <v>1177.3172738967817</v>
      </c>
      <c r="CB41" s="187">
        <v>983.99</v>
      </c>
      <c r="CC41" s="188">
        <v>1205.9103752196409</v>
      </c>
      <c r="CD41" s="187">
        <v>983.99</v>
      </c>
      <c r="CE41" s="188">
        <v>1231.4785906307011</v>
      </c>
      <c r="CF41" s="187">
        <v>983.99</v>
      </c>
      <c r="CG41" s="188">
        <v>1211.9485054563881</v>
      </c>
      <c r="CH41" s="187">
        <v>983.99</v>
      </c>
      <c r="CI41" s="188">
        <v>1185.518299176706</v>
      </c>
    </row>
    <row r="42" spans="2:87" ht="4.5" customHeight="1">
      <c r="B42" s="179"/>
      <c r="C42" s="18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</row>
    <row r="43" spans="2:87">
      <c r="B43" s="490" t="s">
        <v>232</v>
      </c>
      <c r="C43" s="189" t="s">
        <v>228</v>
      </c>
      <c r="D43" s="183">
        <v>137.07</v>
      </c>
      <c r="E43" s="184">
        <v>146.19999999999999</v>
      </c>
      <c r="F43" s="183">
        <v>137.07</v>
      </c>
      <c r="G43" s="184">
        <v>144.13999999999999</v>
      </c>
      <c r="H43" s="183">
        <v>137.07</v>
      </c>
      <c r="I43" s="184">
        <v>147.44999999999999</v>
      </c>
      <c r="J43" s="183">
        <v>137.07</v>
      </c>
      <c r="K43" s="184">
        <v>146.6</v>
      </c>
      <c r="L43" s="183">
        <v>137.07</v>
      </c>
      <c r="M43" s="184">
        <v>146.76</v>
      </c>
      <c r="N43" s="183">
        <v>137.07</v>
      </c>
      <c r="O43" s="184">
        <v>150.36000000000001</v>
      </c>
      <c r="P43" s="183">
        <v>137.07</v>
      </c>
      <c r="Q43" s="184">
        <v>145.31</v>
      </c>
      <c r="R43" s="183">
        <v>137.07</v>
      </c>
      <c r="S43" s="184">
        <v>146.63</v>
      </c>
      <c r="T43" s="183">
        <v>137.07</v>
      </c>
      <c r="U43" s="184">
        <v>146.94999999999999</v>
      </c>
      <c r="V43" s="183">
        <v>137.07</v>
      </c>
      <c r="W43" s="184">
        <v>147.49</v>
      </c>
      <c r="X43" s="183">
        <v>137.07</v>
      </c>
      <c r="Y43" s="184">
        <v>148.72999999999999</v>
      </c>
      <c r="Z43" s="183">
        <v>152.15</v>
      </c>
      <c r="AA43" s="184">
        <v>152.80000000000001</v>
      </c>
      <c r="AB43" s="183">
        <v>152.15</v>
      </c>
      <c r="AC43" s="184">
        <v>155.27000000000001</v>
      </c>
      <c r="AD43" s="183">
        <v>152.15</v>
      </c>
      <c r="AE43" s="184">
        <v>161.93</v>
      </c>
      <c r="AF43" s="183">
        <v>152.15</v>
      </c>
      <c r="AG43" s="184">
        <v>165.42</v>
      </c>
      <c r="AH43" s="183">
        <v>152.15</v>
      </c>
      <c r="AI43" s="184">
        <v>175.51</v>
      </c>
      <c r="AJ43" s="183">
        <v>152.15</v>
      </c>
      <c r="AK43" s="184">
        <v>183.56</v>
      </c>
      <c r="AL43" s="183">
        <v>164.32</v>
      </c>
      <c r="AM43" s="184">
        <v>189.86</v>
      </c>
      <c r="AN43" s="183">
        <v>164.32</v>
      </c>
      <c r="AO43" s="184">
        <v>188.6</v>
      </c>
      <c r="AP43" s="183">
        <v>164.32</v>
      </c>
      <c r="AQ43" s="184">
        <v>192.46</v>
      </c>
      <c r="AR43" s="183">
        <v>164.32</v>
      </c>
      <c r="AS43" s="184">
        <v>194.41</v>
      </c>
      <c r="AT43" s="183">
        <v>164.32</v>
      </c>
      <c r="AU43" s="184">
        <v>191.49</v>
      </c>
      <c r="AV43" s="183">
        <v>164.32</v>
      </c>
      <c r="AW43" s="184">
        <v>192.19</v>
      </c>
      <c r="AX43" s="183">
        <v>164.32</v>
      </c>
      <c r="AY43" s="184">
        <v>194.33</v>
      </c>
      <c r="AZ43" s="183">
        <v>164.32</v>
      </c>
      <c r="BA43" s="184">
        <v>195.5</v>
      </c>
      <c r="BB43" s="183">
        <v>164.32</v>
      </c>
      <c r="BC43" s="184">
        <v>189.78</v>
      </c>
      <c r="BD43" s="183">
        <v>164.32</v>
      </c>
      <c r="BE43" s="184">
        <v>199.25</v>
      </c>
      <c r="BF43" s="183">
        <v>164.32</v>
      </c>
      <c r="BG43" s="184">
        <v>205.86044571625388</v>
      </c>
      <c r="BH43" s="183">
        <v>164.32</v>
      </c>
      <c r="BI43" s="184">
        <v>208.96030376497714</v>
      </c>
      <c r="BJ43" s="183">
        <v>164.32</v>
      </c>
      <c r="BK43" s="184">
        <v>205.92944395916621</v>
      </c>
      <c r="BL43" s="183">
        <v>164.32</v>
      </c>
      <c r="BM43" s="184">
        <v>192.90276004217296</v>
      </c>
      <c r="BN43" s="183">
        <v>164.32</v>
      </c>
      <c r="BO43" s="184">
        <v>179.70512480394669</v>
      </c>
      <c r="BP43" s="183">
        <v>164.32</v>
      </c>
      <c r="BQ43" s="184">
        <v>185.24029358005154</v>
      </c>
      <c r="BR43" s="183">
        <v>164.32</v>
      </c>
      <c r="BS43" s="184">
        <v>194.72797337740079</v>
      </c>
      <c r="BT43" s="183">
        <v>164.32</v>
      </c>
      <c r="BU43" s="184">
        <v>197.59938560039839</v>
      </c>
      <c r="BV43" s="183">
        <v>164.32</v>
      </c>
      <c r="BW43" s="184">
        <v>194.63924901575911</v>
      </c>
      <c r="BX43" s="183">
        <v>164.32</v>
      </c>
      <c r="BY43" s="184">
        <v>192.46084573553341</v>
      </c>
      <c r="BZ43" s="183">
        <v>164.32</v>
      </c>
      <c r="CA43" s="184">
        <v>194.88862662195714</v>
      </c>
      <c r="CB43" s="183">
        <v>164.32</v>
      </c>
      <c r="CC43" s="184">
        <v>199.35849125357072</v>
      </c>
      <c r="CD43" s="183">
        <v>164.32</v>
      </c>
      <c r="CE43" s="184">
        <v>203.58537324508427</v>
      </c>
      <c r="CF43" s="183">
        <v>164.32</v>
      </c>
      <c r="CG43" s="184">
        <v>200.35670186584053</v>
      </c>
      <c r="CH43" s="183">
        <v>164.32</v>
      </c>
      <c r="CI43" s="184">
        <v>195.98731741098135</v>
      </c>
    </row>
    <row r="44" spans="2:87">
      <c r="B44" s="491"/>
      <c r="C44" s="190" t="s">
        <v>230</v>
      </c>
      <c r="D44" s="185">
        <v>6.05</v>
      </c>
      <c r="E44" s="186">
        <v>6.44</v>
      </c>
      <c r="F44" s="185">
        <v>6.05</v>
      </c>
      <c r="G44" s="186">
        <v>6.35</v>
      </c>
      <c r="H44" s="185">
        <v>6.05</v>
      </c>
      <c r="I44" s="186">
        <v>6.5</v>
      </c>
      <c r="J44" s="185">
        <v>6.05</v>
      </c>
      <c r="K44" s="186">
        <v>6.46</v>
      </c>
      <c r="L44" s="185">
        <v>6.05</v>
      </c>
      <c r="M44" s="186">
        <v>6.47</v>
      </c>
      <c r="N44" s="185">
        <v>6.05</v>
      </c>
      <c r="O44" s="186">
        <v>6.62</v>
      </c>
      <c r="P44" s="185">
        <v>6.05</v>
      </c>
      <c r="Q44" s="186">
        <v>6.4</v>
      </c>
      <c r="R44" s="185">
        <v>6.05</v>
      </c>
      <c r="S44" s="186">
        <v>6.46</v>
      </c>
      <c r="T44" s="185">
        <v>6.05</v>
      </c>
      <c r="U44" s="186">
        <v>6.47</v>
      </c>
      <c r="V44" s="185">
        <v>6.05</v>
      </c>
      <c r="W44" s="186">
        <v>6.5</v>
      </c>
      <c r="X44" s="185">
        <v>6.05</v>
      </c>
      <c r="Y44" s="186">
        <v>6.55</v>
      </c>
      <c r="Z44" s="185">
        <v>6.72</v>
      </c>
      <c r="AA44" s="186">
        <v>6.73</v>
      </c>
      <c r="AB44" s="185">
        <v>6.72</v>
      </c>
      <c r="AC44" s="186">
        <v>6.84</v>
      </c>
      <c r="AD44" s="185">
        <v>6.72</v>
      </c>
      <c r="AE44" s="186">
        <v>7.13</v>
      </c>
      <c r="AF44" s="185">
        <v>6.72</v>
      </c>
      <c r="AG44" s="186">
        <v>7.29</v>
      </c>
      <c r="AH44" s="185">
        <v>6.72</v>
      </c>
      <c r="AI44" s="186">
        <v>7.73</v>
      </c>
      <c r="AJ44" s="185">
        <v>6.72</v>
      </c>
      <c r="AK44" s="186">
        <v>8.09</v>
      </c>
      <c r="AL44" s="185">
        <v>7.26</v>
      </c>
      <c r="AM44" s="186">
        <v>8.3699999999999992</v>
      </c>
      <c r="AN44" s="185">
        <v>7.26</v>
      </c>
      <c r="AO44" s="186">
        <v>8.31</v>
      </c>
      <c r="AP44" s="185">
        <v>7.26</v>
      </c>
      <c r="AQ44" s="186">
        <v>8.48</v>
      </c>
      <c r="AR44" s="185">
        <v>7.26</v>
      </c>
      <c r="AS44" s="186">
        <v>8.57</v>
      </c>
      <c r="AT44" s="185">
        <v>7.26</v>
      </c>
      <c r="AU44" s="186">
        <v>8.44</v>
      </c>
      <c r="AV44" s="185">
        <v>7.26</v>
      </c>
      <c r="AW44" s="186">
        <v>8.4700000000000006</v>
      </c>
      <c r="AX44" s="185">
        <v>7.26</v>
      </c>
      <c r="AY44" s="186">
        <v>8.56</v>
      </c>
      <c r="AZ44" s="185">
        <v>7.26</v>
      </c>
      <c r="BA44" s="186">
        <v>8.61</v>
      </c>
      <c r="BB44" s="185">
        <v>7.26</v>
      </c>
      <c r="BC44" s="186">
        <v>8.36</v>
      </c>
      <c r="BD44" s="185">
        <v>7.26</v>
      </c>
      <c r="BE44" s="186">
        <v>8.7799999999999994</v>
      </c>
      <c r="BF44" s="185">
        <v>7.26</v>
      </c>
      <c r="BG44" s="186">
        <v>9.0699528820245376</v>
      </c>
      <c r="BH44" s="185">
        <v>7.26</v>
      </c>
      <c r="BI44" s="186">
        <v>9.206528737308739</v>
      </c>
      <c r="BJ44" s="185">
        <v>7.26</v>
      </c>
      <c r="BK44" s="186">
        <v>9.0729928580139987</v>
      </c>
      <c r="BL44" s="185">
        <v>7.26</v>
      </c>
      <c r="BM44" s="186">
        <v>8.4990535132065528</v>
      </c>
      <c r="BN44" s="185">
        <v>7.26</v>
      </c>
      <c r="BO44" s="186">
        <v>7.9175822677306291</v>
      </c>
      <c r="BP44" s="185">
        <v>7.26</v>
      </c>
      <c r="BQ44" s="186">
        <v>8.1614548573320445</v>
      </c>
      <c r="BR44" s="185">
        <v>7.26</v>
      </c>
      <c r="BS44" s="186">
        <v>8.5794701221017693</v>
      </c>
      <c r="BT44" s="185">
        <v>7.26</v>
      </c>
      <c r="BU44" s="186">
        <v>8.7059809410055369</v>
      </c>
      <c r="BV44" s="185">
        <v>7.26</v>
      </c>
      <c r="BW44" s="186">
        <v>8.5755610380775043</v>
      </c>
      <c r="BX44" s="185">
        <v>7.26</v>
      </c>
      <c r="BY44" s="186">
        <v>8.4795833234614193</v>
      </c>
      <c r="BZ44" s="185">
        <v>7.26</v>
      </c>
      <c r="CA44" s="186">
        <v>8.3294633554397706</v>
      </c>
      <c r="CB44" s="185">
        <v>7.26</v>
      </c>
      <c r="CC44" s="186">
        <v>8.7834849283949712</v>
      </c>
      <c r="CD44" s="185">
        <v>7.26</v>
      </c>
      <c r="CE44" s="186">
        <v>8.9697160441759429</v>
      </c>
      <c r="CF44" s="185">
        <v>7.26</v>
      </c>
      <c r="CG44" s="186">
        <v>8.8274648352105967</v>
      </c>
      <c r="CH44" s="185">
        <v>7.26</v>
      </c>
      <c r="CI44" s="186">
        <v>8.6349552397361613</v>
      </c>
    </row>
    <row r="45" spans="2:87">
      <c r="B45" s="491"/>
      <c r="C45" s="190" t="s">
        <v>233</v>
      </c>
      <c r="D45" s="185">
        <v>211.33</v>
      </c>
      <c r="E45" s="186">
        <v>225.4</v>
      </c>
      <c r="F45" s="185">
        <v>211.33</v>
      </c>
      <c r="G45" s="186">
        <v>222.22</v>
      </c>
      <c r="H45" s="185">
        <v>211.33</v>
      </c>
      <c r="I45" s="186">
        <v>227.32</v>
      </c>
      <c r="J45" s="185">
        <v>211.33</v>
      </c>
      <c r="K45" s="186">
        <v>226.02</v>
      </c>
      <c r="L45" s="185">
        <v>211.33</v>
      </c>
      <c r="M45" s="186">
        <v>226.26</v>
      </c>
      <c r="N45" s="185">
        <v>211.33</v>
      </c>
      <c r="O45" s="186">
        <v>231.82</v>
      </c>
      <c r="P45" s="185">
        <v>211.33</v>
      </c>
      <c r="Q45" s="186">
        <v>224.03</v>
      </c>
      <c r="R45" s="185">
        <v>211.33</v>
      </c>
      <c r="S45" s="186">
        <v>226.06</v>
      </c>
      <c r="T45" s="185">
        <v>211.33</v>
      </c>
      <c r="U45" s="186">
        <v>226.56</v>
      </c>
      <c r="V45" s="185">
        <v>211.33</v>
      </c>
      <c r="W45" s="186">
        <v>227.38</v>
      </c>
      <c r="X45" s="185">
        <v>211.33</v>
      </c>
      <c r="Y45" s="186">
        <v>229.3</v>
      </c>
      <c r="Z45" s="185">
        <v>234.58</v>
      </c>
      <c r="AA45" s="186">
        <v>235.57</v>
      </c>
      <c r="AB45" s="185">
        <v>234.58</v>
      </c>
      <c r="AC45" s="186">
        <v>239.39</v>
      </c>
      <c r="AD45" s="185">
        <v>234.58</v>
      </c>
      <c r="AE45" s="186">
        <v>249.65</v>
      </c>
      <c r="AF45" s="185">
        <v>234.58</v>
      </c>
      <c r="AG45" s="186">
        <v>255.03</v>
      </c>
      <c r="AH45" s="185">
        <v>234.58</v>
      </c>
      <c r="AI45" s="186">
        <v>270.58999999999997</v>
      </c>
      <c r="AJ45" s="185">
        <v>234.58</v>
      </c>
      <c r="AK45" s="186">
        <v>283</v>
      </c>
      <c r="AL45" s="185">
        <v>253.35</v>
      </c>
      <c r="AM45" s="186">
        <v>292.72000000000003</v>
      </c>
      <c r="AN45" s="185">
        <v>253.35</v>
      </c>
      <c r="AO45" s="186">
        <v>290.77</v>
      </c>
      <c r="AP45" s="185">
        <v>253.35</v>
      </c>
      <c r="AQ45" s="186">
        <v>296.70999999999998</v>
      </c>
      <c r="AR45" s="185">
        <v>253.35</v>
      </c>
      <c r="AS45" s="186">
        <v>299.73</v>
      </c>
      <c r="AT45" s="185">
        <v>253.35</v>
      </c>
      <c r="AU45" s="186">
        <v>895.23</v>
      </c>
      <c r="AV45" s="185">
        <v>253.35</v>
      </c>
      <c r="AW45" s="186">
        <v>296.3</v>
      </c>
      <c r="AX45" s="185">
        <v>253.35</v>
      </c>
      <c r="AY45" s="186">
        <v>299.60000000000002</v>
      </c>
      <c r="AZ45" s="185">
        <v>253.35</v>
      </c>
      <c r="BA45" s="186">
        <v>301.41000000000003</v>
      </c>
      <c r="BB45" s="185">
        <v>253.35</v>
      </c>
      <c r="BC45" s="186">
        <v>292.58999999999997</v>
      </c>
      <c r="BD45" s="185">
        <v>253.35</v>
      </c>
      <c r="BE45" s="186">
        <v>307.19</v>
      </c>
      <c r="BF45" s="185">
        <v>253.35</v>
      </c>
      <c r="BG45" s="186">
        <v>317.37963910660102</v>
      </c>
      <c r="BH45" s="185">
        <v>253.35</v>
      </c>
      <c r="BI45" s="186">
        <v>322.15875937597775</v>
      </c>
      <c r="BJ45" s="185">
        <v>253.35</v>
      </c>
      <c r="BK45" s="186">
        <v>317.48601523611103</v>
      </c>
      <c r="BL45" s="185">
        <v>253.35</v>
      </c>
      <c r="BM45" s="186">
        <v>297.40248619318987</v>
      </c>
      <c r="BN45" s="185">
        <v>253.35</v>
      </c>
      <c r="BO45" s="186">
        <v>277.0553976867256</v>
      </c>
      <c r="BP45" s="185">
        <v>253.35</v>
      </c>
      <c r="BQ45" s="186">
        <v>285.58909080315692</v>
      </c>
      <c r="BR45" s="185">
        <v>253.35</v>
      </c>
      <c r="BS45" s="186">
        <v>300.21645828778844</v>
      </c>
      <c r="BT45" s="185">
        <v>253.35</v>
      </c>
      <c r="BU45" s="186">
        <v>304.64337853412553</v>
      </c>
      <c r="BV45" s="185">
        <v>253.35</v>
      </c>
      <c r="BW45" s="186">
        <v>300.07966996121206</v>
      </c>
      <c r="BX45" s="185">
        <v>253.35</v>
      </c>
      <c r="BY45" s="186">
        <v>296.72117705354765</v>
      </c>
      <c r="BZ45" s="185">
        <v>253.35</v>
      </c>
      <c r="CA45" s="186">
        <v>300.45281413678788</v>
      </c>
      <c r="CB45" s="185">
        <v>253.35</v>
      </c>
      <c r="CC45" s="186">
        <v>307.35543094133618</v>
      </c>
      <c r="CD45" s="185">
        <v>253.35</v>
      </c>
      <c r="CE45" s="186">
        <v>313.87210915188393</v>
      </c>
      <c r="CF45" s="185">
        <v>253.35</v>
      </c>
      <c r="CG45" s="186">
        <v>308.89439449877079</v>
      </c>
      <c r="CH45" s="185">
        <v>253.35</v>
      </c>
      <c r="CI45" s="186">
        <v>302.15801706319189</v>
      </c>
    </row>
    <row r="46" spans="2:87">
      <c r="B46" s="492"/>
      <c r="C46" s="191" t="s">
        <v>234</v>
      </c>
      <c r="D46" s="187">
        <v>1178.46</v>
      </c>
      <c r="E46" s="188">
        <v>1256.94</v>
      </c>
      <c r="F46" s="187">
        <v>1178.46</v>
      </c>
      <c r="G46" s="188">
        <v>1239.22</v>
      </c>
      <c r="H46" s="187">
        <v>1178.46</v>
      </c>
      <c r="I46" s="188">
        <v>1267.67</v>
      </c>
      <c r="J46" s="187">
        <v>1178.46</v>
      </c>
      <c r="K46" s="188">
        <v>1260.3900000000001</v>
      </c>
      <c r="L46" s="187">
        <v>1178.46</v>
      </c>
      <c r="M46" s="188">
        <v>1261.72</v>
      </c>
      <c r="N46" s="187">
        <v>1178.46</v>
      </c>
      <c r="O46" s="188">
        <v>1292.74</v>
      </c>
      <c r="P46" s="187">
        <v>1178.46</v>
      </c>
      <c r="Q46" s="188">
        <v>1249.28</v>
      </c>
      <c r="R46" s="187">
        <v>1178.46</v>
      </c>
      <c r="S46" s="188">
        <v>1260.6400000000001</v>
      </c>
      <c r="T46" s="187">
        <v>1178.46</v>
      </c>
      <c r="U46" s="188">
        <v>1263.3900000000001</v>
      </c>
      <c r="V46" s="187">
        <v>1178.46</v>
      </c>
      <c r="W46" s="188">
        <v>1268</v>
      </c>
      <c r="X46" s="187">
        <v>1178.46</v>
      </c>
      <c r="Y46" s="188">
        <v>1278.7</v>
      </c>
      <c r="Z46" s="187">
        <v>1308.0899999999999</v>
      </c>
      <c r="AA46" s="188">
        <v>1313.65</v>
      </c>
      <c r="AB46" s="187">
        <v>1308.0899999999999</v>
      </c>
      <c r="AC46" s="188">
        <v>1334.93</v>
      </c>
      <c r="AD46" s="187">
        <v>1308.0899999999999</v>
      </c>
      <c r="AE46" s="188">
        <v>1392.14</v>
      </c>
      <c r="AF46" s="187">
        <v>1308.0899999999999</v>
      </c>
      <c r="AG46" s="188">
        <v>1422.14</v>
      </c>
      <c r="AH46" s="187">
        <v>1308.0899999999999</v>
      </c>
      <c r="AI46" s="188">
        <v>1508.98</v>
      </c>
      <c r="AJ46" s="187">
        <v>1308.0899999999999</v>
      </c>
      <c r="AK46" s="188">
        <v>1578.13</v>
      </c>
      <c r="AL46" s="187">
        <v>1412.74</v>
      </c>
      <c r="AM46" s="188">
        <v>1632.32</v>
      </c>
      <c r="AN46" s="187">
        <v>1412.74</v>
      </c>
      <c r="AO46" s="188">
        <v>1621.48</v>
      </c>
      <c r="AP46" s="187">
        <v>1412.74</v>
      </c>
      <c r="AQ46" s="188">
        <v>1654.62</v>
      </c>
      <c r="AR46" s="187">
        <v>1412.74</v>
      </c>
      <c r="AS46" s="188">
        <v>1671.45</v>
      </c>
      <c r="AT46" s="187">
        <v>1412.74</v>
      </c>
      <c r="AU46" s="188">
        <v>1646.35</v>
      </c>
      <c r="AV46" s="187">
        <v>1412.74</v>
      </c>
      <c r="AW46" s="188">
        <v>1652.31</v>
      </c>
      <c r="AX46" s="187">
        <v>1412.74</v>
      </c>
      <c r="AY46" s="188">
        <v>1670.71</v>
      </c>
      <c r="AZ46" s="187">
        <v>1412.74</v>
      </c>
      <c r="BA46" s="188">
        <v>1680.77</v>
      </c>
      <c r="BB46" s="187">
        <v>1412.74</v>
      </c>
      <c r="BC46" s="188">
        <v>1631.6</v>
      </c>
      <c r="BD46" s="187">
        <v>1412.74</v>
      </c>
      <c r="BE46" s="188">
        <v>1713.03</v>
      </c>
      <c r="BF46" s="187">
        <v>1412.74</v>
      </c>
      <c r="BG46" s="188">
        <v>1769.8547198300053</v>
      </c>
      <c r="BH46" s="187">
        <v>1412.74</v>
      </c>
      <c r="BI46" s="188">
        <v>1796.5052907021673</v>
      </c>
      <c r="BJ46" s="187">
        <v>1412.74</v>
      </c>
      <c r="BK46" s="188">
        <v>1770.4479220134235</v>
      </c>
      <c r="BL46" s="187">
        <v>1412.74</v>
      </c>
      <c r="BM46" s="188">
        <v>1658.4529346616412</v>
      </c>
      <c r="BN46" s="187">
        <v>1412.74</v>
      </c>
      <c r="BO46" s="188">
        <v>1544.9882186220932</v>
      </c>
      <c r="BP46" s="187">
        <v>1412.74</v>
      </c>
      <c r="BQ46" s="188">
        <v>1592.576013107624</v>
      </c>
      <c r="BR46" s="187">
        <v>1412.74</v>
      </c>
      <c r="BS46" s="188">
        <v>1674.1449362251769</v>
      </c>
      <c r="BT46" s="187">
        <v>1412.74</v>
      </c>
      <c r="BU46" s="188">
        <v>1698.8314779149516</v>
      </c>
      <c r="BV46" s="187">
        <v>1412.74</v>
      </c>
      <c r="BW46" s="188">
        <v>1673.3821416549572</v>
      </c>
      <c r="BX46" s="187">
        <v>1412.74</v>
      </c>
      <c r="BY46" s="188">
        <v>1654.6536418026117</v>
      </c>
      <c r="BZ46" s="187">
        <v>1412.74</v>
      </c>
      <c r="CA46" s="188">
        <v>1675.1297751277223</v>
      </c>
      <c r="CB46" s="187">
        <v>1412.74</v>
      </c>
      <c r="CC46" s="188">
        <v>1713.9551284643048</v>
      </c>
      <c r="CD46" s="187">
        <v>1412.74</v>
      </c>
      <c r="CE46" s="188">
        <v>1750.2951209131506</v>
      </c>
      <c r="CF46" s="187">
        <v>1412.74</v>
      </c>
      <c r="CG46" s="188">
        <v>1722.5370964930014</v>
      </c>
      <c r="CH46" s="187">
        <v>1412.74</v>
      </c>
      <c r="CI46" s="188">
        <v>1684.9719602023547</v>
      </c>
    </row>
    <row r="47" spans="2:87" ht="4.5" customHeight="1">
      <c r="B47" s="193"/>
      <c r="C47" s="180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</row>
    <row r="48" spans="2:87">
      <c r="B48" s="490" t="s">
        <v>235</v>
      </c>
      <c r="C48" s="189" t="s">
        <v>228</v>
      </c>
      <c r="D48" s="183">
        <v>198.16</v>
      </c>
      <c r="E48" s="184">
        <v>191.73</v>
      </c>
      <c r="F48" s="183">
        <v>198.16</v>
      </c>
      <c r="G48" s="184">
        <v>189.03</v>
      </c>
      <c r="H48" s="183">
        <v>198.16</v>
      </c>
      <c r="I48" s="184">
        <v>193.37</v>
      </c>
      <c r="J48" s="183">
        <v>198.16</v>
      </c>
      <c r="K48" s="184">
        <v>192.26</v>
      </c>
      <c r="L48" s="183">
        <v>198.16</v>
      </c>
      <c r="M48" s="184">
        <v>192.46</v>
      </c>
      <c r="N48" s="183">
        <v>198.16</v>
      </c>
      <c r="O48" s="184">
        <v>197.19</v>
      </c>
      <c r="P48" s="183">
        <v>198.16</v>
      </c>
      <c r="Q48" s="184">
        <v>190.56</v>
      </c>
      <c r="R48" s="183">
        <v>198.16</v>
      </c>
      <c r="S48" s="184">
        <v>192.29</v>
      </c>
      <c r="T48" s="183">
        <v>198.16</v>
      </c>
      <c r="U48" s="184">
        <v>192.71</v>
      </c>
      <c r="V48" s="183">
        <v>198.16</v>
      </c>
      <c r="W48" s="184">
        <v>193.42</v>
      </c>
      <c r="X48" s="183">
        <v>198.16</v>
      </c>
      <c r="Y48" s="184">
        <v>195.05</v>
      </c>
      <c r="Z48" s="183">
        <v>219.96</v>
      </c>
      <c r="AA48" s="184">
        <v>200.38</v>
      </c>
      <c r="AB48" s="183">
        <v>219.96</v>
      </c>
      <c r="AC48" s="184">
        <v>203.63</v>
      </c>
      <c r="AD48" s="183">
        <v>219.96</v>
      </c>
      <c r="AE48" s="184">
        <v>212.35</v>
      </c>
      <c r="AF48" s="183">
        <v>219.96</v>
      </c>
      <c r="AG48" s="184">
        <v>216.93</v>
      </c>
      <c r="AH48" s="183">
        <v>219.96</v>
      </c>
      <c r="AI48" s="184">
        <v>230.17</v>
      </c>
      <c r="AJ48" s="183">
        <v>219.96</v>
      </c>
      <c r="AK48" s="184">
        <v>240.72</v>
      </c>
      <c r="AL48" s="183">
        <v>237.56</v>
      </c>
      <c r="AM48" s="184">
        <v>248.99</v>
      </c>
      <c r="AN48" s="183">
        <v>237.56</v>
      </c>
      <c r="AO48" s="184">
        <v>247.34</v>
      </c>
      <c r="AP48" s="183">
        <v>237.56</v>
      </c>
      <c r="AQ48" s="184">
        <v>252.39</v>
      </c>
      <c r="AR48" s="183">
        <v>237.56</v>
      </c>
      <c r="AS48" s="184">
        <v>254.96</v>
      </c>
      <c r="AT48" s="183">
        <v>237.56</v>
      </c>
      <c r="AU48" s="184">
        <v>251.13</v>
      </c>
      <c r="AV48" s="183">
        <v>237.56</v>
      </c>
      <c r="AW48" s="184">
        <v>252.04</v>
      </c>
      <c r="AX48" s="183">
        <v>237.56</v>
      </c>
      <c r="AY48" s="184">
        <v>254.84</v>
      </c>
      <c r="AZ48" s="183">
        <v>237.56</v>
      </c>
      <c r="BA48" s="184">
        <v>256.38</v>
      </c>
      <c r="BB48" s="183">
        <v>237.56</v>
      </c>
      <c r="BC48" s="184">
        <v>248.88</v>
      </c>
      <c r="BD48" s="183">
        <v>237.56</v>
      </c>
      <c r="BE48" s="184">
        <v>261.3</v>
      </c>
      <c r="BF48" s="183">
        <v>237.56</v>
      </c>
      <c r="BG48" s="184">
        <v>269.96852176874552</v>
      </c>
      <c r="BH48" s="183">
        <v>237.56</v>
      </c>
      <c r="BI48" s="184">
        <v>274.0337227945912</v>
      </c>
      <c r="BJ48" s="183">
        <v>237.56</v>
      </c>
      <c r="BK48" s="184">
        <v>270.05900711467427</v>
      </c>
      <c r="BL48" s="183">
        <v>237.56</v>
      </c>
      <c r="BM48" s="184">
        <v>252.97561555597383</v>
      </c>
      <c r="BN48" s="183">
        <v>237.56</v>
      </c>
      <c r="BO48" s="184">
        <v>235.66803583267912</v>
      </c>
      <c r="BP48" s="183">
        <v>237.56</v>
      </c>
      <c r="BQ48" s="184">
        <v>242.92694041255763</v>
      </c>
      <c r="BR48" s="183">
        <v>237.56</v>
      </c>
      <c r="BS48" s="184">
        <v>255.36922810407466</v>
      </c>
      <c r="BT48" s="183">
        <v>237.56</v>
      </c>
      <c r="BU48" s="184">
        <v>259.13484179705119</v>
      </c>
      <c r="BV48" s="183">
        <v>237.56</v>
      </c>
      <c r="BW48" s="184">
        <v>255.25287362580696</v>
      </c>
      <c r="BX48" s="183">
        <v>237.56</v>
      </c>
      <c r="BY48" s="184">
        <v>252.3960824081812</v>
      </c>
      <c r="BZ48" s="183">
        <v>237.56</v>
      </c>
      <c r="CA48" s="184">
        <v>255.57991121417547</v>
      </c>
      <c r="CB48" s="183">
        <v>237.56</v>
      </c>
      <c r="CC48" s="184">
        <v>261.44175972472613</v>
      </c>
      <c r="CD48" s="183">
        <v>237.56</v>
      </c>
      <c r="CE48" s="184">
        <v>266.98495710278246</v>
      </c>
      <c r="CF48" s="183">
        <v>237.56</v>
      </c>
      <c r="CG48" s="184">
        <v>262.75082831471548</v>
      </c>
      <c r="CH48" s="183">
        <v>237.56</v>
      </c>
      <c r="CI48" s="184">
        <v>257.02075103729834</v>
      </c>
    </row>
    <row r="49" spans="2:87">
      <c r="B49" s="491"/>
      <c r="C49" s="190" t="s">
        <v>230</v>
      </c>
      <c r="D49" s="185">
        <v>6.51</v>
      </c>
      <c r="E49" s="186">
        <v>6.56</v>
      </c>
      <c r="F49" s="185">
        <v>6.51</v>
      </c>
      <c r="G49" s="186">
        <v>6.46</v>
      </c>
      <c r="H49" s="185">
        <v>6.51</v>
      </c>
      <c r="I49" s="186">
        <v>6.61</v>
      </c>
      <c r="J49" s="185">
        <v>6.51</v>
      </c>
      <c r="K49" s="186">
        <v>6.57</v>
      </c>
      <c r="L49" s="185">
        <v>6.51</v>
      </c>
      <c r="M49" s="186">
        <v>6.58</v>
      </c>
      <c r="N49" s="185">
        <v>6.51</v>
      </c>
      <c r="O49" s="186">
        <v>6.74</v>
      </c>
      <c r="P49" s="185">
        <v>6.51</v>
      </c>
      <c r="Q49" s="186">
        <v>6.52</v>
      </c>
      <c r="R49" s="185">
        <v>6.51</v>
      </c>
      <c r="S49" s="186">
        <v>6.57</v>
      </c>
      <c r="T49" s="185">
        <v>6.51</v>
      </c>
      <c r="U49" s="186">
        <v>6.59</v>
      </c>
      <c r="V49" s="185">
        <v>6.51</v>
      </c>
      <c r="W49" s="186">
        <v>6.61</v>
      </c>
      <c r="X49" s="185">
        <v>6.51</v>
      </c>
      <c r="Y49" s="186">
        <v>6.67</v>
      </c>
      <c r="Z49" s="185">
        <v>7.23</v>
      </c>
      <c r="AA49" s="186">
        <v>6.85</v>
      </c>
      <c r="AB49" s="185">
        <v>7.23</v>
      </c>
      <c r="AC49" s="186">
        <v>6.96</v>
      </c>
      <c r="AD49" s="185">
        <v>7.23</v>
      </c>
      <c r="AE49" s="186">
        <v>7.26</v>
      </c>
      <c r="AF49" s="185">
        <v>7.23</v>
      </c>
      <c r="AG49" s="186">
        <v>7.42</v>
      </c>
      <c r="AH49" s="185">
        <v>7.23</v>
      </c>
      <c r="AI49" s="186">
        <v>7.87</v>
      </c>
      <c r="AJ49" s="185">
        <v>7.23</v>
      </c>
      <c r="AK49" s="186">
        <v>8.23</v>
      </c>
      <c r="AL49" s="185">
        <v>7.61</v>
      </c>
      <c r="AM49" s="186">
        <v>8.51</v>
      </c>
      <c r="AN49" s="185">
        <v>7.61</v>
      </c>
      <c r="AO49" s="186">
        <v>8.4600000000000009</v>
      </c>
      <c r="AP49" s="185">
        <v>7.81</v>
      </c>
      <c r="AQ49" s="186">
        <v>8.6300000000000008</v>
      </c>
      <c r="AR49" s="185">
        <v>7.81</v>
      </c>
      <c r="AS49" s="186">
        <v>8.7200000000000006</v>
      </c>
      <c r="AT49" s="185">
        <v>7.81</v>
      </c>
      <c r="AU49" s="186">
        <v>8.59</v>
      </c>
      <c r="AV49" s="185">
        <v>7.81</v>
      </c>
      <c r="AW49" s="186">
        <v>8.6199999999999992</v>
      </c>
      <c r="AX49" s="185">
        <v>7.81</v>
      </c>
      <c r="AY49" s="186">
        <v>8.7100000000000009</v>
      </c>
      <c r="AZ49" s="185">
        <v>7.81</v>
      </c>
      <c r="BA49" s="186">
        <v>8.77</v>
      </c>
      <c r="BB49" s="185">
        <v>7.81</v>
      </c>
      <c r="BC49" s="186">
        <v>8.51</v>
      </c>
      <c r="BD49" s="185">
        <v>7.81</v>
      </c>
      <c r="BE49" s="186">
        <v>8.93</v>
      </c>
      <c r="BF49" s="185">
        <v>7.81</v>
      </c>
      <c r="BG49" s="186">
        <v>9.2302803319593139</v>
      </c>
      <c r="BH49" s="185">
        <v>7.81</v>
      </c>
      <c r="BI49" s="186">
        <v>9.3692704069076314</v>
      </c>
      <c r="BJ49" s="185">
        <v>7.81</v>
      </c>
      <c r="BK49" s="186">
        <v>9.2333740448980848</v>
      </c>
      <c r="BL49" s="185">
        <v>7.81</v>
      </c>
      <c r="BM49" s="186">
        <v>8.6492893076319213</v>
      </c>
      <c r="BN49" s="185">
        <v>7.81</v>
      </c>
      <c r="BO49" s="186">
        <v>8.0575395300389978</v>
      </c>
      <c r="BP49" s="185">
        <v>7.81</v>
      </c>
      <c r="BQ49" s="186">
        <v>8.3057229987495305</v>
      </c>
      <c r="BR49" s="185">
        <v>7.81</v>
      </c>
      <c r="BS49" s="186">
        <v>8.7311274222399327</v>
      </c>
      <c r="BT49" s="185">
        <v>7.81</v>
      </c>
      <c r="BU49" s="186">
        <v>8.8598745434980586</v>
      </c>
      <c r="BV49" s="185">
        <v>7.81</v>
      </c>
      <c r="BW49" s="186">
        <v>8.7271492382455413</v>
      </c>
      <c r="BX49" s="185">
        <v>7.81</v>
      </c>
      <c r="BY49" s="186">
        <v>8.62947494786604</v>
      </c>
      <c r="BZ49" s="185">
        <v>7.81</v>
      </c>
      <c r="CA49" s="186">
        <v>8.4011856095242372</v>
      </c>
      <c r="CB49" s="185">
        <v>7.81</v>
      </c>
      <c r="CC49" s="186">
        <v>8.9387485508666007</v>
      </c>
      <c r="CD49" s="185">
        <v>7.81</v>
      </c>
      <c r="CE49" s="186">
        <v>9.1282716308154175</v>
      </c>
      <c r="CF49" s="185">
        <v>7.81</v>
      </c>
      <c r="CG49" s="186">
        <v>8.9835058802774519</v>
      </c>
      <c r="CH49" s="185">
        <v>7.81</v>
      </c>
      <c r="CI49" s="186">
        <v>8.787593337408266</v>
      </c>
    </row>
    <row r="50" spans="2:87">
      <c r="B50" s="492"/>
      <c r="C50" s="191" t="s">
        <v>231</v>
      </c>
      <c r="D50" s="187">
        <v>405.39</v>
      </c>
      <c r="E50" s="188">
        <v>373.55</v>
      </c>
      <c r="F50" s="187">
        <v>405.39</v>
      </c>
      <c r="G50" s="188">
        <v>368.29</v>
      </c>
      <c r="H50" s="187">
        <v>405.39</v>
      </c>
      <c r="I50" s="188">
        <v>376.74</v>
      </c>
      <c r="J50" s="187">
        <v>405.39</v>
      </c>
      <c r="K50" s="188">
        <v>374.58</v>
      </c>
      <c r="L50" s="187">
        <v>405.39</v>
      </c>
      <c r="M50" s="188">
        <v>374.97</v>
      </c>
      <c r="N50" s="187">
        <v>405.39</v>
      </c>
      <c r="O50" s="188">
        <v>384.19</v>
      </c>
      <c r="P50" s="187">
        <v>405.39</v>
      </c>
      <c r="Q50" s="188">
        <v>371.28</v>
      </c>
      <c r="R50" s="187">
        <v>405.39</v>
      </c>
      <c r="S50" s="188">
        <v>374.65</v>
      </c>
      <c r="T50" s="187">
        <v>405.39</v>
      </c>
      <c r="U50" s="188">
        <v>375.47</v>
      </c>
      <c r="V50" s="187">
        <v>405.39</v>
      </c>
      <c r="W50" s="188">
        <v>376.84</v>
      </c>
      <c r="X50" s="187">
        <v>405.39</v>
      </c>
      <c r="Y50" s="188">
        <v>380.02</v>
      </c>
      <c r="Z50" s="187">
        <v>449.98</v>
      </c>
      <c r="AA50" s="188">
        <v>390.41</v>
      </c>
      <c r="AB50" s="187">
        <v>449.98</v>
      </c>
      <c r="AC50" s="188">
        <v>396.73</v>
      </c>
      <c r="AD50" s="187">
        <v>449.98</v>
      </c>
      <c r="AE50" s="188">
        <v>413.74</v>
      </c>
      <c r="AF50" s="187">
        <v>449.98</v>
      </c>
      <c r="AG50" s="188">
        <v>422.65</v>
      </c>
      <c r="AH50" s="187">
        <v>449.98</v>
      </c>
      <c r="AI50" s="188">
        <v>448.44</v>
      </c>
      <c r="AJ50" s="187">
        <v>449.98</v>
      </c>
      <c r="AK50" s="188">
        <v>469.01</v>
      </c>
      <c r="AL50" s="187">
        <v>485.98</v>
      </c>
      <c r="AM50" s="188">
        <v>485.11</v>
      </c>
      <c r="AN50" s="187">
        <v>485.98</v>
      </c>
      <c r="AO50" s="188">
        <v>481.89</v>
      </c>
      <c r="AP50" s="187">
        <v>485.98</v>
      </c>
      <c r="AQ50" s="188">
        <v>491.74</v>
      </c>
      <c r="AR50" s="187">
        <v>485.98</v>
      </c>
      <c r="AS50" s="188">
        <v>496.74</v>
      </c>
      <c r="AT50" s="187">
        <v>485.98</v>
      </c>
      <c r="AU50" s="188">
        <v>489.28</v>
      </c>
      <c r="AV50" s="187">
        <v>485.98</v>
      </c>
      <c r="AW50" s="188">
        <v>491.05</v>
      </c>
      <c r="AX50" s="187">
        <v>485.98</v>
      </c>
      <c r="AY50" s="188">
        <v>496.52</v>
      </c>
      <c r="AZ50" s="187">
        <v>485.98</v>
      </c>
      <c r="BA50" s="188">
        <v>499.51</v>
      </c>
      <c r="BB50" s="187">
        <v>485.98</v>
      </c>
      <c r="BC50" s="188">
        <v>484.9</v>
      </c>
      <c r="BD50" s="187">
        <v>485.98</v>
      </c>
      <c r="BE50" s="188">
        <v>503.1</v>
      </c>
      <c r="BF50" s="187">
        <v>485.98</v>
      </c>
      <c r="BG50" s="188">
        <v>525.98855539316537</v>
      </c>
      <c r="BH50" s="187">
        <v>485.98</v>
      </c>
      <c r="BI50" s="188">
        <v>533.90892033407874</v>
      </c>
      <c r="BJ50" s="187">
        <v>485.98</v>
      </c>
      <c r="BK50" s="188">
        <v>526.16485097043301</v>
      </c>
      <c r="BL50" s="187">
        <v>485.98</v>
      </c>
      <c r="BM50" s="188">
        <v>492.88071699694058</v>
      </c>
      <c r="BN50" s="187">
        <v>485.98</v>
      </c>
      <c r="BO50" s="188">
        <v>459.15978984453011</v>
      </c>
      <c r="BP50" s="187">
        <v>485.98</v>
      </c>
      <c r="BQ50" s="188">
        <v>473.30255252179398</v>
      </c>
      <c r="BR50" s="187">
        <v>485.98</v>
      </c>
      <c r="BS50" s="188">
        <v>497.54427109612919</v>
      </c>
      <c r="BT50" s="187">
        <v>485.98</v>
      </c>
      <c r="BU50" s="188">
        <v>504.88094017725291</v>
      </c>
      <c r="BV50" s="187">
        <v>485.98</v>
      </c>
      <c r="BW50" s="188">
        <v>497.31757383699471</v>
      </c>
      <c r="BX50" s="187">
        <v>485.98</v>
      </c>
      <c r="BY50" s="188">
        <v>491.75159349316033</v>
      </c>
      <c r="BZ50" s="187">
        <v>485.98</v>
      </c>
      <c r="CA50" s="188">
        <v>497.94322487089528</v>
      </c>
      <c r="CB50" s="187">
        <v>485.98</v>
      </c>
      <c r="CC50" s="188">
        <v>509.37558429442055</v>
      </c>
      <c r="CD50" s="187">
        <v>485.98</v>
      </c>
      <c r="CE50" s="188">
        <v>520.17557816793067</v>
      </c>
      <c r="CF50" s="187">
        <v>485.98</v>
      </c>
      <c r="CG50" s="188">
        <v>511.92608570861461</v>
      </c>
      <c r="CH50" s="187">
        <v>485.98</v>
      </c>
      <c r="CI50" s="188">
        <v>500.76198757712365</v>
      </c>
    </row>
    <row r="51" spans="2:87" ht="4.5" customHeight="1">
      <c r="B51" s="193"/>
      <c r="C51" s="180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</row>
    <row r="52" spans="2:87">
      <c r="B52" s="490" t="s">
        <v>236</v>
      </c>
      <c r="C52" s="189" t="s">
        <v>228</v>
      </c>
      <c r="D52" s="183">
        <v>187.21</v>
      </c>
      <c r="E52" s="184">
        <v>191.73</v>
      </c>
      <c r="F52" s="183">
        <v>187.21</v>
      </c>
      <c r="G52" s="184">
        <v>189.03</v>
      </c>
      <c r="H52" s="183">
        <v>187.21</v>
      </c>
      <c r="I52" s="184">
        <v>193.37</v>
      </c>
      <c r="J52" s="183">
        <v>187.21</v>
      </c>
      <c r="K52" s="184">
        <v>192.26</v>
      </c>
      <c r="L52" s="183">
        <v>187.21</v>
      </c>
      <c r="M52" s="184">
        <v>192.46</v>
      </c>
      <c r="N52" s="183">
        <v>187.21</v>
      </c>
      <c r="O52" s="184">
        <v>197.19</v>
      </c>
      <c r="P52" s="183">
        <v>187.21</v>
      </c>
      <c r="Q52" s="184">
        <v>190.56</v>
      </c>
      <c r="R52" s="183">
        <v>187.21</v>
      </c>
      <c r="S52" s="184">
        <v>192.29</v>
      </c>
      <c r="T52" s="183">
        <v>187.21</v>
      </c>
      <c r="U52" s="184">
        <v>192.71</v>
      </c>
      <c r="V52" s="183">
        <v>187.21</v>
      </c>
      <c r="W52" s="184">
        <v>193.42</v>
      </c>
      <c r="X52" s="183">
        <v>187.21</v>
      </c>
      <c r="Y52" s="184">
        <v>195.05</v>
      </c>
      <c r="Z52" s="183">
        <v>207.8</v>
      </c>
      <c r="AA52" s="184">
        <v>200.38</v>
      </c>
      <c r="AB52" s="183">
        <v>207.8</v>
      </c>
      <c r="AC52" s="184">
        <v>203.63</v>
      </c>
      <c r="AD52" s="183">
        <v>207.8</v>
      </c>
      <c r="AE52" s="184">
        <v>212.35</v>
      </c>
      <c r="AF52" s="183">
        <v>207.8</v>
      </c>
      <c r="AG52" s="184">
        <v>216.93</v>
      </c>
      <c r="AH52" s="183">
        <v>207.8</v>
      </c>
      <c r="AI52" s="184">
        <v>230.17</v>
      </c>
      <c r="AJ52" s="183">
        <v>207.8</v>
      </c>
      <c r="AK52" s="184">
        <v>240.72</v>
      </c>
      <c r="AL52" s="183">
        <v>224.42</v>
      </c>
      <c r="AM52" s="184">
        <v>248.99</v>
      </c>
      <c r="AN52" s="183">
        <v>224.42</v>
      </c>
      <c r="AO52" s="184">
        <v>247.34</v>
      </c>
      <c r="AP52" s="183">
        <v>224.42</v>
      </c>
      <c r="AQ52" s="184">
        <v>252.39</v>
      </c>
      <c r="AR52" s="183">
        <v>224.42</v>
      </c>
      <c r="AS52" s="184">
        <v>254.96</v>
      </c>
      <c r="AT52" s="183">
        <v>224.42</v>
      </c>
      <c r="AU52" s="184">
        <v>251.13</v>
      </c>
      <c r="AV52" s="183">
        <v>224.42</v>
      </c>
      <c r="AW52" s="184">
        <v>252.04</v>
      </c>
      <c r="AX52" s="183">
        <v>224.42</v>
      </c>
      <c r="AY52" s="184">
        <v>254.84</v>
      </c>
      <c r="AZ52" s="183">
        <v>224.42</v>
      </c>
      <c r="BA52" s="184">
        <v>256.38</v>
      </c>
      <c r="BB52" s="183">
        <v>224.42</v>
      </c>
      <c r="BC52" s="184">
        <v>248.88</v>
      </c>
      <c r="BD52" s="183">
        <v>224.42</v>
      </c>
      <c r="BE52" s="184">
        <v>261.3</v>
      </c>
      <c r="BF52" s="183">
        <v>224.42</v>
      </c>
      <c r="BG52" s="184">
        <v>269.96852176874552</v>
      </c>
      <c r="BH52" s="183">
        <v>224.42</v>
      </c>
      <c r="BI52" s="184">
        <v>274.0337227945912</v>
      </c>
      <c r="BJ52" s="183">
        <v>224.42</v>
      </c>
      <c r="BK52" s="184">
        <v>270.05900711467427</v>
      </c>
      <c r="BL52" s="183">
        <v>224.42</v>
      </c>
      <c r="BM52" s="184">
        <v>252.97561555597383</v>
      </c>
      <c r="BN52" s="183">
        <v>224.42</v>
      </c>
      <c r="BO52" s="184">
        <v>235.66803583267912</v>
      </c>
      <c r="BP52" s="183">
        <v>224.42</v>
      </c>
      <c r="BQ52" s="184">
        <v>242.92694041255763</v>
      </c>
      <c r="BR52" s="183">
        <v>224.42</v>
      </c>
      <c r="BS52" s="184">
        <v>255.36922810407466</v>
      </c>
      <c r="BT52" s="183">
        <v>224.42</v>
      </c>
      <c r="BU52" s="184">
        <v>259.13484179705119</v>
      </c>
      <c r="BV52" s="183">
        <v>224.42</v>
      </c>
      <c r="BW52" s="184">
        <v>255.25287362580696</v>
      </c>
      <c r="BX52" s="183">
        <v>224.42</v>
      </c>
      <c r="BY52" s="184">
        <v>252.3960824081812</v>
      </c>
      <c r="BZ52" s="183">
        <v>224.42</v>
      </c>
      <c r="CA52" s="184">
        <v>255.57991121417547</v>
      </c>
      <c r="CB52" s="183">
        <v>224.42</v>
      </c>
      <c r="CC52" s="184">
        <v>261.44175972472613</v>
      </c>
      <c r="CD52" s="183">
        <v>224.42</v>
      </c>
      <c r="CE52" s="184">
        <v>266.98495710278246</v>
      </c>
      <c r="CF52" s="183">
        <v>224.42</v>
      </c>
      <c r="CG52" s="184">
        <v>262.75082831471548</v>
      </c>
      <c r="CH52" s="183">
        <v>224.42</v>
      </c>
      <c r="CI52" s="184">
        <v>257.02075103729834</v>
      </c>
    </row>
    <row r="53" spans="2:87">
      <c r="B53" s="491"/>
      <c r="C53" s="190" t="s">
        <v>230</v>
      </c>
      <c r="D53" s="185">
        <v>6.15</v>
      </c>
      <c r="E53" s="186">
        <v>6.56</v>
      </c>
      <c r="F53" s="185">
        <v>6.15</v>
      </c>
      <c r="G53" s="186">
        <v>6.46</v>
      </c>
      <c r="H53" s="185">
        <v>6.15</v>
      </c>
      <c r="I53" s="186">
        <v>6.61</v>
      </c>
      <c r="J53" s="185">
        <v>6.15</v>
      </c>
      <c r="K53" s="186">
        <v>6.57</v>
      </c>
      <c r="L53" s="185">
        <v>6.15</v>
      </c>
      <c r="M53" s="186">
        <v>6.58</v>
      </c>
      <c r="N53" s="185">
        <v>6.15</v>
      </c>
      <c r="O53" s="186">
        <v>6.74</v>
      </c>
      <c r="P53" s="185">
        <v>6.15</v>
      </c>
      <c r="Q53" s="186">
        <v>6.52</v>
      </c>
      <c r="R53" s="185">
        <v>6.15</v>
      </c>
      <c r="S53" s="186">
        <v>6.57</v>
      </c>
      <c r="T53" s="185">
        <v>6.15</v>
      </c>
      <c r="U53" s="186">
        <v>6.59</v>
      </c>
      <c r="V53" s="185">
        <v>6.15</v>
      </c>
      <c r="W53" s="186">
        <v>6.61</v>
      </c>
      <c r="X53" s="185">
        <v>6.15</v>
      </c>
      <c r="Y53" s="186">
        <v>6.67</v>
      </c>
      <c r="Z53" s="185">
        <v>6.83</v>
      </c>
      <c r="AA53" s="186">
        <v>6.85</v>
      </c>
      <c r="AB53" s="185">
        <v>6.83</v>
      </c>
      <c r="AC53" s="186">
        <v>6.96</v>
      </c>
      <c r="AD53" s="185">
        <v>6.83</v>
      </c>
      <c r="AE53" s="186">
        <v>7.26</v>
      </c>
      <c r="AF53" s="185">
        <v>6.83</v>
      </c>
      <c r="AG53" s="186">
        <v>7.42</v>
      </c>
      <c r="AH53" s="185">
        <v>6.83</v>
      </c>
      <c r="AI53" s="186">
        <v>7.87</v>
      </c>
      <c r="AJ53" s="185">
        <v>6.83</v>
      </c>
      <c r="AK53" s="186">
        <v>8.23</v>
      </c>
      <c r="AL53" s="185">
        <v>7.36</v>
      </c>
      <c r="AM53" s="186">
        <v>8.51</v>
      </c>
      <c r="AN53" s="185">
        <v>7.36</v>
      </c>
      <c r="AO53" s="186">
        <v>8.4600000000000009</v>
      </c>
      <c r="AP53" s="185">
        <v>7.38</v>
      </c>
      <c r="AQ53" s="186">
        <v>8.6300000000000008</v>
      </c>
      <c r="AR53" s="185">
        <v>7.38</v>
      </c>
      <c r="AS53" s="186">
        <v>8.7200000000000006</v>
      </c>
      <c r="AT53" s="185">
        <v>7.38</v>
      </c>
      <c r="AU53" s="186">
        <v>8.59</v>
      </c>
      <c r="AV53" s="185">
        <v>7.38</v>
      </c>
      <c r="AW53" s="186">
        <v>8.6199999999999992</v>
      </c>
      <c r="AX53" s="185">
        <v>7.38</v>
      </c>
      <c r="AY53" s="186">
        <v>8.7100000000000009</v>
      </c>
      <c r="AZ53" s="185">
        <v>7.38</v>
      </c>
      <c r="BA53" s="186">
        <v>8.77</v>
      </c>
      <c r="BB53" s="185">
        <v>7.38</v>
      </c>
      <c r="BC53" s="186">
        <v>8.51</v>
      </c>
      <c r="BD53" s="185">
        <v>7.38</v>
      </c>
      <c r="BE53" s="186">
        <v>8.93</v>
      </c>
      <c r="BF53" s="185">
        <v>7.38</v>
      </c>
      <c r="BG53" s="186">
        <v>9.2302803319593139</v>
      </c>
      <c r="BH53" s="185">
        <v>7.38</v>
      </c>
      <c r="BI53" s="186">
        <v>9.3692704069076314</v>
      </c>
      <c r="BJ53" s="185">
        <v>7.38</v>
      </c>
      <c r="BK53" s="186">
        <v>9.2333740448980848</v>
      </c>
      <c r="BL53" s="185">
        <v>7.38</v>
      </c>
      <c r="BM53" s="186">
        <v>8.6492893076319213</v>
      </c>
      <c r="BN53" s="185">
        <v>7.38</v>
      </c>
      <c r="BO53" s="186">
        <v>8.0575395300389978</v>
      </c>
      <c r="BP53" s="185">
        <v>7.38</v>
      </c>
      <c r="BQ53" s="186">
        <v>8.3057229987495305</v>
      </c>
      <c r="BR53" s="185">
        <v>7.38</v>
      </c>
      <c r="BS53" s="186">
        <v>8.7311274222399327</v>
      </c>
      <c r="BT53" s="185">
        <v>7.38</v>
      </c>
      <c r="BU53" s="186">
        <v>8.8598745434980586</v>
      </c>
      <c r="BV53" s="185">
        <v>7.38</v>
      </c>
      <c r="BW53" s="186">
        <v>8.7271492382455413</v>
      </c>
      <c r="BX53" s="185">
        <v>7.38</v>
      </c>
      <c r="BY53" s="186">
        <v>8.62947494786604</v>
      </c>
      <c r="BZ53" s="185">
        <v>7.38</v>
      </c>
      <c r="CA53" s="186">
        <v>8.4011856095242372</v>
      </c>
      <c r="CB53" s="185">
        <v>7.38</v>
      </c>
      <c r="CC53" s="186">
        <v>8.9387485508666007</v>
      </c>
      <c r="CD53" s="185">
        <v>7.38</v>
      </c>
      <c r="CE53" s="186">
        <v>9.1282716308154175</v>
      </c>
      <c r="CF53" s="185">
        <v>7.38</v>
      </c>
      <c r="CG53" s="186">
        <v>8.9835058802774519</v>
      </c>
      <c r="CH53" s="185">
        <v>7.38</v>
      </c>
      <c r="CI53" s="186">
        <v>8.787593337408266</v>
      </c>
    </row>
    <row r="54" spans="2:87">
      <c r="B54" s="492"/>
      <c r="C54" s="191" t="s">
        <v>231</v>
      </c>
      <c r="D54" s="187">
        <v>283.95</v>
      </c>
      <c r="E54" s="188">
        <v>276.95</v>
      </c>
      <c r="F54" s="187">
        <v>283.95</v>
      </c>
      <c r="G54" s="188">
        <v>273.04000000000002</v>
      </c>
      <c r="H54" s="187">
        <v>283.95</v>
      </c>
      <c r="I54" s="188">
        <v>279.31</v>
      </c>
      <c r="J54" s="187">
        <v>283.95</v>
      </c>
      <c r="K54" s="188">
        <v>277.70999999999998</v>
      </c>
      <c r="L54" s="187">
        <v>283.95</v>
      </c>
      <c r="M54" s="188">
        <v>278</v>
      </c>
      <c r="N54" s="187">
        <v>283.95</v>
      </c>
      <c r="O54" s="188">
        <v>284.83999999999997</v>
      </c>
      <c r="P54" s="187">
        <v>283.95</v>
      </c>
      <c r="Q54" s="188">
        <v>275.26</v>
      </c>
      <c r="R54" s="187">
        <v>283.95</v>
      </c>
      <c r="S54" s="188">
        <v>277.76</v>
      </c>
      <c r="T54" s="187">
        <v>283.95</v>
      </c>
      <c r="U54" s="188">
        <v>278.37</v>
      </c>
      <c r="V54" s="187">
        <v>283.95</v>
      </c>
      <c r="W54" s="188">
        <v>279.39</v>
      </c>
      <c r="X54" s="187">
        <v>283.95</v>
      </c>
      <c r="Y54" s="188">
        <v>281.74</v>
      </c>
      <c r="Z54" s="187">
        <v>315.18</v>
      </c>
      <c r="AA54" s="188">
        <v>289.44</v>
      </c>
      <c r="AB54" s="187">
        <v>315.18</v>
      </c>
      <c r="AC54" s="188">
        <v>294.13</v>
      </c>
      <c r="AD54" s="187">
        <v>315.18</v>
      </c>
      <c r="AE54" s="188">
        <v>306.74</v>
      </c>
      <c r="AF54" s="187">
        <v>315.18</v>
      </c>
      <c r="AG54" s="188">
        <v>313.35000000000002</v>
      </c>
      <c r="AH54" s="187">
        <v>315.18</v>
      </c>
      <c r="AI54" s="188">
        <v>332.47</v>
      </c>
      <c r="AJ54" s="187">
        <v>315.18</v>
      </c>
      <c r="AK54" s="188">
        <v>347.72</v>
      </c>
      <c r="AL54" s="187">
        <v>340.39</v>
      </c>
      <c r="AM54" s="188">
        <v>359.66</v>
      </c>
      <c r="AN54" s="187">
        <v>340.39</v>
      </c>
      <c r="AO54" s="188">
        <v>357.27</v>
      </c>
      <c r="AP54" s="187">
        <v>340.39</v>
      </c>
      <c r="AQ54" s="188">
        <v>364.57</v>
      </c>
      <c r="AR54" s="187">
        <v>340.39</v>
      </c>
      <c r="AS54" s="188">
        <v>368.28</v>
      </c>
      <c r="AT54" s="187">
        <v>340.39</v>
      </c>
      <c r="AU54" s="188">
        <v>362.75</v>
      </c>
      <c r="AV54" s="187">
        <v>340.39</v>
      </c>
      <c r="AW54" s="188">
        <v>364.06</v>
      </c>
      <c r="AX54" s="187">
        <v>340.39</v>
      </c>
      <c r="AY54" s="188">
        <v>368.12</v>
      </c>
      <c r="AZ54" s="187">
        <v>340.39</v>
      </c>
      <c r="BA54" s="188">
        <v>370.33</v>
      </c>
      <c r="BB54" s="187">
        <v>340.39</v>
      </c>
      <c r="BC54" s="188">
        <v>359.5</v>
      </c>
      <c r="BD54" s="187">
        <v>340.39</v>
      </c>
      <c r="BE54" s="188">
        <v>377.44</v>
      </c>
      <c r="BF54" s="187">
        <v>340.39</v>
      </c>
      <c r="BG54" s="188">
        <v>389.96216608421656</v>
      </c>
      <c r="BH54" s="187">
        <v>340.39</v>
      </c>
      <c r="BI54" s="188">
        <v>395.83423808439034</v>
      </c>
      <c r="BJ54" s="187">
        <v>340.39</v>
      </c>
      <c r="BK54" s="188">
        <v>390.09286969834932</v>
      </c>
      <c r="BL54" s="187">
        <v>340.39</v>
      </c>
      <c r="BM54" s="188">
        <v>365.41637655518878</v>
      </c>
      <c r="BN54" s="187">
        <v>340.39</v>
      </c>
      <c r="BO54" s="188">
        <v>340.41604972318606</v>
      </c>
      <c r="BP54" s="187">
        <v>340.39</v>
      </c>
      <c r="BQ54" s="188">
        <v>350.90133939630147</v>
      </c>
      <c r="BR54" s="187">
        <v>340.39</v>
      </c>
      <c r="BS54" s="188">
        <v>368.87388459319379</v>
      </c>
      <c r="BT54" s="187">
        <v>340.39</v>
      </c>
      <c r="BU54" s="188">
        <v>374.31321086252592</v>
      </c>
      <c r="BV54" s="187">
        <v>340.39</v>
      </c>
      <c r="BW54" s="188">
        <v>368.70581372299898</v>
      </c>
      <c r="BX54" s="187">
        <v>340.39</v>
      </c>
      <c r="BY54" s="188">
        <v>364.57925673043968</v>
      </c>
      <c r="BZ54" s="187">
        <v>340.39</v>
      </c>
      <c r="CA54" s="188">
        <v>369.16668353713874</v>
      </c>
      <c r="CB54" s="187">
        <v>340.39</v>
      </c>
      <c r="CC54" s="188">
        <v>377.64549088599188</v>
      </c>
      <c r="CD54" s="187">
        <v>340.39</v>
      </c>
      <c r="CE54" s="188">
        <v>385.65248830338282</v>
      </c>
      <c r="CF54" s="187">
        <v>340.39</v>
      </c>
      <c r="CG54" s="188">
        <v>379.53640475832231</v>
      </c>
      <c r="CH54" s="187">
        <v>340.39</v>
      </c>
      <c r="CI54" s="188">
        <v>371.25946442360578</v>
      </c>
    </row>
    <row r="55" spans="2:87" ht="4.5" customHeight="1">
      <c r="B55" s="193"/>
      <c r="C55" s="180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</row>
    <row r="56" spans="2:87">
      <c r="B56" s="490" t="s">
        <v>237</v>
      </c>
      <c r="C56" s="189" t="s">
        <v>228</v>
      </c>
      <c r="D56" s="183">
        <v>137.07</v>
      </c>
      <c r="E56" s="184">
        <v>146.19999999999999</v>
      </c>
      <c r="F56" s="183">
        <v>137.07</v>
      </c>
      <c r="G56" s="184">
        <v>144.13999999999999</v>
      </c>
      <c r="H56" s="183">
        <v>137.07</v>
      </c>
      <c r="I56" s="184">
        <v>147.44999999999999</v>
      </c>
      <c r="J56" s="183">
        <v>137.07</v>
      </c>
      <c r="K56" s="184">
        <v>146.6</v>
      </c>
      <c r="L56" s="183">
        <v>137.07</v>
      </c>
      <c r="M56" s="184">
        <v>146.76</v>
      </c>
      <c r="N56" s="183">
        <v>137.07</v>
      </c>
      <c r="O56" s="184">
        <v>150.36000000000001</v>
      </c>
      <c r="P56" s="183">
        <v>137.07</v>
      </c>
      <c r="Q56" s="184">
        <v>145.31</v>
      </c>
      <c r="R56" s="183">
        <v>137.07</v>
      </c>
      <c r="S56" s="184">
        <v>146.63</v>
      </c>
      <c r="T56" s="183">
        <v>137.07</v>
      </c>
      <c r="U56" s="184">
        <v>146.94999999999999</v>
      </c>
      <c r="V56" s="183">
        <v>137.07</v>
      </c>
      <c r="W56" s="184">
        <v>147.49</v>
      </c>
      <c r="X56" s="183">
        <v>137.07</v>
      </c>
      <c r="Y56" s="184">
        <v>148.72999999999999</v>
      </c>
      <c r="Z56" s="183">
        <v>152.15</v>
      </c>
      <c r="AA56" s="184">
        <v>152.80000000000001</v>
      </c>
      <c r="AB56" s="183">
        <v>152.15</v>
      </c>
      <c r="AC56" s="184">
        <v>155.27000000000001</v>
      </c>
      <c r="AD56" s="183">
        <v>152.15</v>
      </c>
      <c r="AE56" s="184">
        <v>161.93</v>
      </c>
      <c r="AF56" s="183">
        <v>152.15</v>
      </c>
      <c r="AG56" s="184">
        <v>165.42</v>
      </c>
      <c r="AH56" s="183">
        <v>152.15</v>
      </c>
      <c r="AI56" s="184">
        <v>175.51</v>
      </c>
      <c r="AJ56" s="183">
        <v>152.15</v>
      </c>
      <c r="AK56" s="184">
        <v>183.56</v>
      </c>
      <c r="AL56" s="183">
        <v>164.32</v>
      </c>
      <c r="AM56" s="184">
        <v>189.86</v>
      </c>
      <c r="AN56" s="183">
        <v>164.32</v>
      </c>
      <c r="AO56" s="184">
        <v>188.6</v>
      </c>
      <c r="AP56" s="183">
        <v>164.32</v>
      </c>
      <c r="AQ56" s="184">
        <v>192.46</v>
      </c>
      <c r="AR56" s="183">
        <v>164.32</v>
      </c>
      <c r="AS56" s="184">
        <v>194.41</v>
      </c>
      <c r="AT56" s="183">
        <v>164.32</v>
      </c>
      <c r="AU56" s="184">
        <v>191.49</v>
      </c>
      <c r="AV56" s="183">
        <v>164.32</v>
      </c>
      <c r="AW56" s="184">
        <v>192.19</v>
      </c>
      <c r="AX56" s="183">
        <v>164.32</v>
      </c>
      <c r="AY56" s="184">
        <v>194.33</v>
      </c>
      <c r="AZ56" s="183">
        <v>164.32</v>
      </c>
      <c r="BA56" s="184">
        <v>195.5</v>
      </c>
      <c r="BB56" s="183">
        <v>164.32</v>
      </c>
      <c r="BC56" s="184">
        <v>189.78</v>
      </c>
      <c r="BD56" s="183">
        <v>164.32</v>
      </c>
      <c r="BE56" s="184">
        <v>199.25</v>
      </c>
      <c r="BF56" s="183">
        <v>164.32</v>
      </c>
      <c r="BG56" s="184">
        <v>205.86044571625388</v>
      </c>
      <c r="BH56" s="183">
        <v>164.32</v>
      </c>
      <c r="BI56" s="184">
        <v>208.96030376497714</v>
      </c>
      <c r="BJ56" s="183">
        <v>164.32</v>
      </c>
      <c r="BK56" s="184">
        <v>205.92944395916621</v>
      </c>
      <c r="BL56" s="183">
        <v>164.32</v>
      </c>
      <c r="BM56" s="184">
        <v>192.90276004217296</v>
      </c>
      <c r="BN56" s="183">
        <v>164.32</v>
      </c>
      <c r="BO56" s="184">
        <v>179.70512480394669</v>
      </c>
      <c r="BP56" s="183">
        <v>164.32</v>
      </c>
      <c r="BQ56" s="184">
        <v>185.24029358005154</v>
      </c>
      <c r="BR56" s="183">
        <v>164.32</v>
      </c>
      <c r="BS56" s="184">
        <v>194.72797337740079</v>
      </c>
      <c r="BT56" s="183">
        <v>164.32</v>
      </c>
      <c r="BU56" s="184">
        <v>197.59938560039839</v>
      </c>
      <c r="BV56" s="183">
        <v>164.32</v>
      </c>
      <c r="BW56" s="184">
        <v>194.63924901575911</v>
      </c>
      <c r="BX56" s="183">
        <v>164.32</v>
      </c>
      <c r="BY56" s="184">
        <v>192.46084573553341</v>
      </c>
      <c r="BZ56" s="183">
        <v>164.32</v>
      </c>
      <c r="CA56" s="184">
        <v>194.88862662195714</v>
      </c>
      <c r="CB56" s="183">
        <v>164.32</v>
      </c>
      <c r="CC56" s="184">
        <v>199.35849125357072</v>
      </c>
      <c r="CD56" s="183">
        <v>164.32</v>
      </c>
      <c r="CE56" s="184">
        <v>203.58537324508427</v>
      </c>
      <c r="CF56" s="183">
        <v>164.32</v>
      </c>
      <c r="CG56" s="184">
        <v>200.35670186584053</v>
      </c>
      <c r="CH56" s="183">
        <v>164.32</v>
      </c>
      <c r="CI56" s="184">
        <v>195.98731741098135</v>
      </c>
    </row>
    <row r="57" spans="2:87">
      <c r="B57" s="491"/>
      <c r="C57" s="190" t="s">
        <v>230</v>
      </c>
      <c r="D57" s="185">
        <v>6.05</v>
      </c>
      <c r="E57" s="186">
        <v>6.44</v>
      </c>
      <c r="F57" s="185">
        <v>6.05</v>
      </c>
      <c r="G57" s="186">
        <v>6.35</v>
      </c>
      <c r="H57" s="185">
        <v>6.05</v>
      </c>
      <c r="I57" s="186">
        <v>6.5</v>
      </c>
      <c r="J57" s="185">
        <v>6.05</v>
      </c>
      <c r="K57" s="186">
        <v>6.46</v>
      </c>
      <c r="L57" s="185">
        <v>6.05</v>
      </c>
      <c r="M57" s="186">
        <v>6.47</v>
      </c>
      <c r="N57" s="185">
        <v>6.05</v>
      </c>
      <c r="O57" s="186">
        <v>6.62</v>
      </c>
      <c r="P57" s="185">
        <v>6.05</v>
      </c>
      <c r="Q57" s="186">
        <v>6.4</v>
      </c>
      <c r="R57" s="185">
        <v>6.05</v>
      </c>
      <c r="S57" s="186">
        <v>6.46</v>
      </c>
      <c r="T57" s="185">
        <v>6.05</v>
      </c>
      <c r="U57" s="186">
        <v>6.47</v>
      </c>
      <c r="V57" s="185">
        <v>6.05</v>
      </c>
      <c r="W57" s="186">
        <v>6.5</v>
      </c>
      <c r="X57" s="185">
        <v>6.05</v>
      </c>
      <c r="Y57" s="186">
        <v>6.55</v>
      </c>
      <c r="Z57" s="185">
        <v>6.72</v>
      </c>
      <c r="AA57" s="186">
        <v>6.73</v>
      </c>
      <c r="AB57" s="185">
        <v>6.72</v>
      </c>
      <c r="AC57" s="186">
        <v>6.84</v>
      </c>
      <c r="AD57" s="185">
        <v>6.72</v>
      </c>
      <c r="AE57" s="186">
        <v>7.13</v>
      </c>
      <c r="AF57" s="185">
        <v>6.72</v>
      </c>
      <c r="AG57" s="186">
        <v>7.29</v>
      </c>
      <c r="AH57" s="185">
        <v>6.72</v>
      </c>
      <c r="AI57" s="186">
        <v>7.73</v>
      </c>
      <c r="AJ57" s="185">
        <v>6.72</v>
      </c>
      <c r="AK57" s="186">
        <v>8.09</v>
      </c>
      <c r="AL57" s="185">
        <v>7.26</v>
      </c>
      <c r="AM57" s="186">
        <v>8.3699999999999992</v>
      </c>
      <c r="AN57" s="185">
        <v>7.26</v>
      </c>
      <c r="AO57" s="186">
        <v>8.31</v>
      </c>
      <c r="AP57" s="185">
        <v>7.26</v>
      </c>
      <c r="AQ57" s="186">
        <v>8.48</v>
      </c>
      <c r="AR57" s="185">
        <v>7.26</v>
      </c>
      <c r="AS57" s="186">
        <v>8.57</v>
      </c>
      <c r="AT57" s="185">
        <v>7.26</v>
      </c>
      <c r="AU57" s="186">
        <v>8.44</v>
      </c>
      <c r="AV57" s="185">
        <v>7.26</v>
      </c>
      <c r="AW57" s="186">
        <v>8.4700000000000006</v>
      </c>
      <c r="AX57" s="185">
        <v>7.26</v>
      </c>
      <c r="AY57" s="186">
        <v>8.56</v>
      </c>
      <c r="AZ57" s="185">
        <v>7.26</v>
      </c>
      <c r="BA57" s="186">
        <v>8.61</v>
      </c>
      <c r="BB57" s="185">
        <v>7.26</v>
      </c>
      <c r="BC57" s="186">
        <v>8.36</v>
      </c>
      <c r="BD57" s="185">
        <v>7.26</v>
      </c>
      <c r="BE57" s="186">
        <v>8.7799999999999994</v>
      </c>
      <c r="BF57" s="185">
        <v>7.26</v>
      </c>
      <c r="BG57" s="186">
        <v>9.0699528820245376</v>
      </c>
      <c r="BH57" s="185">
        <v>7.26</v>
      </c>
      <c r="BI57" s="186">
        <v>9.206528737308739</v>
      </c>
      <c r="BJ57" s="185">
        <v>7.26</v>
      </c>
      <c r="BK57" s="186">
        <v>9.0729928580139987</v>
      </c>
      <c r="BL57" s="185">
        <v>7.26</v>
      </c>
      <c r="BM57" s="186">
        <v>8.4990535132065528</v>
      </c>
      <c r="BN57" s="185">
        <v>7.26</v>
      </c>
      <c r="BO57" s="186">
        <v>7.9175822677306291</v>
      </c>
      <c r="BP57" s="185">
        <v>7.26</v>
      </c>
      <c r="BQ57" s="186">
        <v>8.1614548573320445</v>
      </c>
      <c r="BR57" s="185">
        <v>7.26</v>
      </c>
      <c r="BS57" s="186">
        <v>8.5794701221017693</v>
      </c>
      <c r="BT57" s="185">
        <v>7.26</v>
      </c>
      <c r="BU57" s="186">
        <v>8.7059809410055369</v>
      </c>
      <c r="BV57" s="185">
        <v>7.26</v>
      </c>
      <c r="BW57" s="186">
        <v>8.5755610380775043</v>
      </c>
      <c r="BX57" s="185">
        <v>7.26</v>
      </c>
      <c r="BY57" s="186">
        <v>8.4795833234614193</v>
      </c>
      <c r="BZ57" s="185">
        <v>7.26</v>
      </c>
      <c r="CA57" s="186">
        <v>8.3294633554397706</v>
      </c>
      <c r="CB57" s="185">
        <v>7.26</v>
      </c>
      <c r="CC57" s="186">
        <v>8.7834849283949712</v>
      </c>
      <c r="CD57" s="185">
        <v>7.26</v>
      </c>
      <c r="CE57" s="186">
        <v>8.9697160441759429</v>
      </c>
      <c r="CF57" s="185">
        <v>7.26</v>
      </c>
      <c r="CG57" s="186">
        <v>8.8274648352105967</v>
      </c>
      <c r="CH57" s="185">
        <v>7.26</v>
      </c>
      <c r="CI57" s="186">
        <v>8.6349552397361613</v>
      </c>
    </row>
    <row r="58" spans="2:87">
      <c r="B58" s="491"/>
      <c r="C58" s="190" t="s">
        <v>231</v>
      </c>
      <c r="D58" s="185">
        <v>81.19</v>
      </c>
      <c r="E58" s="186">
        <v>86.59</v>
      </c>
      <c r="F58" s="185">
        <v>81.19</v>
      </c>
      <c r="G58" s="186">
        <v>85.36</v>
      </c>
      <c r="H58" s="185">
        <v>81.19</v>
      </c>
      <c r="I58" s="186">
        <v>87.32</v>
      </c>
      <c r="J58" s="185">
        <v>81.19</v>
      </c>
      <c r="K58" s="186">
        <v>86.82</v>
      </c>
      <c r="L58" s="185">
        <v>81.19</v>
      </c>
      <c r="M58" s="186">
        <v>86.91</v>
      </c>
      <c r="N58" s="185">
        <v>81.19</v>
      </c>
      <c r="O58" s="186">
        <v>89.05</v>
      </c>
      <c r="P58" s="185">
        <v>81.19</v>
      </c>
      <c r="Q58" s="186">
        <v>86.06</v>
      </c>
      <c r="R58" s="185">
        <v>81.19</v>
      </c>
      <c r="S58" s="186">
        <v>86.84</v>
      </c>
      <c r="T58" s="185">
        <v>81.19</v>
      </c>
      <c r="U58" s="186">
        <v>87.03</v>
      </c>
      <c r="V58" s="185">
        <v>81.19</v>
      </c>
      <c r="W58" s="186">
        <v>87.35</v>
      </c>
      <c r="X58" s="185">
        <v>81.19</v>
      </c>
      <c r="Y58" s="186">
        <v>88.08</v>
      </c>
      <c r="Z58" s="185">
        <v>90.12</v>
      </c>
      <c r="AA58" s="186">
        <v>90.49</v>
      </c>
      <c r="AB58" s="185">
        <v>90.12</v>
      </c>
      <c r="AC58" s="186">
        <v>91.96</v>
      </c>
      <c r="AD58" s="185">
        <v>90.12</v>
      </c>
      <c r="AE58" s="186">
        <v>95.9</v>
      </c>
      <c r="AF58" s="185">
        <v>90.12</v>
      </c>
      <c r="AG58" s="186">
        <v>97.97</v>
      </c>
      <c r="AH58" s="185">
        <v>90.12</v>
      </c>
      <c r="AI58" s="186">
        <v>103.94</v>
      </c>
      <c r="AJ58" s="185">
        <v>90.12</v>
      </c>
      <c r="AK58" s="186">
        <v>108.71</v>
      </c>
      <c r="AL58" s="185">
        <v>97.33</v>
      </c>
      <c r="AM58" s="186">
        <v>112.44</v>
      </c>
      <c r="AN58" s="185">
        <v>97.33</v>
      </c>
      <c r="AO58" s="186">
        <v>111.7</v>
      </c>
      <c r="AP58" s="185">
        <v>97.33</v>
      </c>
      <c r="AQ58" s="186">
        <v>113.98</v>
      </c>
      <c r="AR58" s="185">
        <v>97.33</v>
      </c>
      <c r="AS58" s="186">
        <v>115.14</v>
      </c>
      <c r="AT58" s="185">
        <v>97.33</v>
      </c>
      <c r="AU58" s="186">
        <v>113.41</v>
      </c>
      <c r="AV58" s="185">
        <v>97.33</v>
      </c>
      <c r="AW58" s="186">
        <v>113.82</v>
      </c>
      <c r="AX58" s="185">
        <v>97.33</v>
      </c>
      <c r="AY58" s="186">
        <v>115.09</v>
      </c>
      <c r="AZ58" s="185">
        <v>97.33</v>
      </c>
      <c r="BA58" s="186">
        <v>115.78</v>
      </c>
      <c r="BB58" s="185">
        <v>97.33</v>
      </c>
      <c r="BC58" s="186">
        <v>112.39</v>
      </c>
      <c r="BD58" s="185">
        <v>97.33</v>
      </c>
      <c r="BE58" s="186">
        <v>118</v>
      </c>
      <c r="BF58" s="185">
        <v>97.33</v>
      </c>
      <c r="BG58" s="186">
        <v>121.9175737146884</v>
      </c>
      <c r="BH58" s="185">
        <v>97.33</v>
      </c>
      <c r="BI58" s="186">
        <v>123.75341532498589</v>
      </c>
      <c r="BJ58" s="185">
        <v>97.33</v>
      </c>
      <c r="BK58" s="186">
        <v>121.95843682628411</v>
      </c>
      <c r="BL58" s="185">
        <v>97.33</v>
      </c>
      <c r="BM58" s="186">
        <v>114.24359053231937</v>
      </c>
      <c r="BN58" s="185">
        <v>97.33</v>
      </c>
      <c r="BO58" s="186">
        <v>106.42750103820741</v>
      </c>
      <c r="BP58" s="185">
        <v>97.33</v>
      </c>
      <c r="BQ58" s="186">
        <v>109.70561668075372</v>
      </c>
      <c r="BR58" s="185">
        <v>97.33</v>
      </c>
      <c r="BS58" s="186">
        <v>115.32454409077707</v>
      </c>
      <c r="BT58" s="185">
        <v>97.33</v>
      </c>
      <c r="BU58" s="186">
        <v>117.02509229538502</v>
      </c>
      <c r="BV58" s="185">
        <v>97.33</v>
      </c>
      <c r="BW58" s="186">
        <v>115.27199849920848</v>
      </c>
      <c r="BX58" s="185">
        <v>97.33</v>
      </c>
      <c r="BY58" s="186">
        <v>113.98187381511397</v>
      </c>
      <c r="BZ58" s="185">
        <v>97.33</v>
      </c>
      <c r="CA58" s="186">
        <v>115.40836157873468</v>
      </c>
      <c r="CB58" s="185">
        <v>97.33</v>
      </c>
      <c r="CC58" s="186">
        <v>118.06689463092533</v>
      </c>
      <c r="CD58" s="185">
        <v>97.33</v>
      </c>
      <c r="CE58" s="186">
        <v>120.5701982402741</v>
      </c>
      <c r="CF58" s="185">
        <v>97.33</v>
      </c>
      <c r="CG58" s="186">
        <v>118.65806898440911</v>
      </c>
      <c r="CH58" s="185">
        <v>97.33</v>
      </c>
      <c r="CI58" s="186">
        <v>116.07037055837269</v>
      </c>
    </row>
    <row r="59" spans="2:87">
      <c r="B59" s="492"/>
      <c r="C59" s="191" t="s">
        <v>234</v>
      </c>
      <c r="D59" s="187">
        <v>821.87</v>
      </c>
      <c r="E59" s="188">
        <v>876.59</v>
      </c>
      <c r="F59" s="187">
        <v>821.87</v>
      </c>
      <c r="G59" s="188">
        <v>864.23</v>
      </c>
      <c r="H59" s="187">
        <v>821.87</v>
      </c>
      <c r="I59" s="188">
        <v>884.07</v>
      </c>
      <c r="J59" s="187">
        <v>821.87</v>
      </c>
      <c r="K59" s="188">
        <v>879.99</v>
      </c>
      <c r="L59" s="187">
        <v>821.87</v>
      </c>
      <c r="M59" s="188">
        <v>879.92</v>
      </c>
      <c r="N59" s="187">
        <v>821.87</v>
      </c>
      <c r="O59" s="188">
        <v>901.55</v>
      </c>
      <c r="P59" s="187">
        <v>821.87</v>
      </c>
      <c r="Q59" s="188">
        <v>871.25</v>
      </c>
      <c r="R59" s="187">
        <v>821.87</v>
      </c>
      <c r="S59" s="188">
        <v>879.17</v>
      </c>
      <c r="T59" s="187">
        <v>821.87</v>
      </c>
      <c r="U59" s="188">
        <v>881.08</v>
      </c>
      <c r="V59" s="187">
        <v>821.87</v>
      </c>
      <c r="W59" s="188">
        <v>884.3</v>
      </c>
      <c r="X59" s="187">
        <v>821.87</v>
      </c>
      <c r="Y59" s="188">
        <v>891.76</v>
      </c>
      <c r="Z59" s="187">
        <v>912.28</v>
      </c>
      <c r="AA59" s="188">
        <v>916.14</v>
      </c>
      <c r="AB59" s="187">
        <v>912.28</v>
      </c>
      <c r="AC59" s="188">
        <v>930.98</v>
      </c>
      <c r="AD59" s="187">
        <v>912.28</v>
      </c>
      <c r="AE59" s="188">
        <v>970.88</v>
      </c>
      <c r="AF59" s="187">
        <v>912.28</v>
      </c>
      <c r="AG59" s="188">
        <v>991.8</v>
      </c>
      <c r="AH59" s="187">
        <v>912.28</v>
      </c>
      <c r="AI59" s="188">
        <v>1052.32</v>
      </c>
      <c r="AJ59" s="187">
        <v>912.28</v>
      </c>
      <c r="AK59" s="188">
        <v>1100.5899999999999</v>
      </c>
      <c r="AL59" s="187">
        <v>985.26</v>
      </c>
      <c r="AM59" s="188">
        <v>1138.3800000000001</v>
      </c>
      <c r="AN59" s="187">
        <v>985.26</v>
      </c>
      <c r="AO59" s="188">
        <v>1130.81</v>
      </c>
      <c r="AP59" s="187">
        <v>985.26</v>
      </c>
      <c r="AQ59" s="188">
        <v>1153.93</v>
      </c>
      <c r="AR59" s="187">
        <v>985.26</v>
      </c>
      <c r="AS59" s="188">
        <v>1165.6600000000001</v>
      </c>
      <c r="AT59" s="187">
        <v>985.26</v>
      </c>
      <c r="AU59" s="188">
        <v>1148.1600000000001</v>
      </c>
      <c r="AV59" s="187">
        <v>985.26</v>
      </c>
      <c r="AW59" s="188">
        <v>1152.32</v>
      </c>
      <c r="AX59" s="187">
        <v>985.26</v>
      </c>
      <c r="AY59" s="188">
        <v>1165.1500000000001</v>
      </c>
      <c r="AZ59" s="187">
        <v>985.26</v>
      </c>
      <c r="BA59" s="188">
        <v>1172.17</v>
      </c>
      <c r="BB59" s="187">
        <v>985.26</v>
      </c>
      <c r="BC59" s="188">
        <v>1137.8699999999999</v>
      </c>
      <c r="BD59" s="187">
        <v>985.26</v>
      </c>
      <c r="BE59" s="188">
        <v>1194.6600000000001</v>
      </c>
      <c r="BF59" s="187">
        <v>985.26</v>
      </c>
      <c r="BG59" s="188">
        <v>1234.2923252835915</v>
      </c>
      <c r="BH59" s="187">
        <v>985.26</v>
      </c>
      <c r="BI59" s="188">
        <v>1252.8783678120403</v>
      </c>
      <c r="BJ59" s="187">
        <v>985.26</v>
      </c>
      <c r="BK59" s="188">
        <v>1234.706023026198</v>
      </c>
      <c r="BL59" s="187">
        <v>985.26</v>
      </c>
      <c r="BM59" s="188">
        <v>1156.6009945118715</v>
      </c>
      <c r="BN59" s="187">
        <v>985.26</v>
      </c>
      <c r="BO59" s="188">
        <v>1077.4709808282919</v>
      </c>
      <c r="BP59" s="187">
        <v>985.26</v>
      </c>
      <c r="BQ59" s="188">
        <v>1110.6585915697574</v>
      </c>
      <c r="BR59" s="187">
        <v>985.26</v>
      </c>
      <c r="BS59" s="188">
        <v>1167.5445577779403</v>
      </c>
      <c r="BT59" s="187">
        <v>985.26</v>
      </c>
      <c r="BU59" s="188">
        <v>1184.7608911888594</v>
      </c>
      <c r="BV59" s="187">
        <v>985.26</v>
      </c>
      <c r="BW59" s="188">
        <v>1167.0125867222139</v>
      </c>
      <c r="BX59" s="187">
        <v>985.26</v>
      </c>
      <c r="BY59" s="188">
        <v>1153.9513770235753</v>
      </c>
      <c r="BZ59" s="187">
        <v>985.26</v>
      </c>
      <c r="CA59" s="188">
        <v>1168.355543556343</v>
      </c>
      <c r="CB59" s="187">
        <v>985.26</v>
      </c>
      <c r="CC59" s="188">
        <v>1195.3080878565784</v>
      </c>
      <c r="CD59" s="187">
        <v>985.26</v>
      </c>
      <c r="CE59" s="188">
        <v>1220.6515091430342</v>
      </c>
      <c r="CF59" s="187">
        <v>985.26</v>
      </c>
      <c r="CG59" s="188">
        <v>1201.2931312361088</v>
      </c>
      <c r="CH59" s="187">
        <v>985.26</v>
      </c>
      <c r="CI59" s="188">
        <v>1175.0952976499539</v>
      </c>
    </row>
    <row r="60" spans="2:87">
      <c r="B60" s="194" t="s">
        <v>238</v>
      </c>
      <c r="C60" s="197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H218"/>
  <sheetViews>
    <sheetView showGridLines="0" zoomScale="86" zoomScaleNormal="86" workbookViewId="0">
      <pane xSplit="11" ySplit="7" topLeftCell="GC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H2" sqref="H2"/>
    </sheetView>
  </sheetViews>
  <sheetFormatPr baseColWidth="10" defaultColWidth="11.453125" defaultRowHeight="12" customHeight="1"/>
  <cols>
    <col min="1" max="1" width="3.6328125" style="41" customWidth="1"/>
    <col min="2" max="2" width="38.54296875" style="6" customWidth="1"/>
    <col min="3" max="3" width="13.453125" style="1" customWidth="1"/>
    <col min="4" max="4" width="12.5429687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33" customWidth="1"/>
    <col min="12" max="83" width="10.6328125" style="1" customWidth="1"/>
    <col min="84" max="84" width="12.453125" style="1" bestFit="1" customWidth="1"/>
    <col min="85" max="85" width="12" style="1" bestFit="1" customWidth="1"/>
    <col min="86" max="87" width="11.54296875" style="1" bestFit="1" customWidth="1"/>
    <col min="88" max="89" width="12" style="1" bestFit="1" customWidth="1"/>
    <col min="90" max="90" width="12.453125" style="1" bestFit="1" customWidth="1"/>
    <col min="91" max="133" width="12.453125" style="1" customWidth="1"/>
    <col min="134" max="194" width="11.453125" style="1" customWidth="1"/>
    <col min="195" max="202" width="10.453125" style="1" customWidth="1"/>
    <col min="203" max="206" width="13.36328125" style="1" customWidth="1"/>
    <col min="207" max="207" width="11.54296875" style="1" bestFit="1" customWidth="1"/>
    <col min="208" max="208" width="11.54296875" style="1" customWidth="1"/>
    <col min="209" max="209" width="11.453125" style="1" customWidth="1"/>
    <col min="210" max="210" width="12.36328125" style="1" customWidth="1"/>
    <col min="211" max="211" width="12.08984375" style="1" customWidth="1"/>
    <col min="212" max="212" width="13.08984375" style="1" customWidth="1"/>
    <col min="213" max="213" width="17" style="1" customWidth="1"/>
    <col min="214" max="214" width="13.6328125" style="1" customWidth="1"/>
    <col min="215" max="215" width="12.453125" style="1" customWidth="1"/>
    <col min="216" max="216" width="14.36328125" style="1" customWidth="1"/>
    <col min="217" max="16384" width="11.453125" style="1"/>
  </cols>
  <sheetData>
    <row r="1" spans="1:216" ht="13">
      <c r="A1" s="2"/>
    </row>
    <row r="2" spans="1:216" ht="15.5">
      <c r="A2" s="3"/>
      <c r="B2" s="306" t="s">
        <v>307</v>
      </c>
      <c r="H2" s="28" t="s">
        <v>418</v>
      </c>
    </row>
    <row r="3" spans="1:216" ht="13">
      <c r="A3" s="3"/>
      <c r="B3" s="4" t="s">
        <v>0</v>
      </c>
    </row>
    <row r="4" spans="1:216" ht="13">
      <c r="A4" s="3"/>
      <c r="B4" s="4" t="s">
        <v>1</v>
      </c>
    </row>
    <row r="5" spans="1:216" ht="1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M5" s="45"/>
      <c r="GN5" s="45"/>
      <c r="GO5" s="45"/>
      <c r="GP5" s="45"/>
      <c r="GQ5" s="45"/>
      <c r="GR5" s="45"/>
    </row>
    <row r="6" spans="1:216" ht="12.75" customHeight="1">
      <c r="A6" s="3"/>
      <c r="B6" s="145"/>
      <c r="C6" s="424" t="s">
        <v>356</v>
      </c>
      <c r="D6" s="424" t="s">
        <v>357</v>
      </c>
      <c r="E6" s="423" t="s">
        <v>358</v>
      </c>
      <c r="F6" s="423"/>
      <c r="G6" s="7"/>
      <c r="H6" s="424" t="s">
        <v>359</v>
      </c>
      <c r="I6" s="423" t="s">
        <v>360</v>
      </c>
      <c r="J6" s="423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M6" s="421" t="s">
        <v>2</v>
      </c>
      <c r="GN6" s="421"/>
      <c r="GO6" s="421"/>
      <c r="GP6" s="421"/>
      <c r="GQ6" s="421"/>
      <c r="GR6" s="421"/>
      <c r="GS6" s="421"/>
      <c r="GT6" s="421"/>
    </row>
    <row r="7" spans="1:216" ht="13">
      <c r="A7" s="9"/>
      <c r="B7" s="10"/>
      <c r="C7" s="424"/>
      <c r="D7" s="424"/>
      <c r="E7" s="234" t="s">
        <v>3</v>
      </c>
      <c r="F7" s="234" t="s">
        <v>4</v>
      </c>
      <c r="G7" s="11"/>
      <c r="H7" s="422"/>
      <c r="I7" s="234" t="s">
        <v>3</v>
      </c>
      <c r="J7" s="234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3"/>
      <c r="GM7" s="14">
        <v>2009</v>
      </c>
      <c r="GN7" s="14">
        <v>2010</v>
      </c>
      <c r="GO7" s="14" t="s">
        <v>361</v>
      </c>
      <c r="GP7" s="14" t="s">
        <v>362</v>
      </c>
      <c r="GQ7" s="14" t="s">
        <v>363</v>
      </c>
      <c r="GR7" s="14" t="s">
        <v>364</v>
      </c>
      <c r="GS7" s="14" t="s">
        <v>365</v>
      </c>
      <c r="GT7" s="14" t="s">
        <v>366</v>
      </c>
      <c r="GU7" s="14" t="s">
        <v>367</v>
      </c>
      <c r="GV7" s="14" t="s">
        <v>368</v>
      </c>
      <c r="GW7" s="14" t="s">
        <v>369</v>
      </c>
      <c r="GX7" s="14" t="s">
        <v>370</v>
      </c>
      <c r="GY7" s="14" t="s">
        <v>371</v>
      </c>
      <c r="GZ7" s="14" t="s">
        <v>372</v>
      </c>
      <c r="HA7" s="14" t="s">
        <v>373</v>
      </c>
      <c r="HB7" s="14" t="s">
        <v>374</v>
      </c>
    </row>
    <row r="8" spans="1:216" ht="13">
      <c r="A8" s="15"/>
      <c r="B8" s="34" t="s">
        <v>17</v>
      </c>
      <c r="C8" s="25">
        <v>2899.0919945822898</v>
      </c>
      <c r="D8" s="25">
        <v>2507.0287096726406</v>
      </c>
      <c r="E8" s="25">
        <v>392.06328490964916</v>
      </c>
      <c r="F8" s="26">
        <v>0.15638563826452687</v>
      </c>
      <c r="G8" s="27"/>
      <c r="H8" s="25">
        <v>2464.0195778202728</v>
      </c>
      <c r="I8" s="25">
        <v>43.009131852367773</v>
      </c>
      <c r="J8" s="26">
        <v>1.7454866121808424E-2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37"/>
      <c r="GM8" s="25">
        <v>10225.76793856784</v>
      </c>
      <c r="GN8" s="25">
        <v>11091.743808709562</v>
      </c>
      <c r="GO8" s="25">
        <v>11122.742833652233</v>
      </c>
      <c r="GP8" s="25">
        <v>11548.136464577725</v>
      </c>
      <c r="GQ8" s="25">
        <v>11949.982625813313</v>
      </c>
      <c r="GR8" s="25">
        <v>12427.992697548396</v>
      </c>
      <c r="GS8" s="25">
        <v>13077.698328523471</v>
      </c>
      <c r="GT8" s="25">
        <v>13545.632313482376</v>
      </c>
      <c r="GU8" s="25">
        <v>13748.517453876153</v>
      </c>
      <c r="GV8" s="25">
        <v>14303.498556249369</v>
      </c>
      <c r="GW8" s="25">
        <v>15150.165641226589</v>
      </c>
      <c r="GX8" s="25">
        <v>15677.369436034473</v>
      </c>
      <c r="GY8" s="25">
        <v>16602.28167538203</v>
      </c>
      <c r="GZ8" s="25">
        <v>16956.594206651203</v>
      </c>
      <c r="HA8" s="25">
        <v>18977.580126136123</v>
      </c>
      <c r="HB8" s="25">
        <f>+C8</f>
        <v>2899.0919945822898</v>
      </c>
      <c r="HC8" s="260"/>
      <c r="HD8" s="260"/>
      <c r="HE8" s="260"/>
      <c r="HF8" s="260"/>
      <c r="HG8" s="260"/>
      <c r="HH8" s="260"/>
    </row>
    <row r="9" spans="1:216" ht="13">
      <c r="A9" s="15"/>
      <c r="B9" s="18" t="s">
        <v>18</v>
      </c>
      <c r="C9" s="19">
        <v>845.68818239984398</v>
      </c>
      <c r="D9" s="19">
        <v>739.06817922469907</v>
      </c>
      <c r="E9" s="19">
        <v>106.62000317514492</v>
      </c>
      <c r="F9" s="20">
        <v>0.14426274350898446</v>
      </c>
      <c r="G9" s="22"/>
      <c r="H9" s="19">
        <v>736.88747497851205</v>
      </c>
      <c r="I9" s="19">
        <v>2.1807042461870196</v>
      </c>
      <c r="J9" s="20">
        <v>2.959344974957825E-3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37"/>
      <c r="GM9" s="19">
        <v>3203.0999089999996</v>
      </c>
      <c r="GN9" s="19">
        <v>3388.15923954444</v>
      </c>
      <c r="GO9" s="19">
        <v>3419.0892499410606</v>
      </c>
      <c r="GP9" s="19">
        <v>3542.8174388292086</v>
      </c>
      <c r="GQ9" s="19">
        <v>3692.5957628929964</v>
      </c>
      <c r="GR9" s="19">
        <v>3789.2694130703007</v>
      </c>
      <c r="GS9" s="19">
        <v>3964.2544930701938</v>
      </c>
      <c r="GT9" s="19">
        <v>4069.9521991127331</v>
      </c>
      <c r="GU9" s="19">
        <v>4074.2175204788459</v>
      </c>
      <c r="GV9" s="19">
        <v>4230.9031395887951</v>
      </c>
      <c r="GW9" s="19">
        <v>4432.629708849995</v>
      </c>
      <c r="GX9" s="19">
        <v>4640.5165426304629</v>
      </c>
      <c r="GY9" s="19">
        <v>4986.4566563735407</v>
      </c>
      <c r="GZ9" s="19">
        <v>5133.0515069737594</v>
      </c>
      <c r="HA9" s="19">
        <v>5631.5487891300681</v>
      </c>
      <c r="HB9" s="19">
        <f t="shared" ref="HB9:HB11" si="0">+C9</f>
        <v>845.68818239984398</v>
      </c>
      <c r="HC9" s="260"/>
      <c r="HD9" s="260"/>
      <c r="HE9" s="260"/>
      <c r="HF9" s="260"/>
      <c r="HG9" s="260"/>
      <c r="HH9" s="260"/>
    </row>
    <row r="10" spans="1:216" ht="13">
      <c r="A10" s="15"/>
      <c r="B10" s="18" t="s">
        <v>19</v>
      </c>
      <c r="C10" s="19">
        <v>1033.7499642369014</v>
      </c>
      <c r="D10" s="19">
        <v>921.70187148237801</v>
      </c>
      <c r="E10" s="19">
        <v>112.0480927545234</v>
      </c>
      <c r="F10" s="20">
        <v>0.12156652408041209</v>
      </c>
      <c r="G10" s="22"/>
      <c r="H10" s="19">
        <v>865.83430699819974</v>
      </c>
      <c r="I10" s="19">
        <v>55.867564484178274</v>
      </c>
      <c r="J10" s="20">
        <v>6.4524544745596962E-2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37"/>
      <c r="GM10" s="19">
        <v>3901.926024538001</v>
      </c>
      <c r="GN10" s="19">
        <v>4129.4870024210768</v>
      </c>
      <c r="GO10" s="19">
        <v>4155.8124988210166</v>
      </c>
      <c r="GP10" s="19">
        <v>4264.6211838304953</v>
      </c>
      <c r="GQ10" s="19">
        <v>4380.0592145348865</v>
      </c>
      <c r="GR10" s="19">
        <v>4514.5252196790707</v>
      </c>
      <c r="GS10" s="19">
        <v>4691.1901336373721</v>
      </c>
      <c r="GT10" s="19">
        <v>4974.860479572736</v>
      </c>
      <c r="GU10" s="19">
        <v>5006.507931388237</v>
      </c>
      <c r="GV10" s="19">
        <v>5053.225517312826</v>
      </c>
      <c r="GW10" s="19">
        <v>5456.3866770179302</v>
      </c>
      <c r="GX10" s="19">
        <v>5548.5148812442912</v>
      </c>
      <c r="GY10" s="19">
        <v>5815.8048014213264</v>
      </c>
      <c r="GZ10" s="19">
        <v>5934.9303430332657</v>
      </c>
      <c r="HA10" s="19">
        <v>6809.1247168973177</v>
      </c>
      <c r="HB10" s="19">
        <f t="shared" si="0"/>
        <v>1033.7499642369014</v>
      </c>
      <c r="HC10" s="260"/>
      <c r="HD10" s="260"/>
      <c r="HE10" s="260"/>
      <c r="HF10" s="260"/>
      <c r="HG10" s="260"/>
      <c r="HH10" s="260"/>
    </row>
    <row r="11" spans="1:216" ht="13">
      <c r="A11" s="15"/>
      <c r="B11" s="18" t="s">
        <v>20</v>
      </c>
      <c r="C11" s="19">
        <v>1019.6538479455442</v>
      </c>
      <c r="D11" s="19">
        <v>846.25865896556343</v>
      </c>
      <c r="E11" s="19">
        <v>173.39518897998073</v>
      </c>
      <c r="F11" s="20">
        <v>0.20489620654745544</v>
      </c>
      <c r="G11" s="22"/>
      <c r="H11" s="19">
        <v>861.29779584356106</v>
      </c>
      <c r="I11" s="19">
        <v>-15.039136877997635</v>
      </c>
      <c r="J11" s="20">
        <v>-1.7461018651822043E-2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37"/>
      <c r="GM11" s="19">
        <v>3120.7420050298401</v>
      </c>
      <c r="GN11" s="19">
        <v>3574.0975667440443</v>
      </c>
      <c r="GO11" s="19">
        <v>3547.8410848901567</v>
      </c>
      <c r="GP11" s="19">
        <v>3740.6978419180205</v>
      </c>
      <c r="GQ11" s="19">
        <v>3877.3276483854293</v>
      </c>
      <c r="GR11" s="19">
        <v>4124.198064799024</v>
      </c>
      <c r="GS11" s="19">
        <v>4422.2537018159055</v>
      </c>
      <c r="GT11" s="19">
        <v>4500.8196347969069</v>
      </c>
      <c r="GU11" s="19">
        <v>4667.7920020090696</v>
      </c>
      <c r="GV11" s="19">
        <v>5019.3698993477483</v>
      </c>
      <c r="GW11" s="19">
        <v>5261.1492553586631</v>
      </c>
      <c r="GX11" s="19">
        <v>5488.3380121597183</v>
      </c>
      <c r="GY11" s="19">
        <v>5800.0202175871618</v>
      </c>
      <c r="GZ11" s="19">
        <v>5888.6123566441784</v>
      </c>
      <c r="HA11" s="19">
        <v>6536.906620108738</v>
      </c>
      <c r="HB11" s="19">
        <f t="shared" si="0"/>
        <v>1019.6538479455442</v>
      </c>
      <c r="HC11" s="260"/>
      <c r="HD11" s="260"/>
      <c r="HE11" s="260"/>
      <c r="HF11" s="260"/>
      <c r="HG11" s="260"/>
      <c r="HH11" s="260"/>
    </row>
    <row r="12" spans="1:216" ht="1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37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60"/>
      <c r="HD12" s="260"/>
      <c r="HE12" s="260"/>
      <c r="HF12" s="260"/>
      <c r="HG12" s="260"/>
      <c r="HH12" s="260"/>
    </row>
    <row r="13" spans="1:216" ht="13">
      <c r="A13" s="15"/>
      <c r="B13" s="34" t="s">
        <v>21</v>
      </c>
      <c r="C13" s="31">
        <v>15.207408687551013</v>
      </c>
      <c r="D13" s="31">
        <v>17.13004183893247</v>
      </c>
      <c r="E13" s="31">
        <v>-1.9226331513814578</v>
      </c>
      <c r="F13" s="26">
        <v>-0.11223750469842837</v>
      </c>
      <c r="G13" s="27"/>
      <c r="H13" s="31">
        <v>15.213006554234365</v>
      </c>
      <c r="I13" s="31">
        <v>1.9170352846981054</v>
      </c>
      <c r="J13" s="26">
        <v>0.12601291387497107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7"/>
      <c r="GM13" s="31">
        <v>12.816450679601788</v>
      </c>
      <c r="GN13" s="31">
        <v>14.283681131817039</v>
      </c>
      <c r="GO13" s="31">
        <v>17.94627133575618</v>
      </c>
      <c r="GP13" s="31">
        <v>17.697531745495162</v>
      </c>
      <c r="GQ13" s="31">
        <v>16.497003313742454</v>
      </c>
      <c r="GR13" s="31">
        <v>16.373913682844368</v>
      </c>
      <c r="GS13" s="31">
        <v>12.300884171495015</v>
      </c>
      <c r="GT13" s="31">
        <v>10.385400846819378</v>
      </c>
      <c r="GU13" s="31">
        <v>11.581268938830942</v>
      </c>
      <c r="GV13" s="31">
        <v>13.335628821083304</v>
      </c>
      <c r="GW13" s="31">
        <v>12.88526263526688</v>
      </c>
      <c r="GX13" s="31">
        <v>10.940195100867394</v>
      </c>
      <c r="GY13" s="31">
        <v>12.552007935407719</v>
      </c>
      <c r="GZ13" s="31">
        <v>17.091595106541245</v>
      </c>
      <c r="HA13" s="31">
        <v>16.041456207735216</v>
      </c>
      <c r="HB13" s="31">
        <f>+C13</f>
        <v>15.207408687551013</v>
      </c>
      <c r="HC13" s="260"/>
      <c r="HD13" s="260"/>
      <c r="HE13" s="260"/>
      <c r="HF13" s="260"/>
      <c r="HG13" s="260"/>
      <c r="HH13" s="260"/>
    </row>
    <row r="14" spans="1:216" ht="13">
      <c r="A14" s="15"/>
      <c r="B14" s="18" t="s">
        <v>18</v>
      </c>
      <c r="C14" s="22">
        <v>16.113572981008627</v>
      </c>
      <c r="D14" s="22">
        <v>18.029979471130233</v>
      </c>
      <c r="E14" s="22">
        <v>-1.9164064901216058</v>
      </c>
      <c r="F14" s="20">
        <v>-0.10628999845452811</v>
      </c>
      <c r="G14" s="22"/>
      <c r="H14" s="22">
        <v>16.25531558338572</v>
      </c>
      <c r="I14" s="22">
        <v>1.7746638877445129</v>
      </c>
      <c r="J14" s="20">
        <v>0.10917437306221028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37"/>
      <c r="GM14" s="22">
        <v>13.374010791960817</v>
      </c>
      <c r="GN14" s="22">
        <v>15.273750095902841</v>
      </c>
      <c r="GO14" s="22">
        <v>19.933406488383206</v>
      </c>
      <c r="GP14" s="22">
        <v>20.193520086411979</v>
      </c>
      <c r="GQ14" s="22">
        <v>18.236614426687048</v>
      </c>
      <c r="GR14" s="22">
        <v>18.108798244181763</v>
      </c>
      <c r="GS14" s="22">
        <v>13.497026440240456</v>
      </c>
      <c r="GT14" s="22">
        <v>10.98710285157823</v>
      </c>
      <c r="GU14" s="22">
        <v>12.188787697467536</v>
      </c>
      <c r="GV14" s="22">
        <v>13.668423046467018</v>
      </c>
      <c r="GW14" s="22">
        <v>13.296175515174665</v>
      </c>
      <c r="GX14" s="22">
        <v>11.648634082390055</v>
      </c>
      <c r="GY14" s="22">
        <v>12.702146627659683</v>
      </c>
      <c r="GZ14" s="22">
        <v>17.676452640673112</v>
      </c>
      <c r="HA14" s="22">
        <v>16.484874590361471</v>
      </c>
      <c r="HB14" s="22">
        <f t="shared" ref="HB14:HB16" si="1">+C14</f>
        <v>16.113572981008627</v>
      </c>
      <c r="HC14" s="260"/>
      <c r="HD14" s="260"/>
      <c r="HE14" s="260"/>
      <c r="HF14" s="260"/>
      <c r="HG14" s="260"/>
      <c r="HH14" s="260"/>
    </row>
    <row r="15" spans="1:216" ht="13">
      <c r="A15" s="15"/>
      <c r="B15" s="18" t="s">
        <v>19</v>
      </c>
      <c r="C15" s="22">
        <v>15.085119593763274</v>
      </c>
      <c r="D15" s="22">
        <v>16.449810314036288</v>
      </c>
      <c r="E15" s="22">
        <v>-1.3646907202730141</v>
      </c>
      <c r="F15" s="20">
        <v>-8.2960878832052623E-2</v>
      </c>
      <c r="G15" s="22"/>
      <c r="H15" s="22">
        <v>14.921762975700654</v>
      </c>
      <c r="I15" s="22">
        <v>1.5280473383356341</v>
      </c>
      <c r="J15" s="20">
        <v>0.10240394119809991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37"/>
      <c r="GM15" s="22">
        <v>13.479947897655089</v>
      </c>
      <c r="GN15" s="22">
        <v>15.213365377401564</v>
      </c>
      <c r="GO15" s="22">
        <v>19.443462336571173</v>
      </c>
      <c r="GP15" s="22">
        <v>19.862842441547542</v>
      </c>
      <c r="GQ15" s="22">
        <v>17.967029519686601</v>
      </c>
      <c r="GR15" s="22">
        <v>17.698238512879037</v>
      </c>
      <c r="GS15" s="22">
        <v>13.002244854834128</v>
      </c>
      <c r="GT15" s="22">
        <v>10.855550885044494</v>
      </c>
      <c r="GU15" s="22">
        <v>11.710473430295162</v>
      </c>
      <c r="GV15" s="22">
        <v>12.888382226297217</v>
      </c>
      <c r="GW15" s="22">
        <v>12.337920037805826</v>
      </c>
      <c r="GX15" s="22">
        <v>11.07081732340691</v>
      </c>
      <c r="GY15" s="22">
        <v>12.773984110735917</v>
      </c>
      <c r="GZ15" s="22">
        <v>16.905597439388039</v>
      </c>
      <c r="HA15" s="22">
        <v>16.209137840240476</v>
      </c>
      <c r="HB15" s="22">
        <f t="shared" si="1"/>
        <v>15.085119593763274</v>
      </c>
      <c r="HC15" s="260"/>
      <c r="HD15" s="260"/>
      <c r="HE15" s="260"/>
      <c r="HF15" s="260"/>
      <c r="HG15" s="260"/>
      <c r="HH15" s="260"/>
    </row>
    <row r="16" spans="1:216" ht="13">
      <c r="A16" s="15"/>
      <c r="B16" s="18" t="s">
        <v>20</v>
      </c>
      <c r="C16" s="22">
        <v>14.579826994754471</v>
      </c>
      <c r="D16" s="22">
        <v>17.08496744317657</v>
      </c>
      <c r="E16" s="22">
        <v>-2.5051404484220985</v>
      </c>
      <c r="F16" s="20">
        <v>-0.14662834194762289</v>
      </c>
      <c r="G16" s="22"/>
      <c r="H16" s="22">
        <v>14.614031624609749</v>
      </c>
      <c r="I16" s="22">
        <v>2.4709358185668204</v>
      </c>
      <c r="J16" s="20">
        <v>0.16907968191377196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37"/>
      <c r="GM16" s="22">
        <v>11.414592467535922</v>
      </c>
      <c r="GN16" s="22">
        <v>12.270968780625195</v>
      </c>
      <c r="GO16" s="22">
        <v>14.277494408776267</v>
      </c>
      <c r="GP16" s="22">
        <v>12.864994703154069</v>
      </c>
      <c r="GQ16" s="22">
        <v>13.179645684951316</v>
      </c>
      <c r="GR16" s="22">
        <v>13.330257037238027</v>
      </c>
      <c r="GS16" s="22">
        <v>10.484609207955788</v>
      </c>
      <c r="GT16" s="22">
        <v>9.3216325489078731</v>
      </c>
      <c r="GU16" s="22">
        <v>10.912424465812519</v>
      </c>
      <c r="GV16" s="22">
        <v>13.505374783101775</v>
      </c>
      <c r="GW16" s="22">
        <v>13.106713911551404</v>
      </c>
      <c r="GX16" s="22">
        <v>10.209139150980109</v>
      </c>
      <c r="GY16" s="22">
        <v>12.200348784039729</v>
      </c>
      <c r="GZ16" s="22">
        <v>16.769240613928432</v>
      </c>
      <c r="HA16" s="22">
        <v>15.484786575492917</v>
      </c>
      <c r="HB16" s="22">
        <f t="shared" si="1"/>
        <v>14.579826994754471</v>
      </c>
      <c r="HC16" s="260"/>
      <c r="HD16" s="260"/>
      <c r="HE16" s="260"/>
      <c r="HF16" s="260"/>
      <c r="HG16" s="260"/>
      <c r="HH16" s="260"/>
    </row>
    <row r="17" spans="1:216" ht="1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37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60"/>
      <c r="HD17" s="260"/>
      <c r="HE17" s="260"/>
      <c r="HF17" s="260"/>
      <c r="HG17" s="260"/>
      <c r="HH17" s="260"/>
    </row>
    <row r="18" spans="1:216" ht="13">
      <c r="A18" s="15"/>
      <c r="B18" s="34" t="s">
        <v>22</v>
      </c>
      <c r="C18" s="25">
        <v>440.87676784420307</v>
      </c>
      <c r="D18" s="25">
        <v>429.45506688097214</v>
      </c>
      <c r="E18" s="25">
        <v>11.421700963230933</v>
      </c>
      <c r="F18" s="26">
        <v>2.6595799756617085E-2</v>
      </c>
      <c r="G18" s="27"/>
      <c r="H18" s="25">
        <v>374.85145987141601</v>
      </c>
      <c r="I18" s="25">
        <v>54.603607009556129</v>
      </c>
      <c r="J18" s="26">
        <v>0.14566731853808604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37"/>
      <c r="GM18" s="25">
        <v>1310.5805044570798</v>
      </c>
      <c r="GN18" s="25">
        <v>1584.3093175941322</v>
      </c>
      <c r="GO18" s="25">
        <v>1996.1176089056053</v>
      </c>
      <c r="GP18" s="25">
        <v>2043.7351168317455</v>
      </c>
      <c r="GQ18" s="25">
        <v>1971.3890297720695</v>
      </c>
      <c r="GR18" s="25">
        <v>2034.9487968067756</v>
      </c>
      <c r="GS18" s="25">
        <v>1608.6725236892119</v>
      </c>
      <c r="GT18" s="25">
        <v>1406.7682129914378</v>
      </c>
      <c r="GU18" s="25">
        <v>1592.2527814355096</v>
      </c>
      <c r="GV18" s="25">
        <v>1907.4614758904252</v>
      </c>
      <c r="GW18" s="25">
        <v>1952.1386325500107</v>
      </c>
      <c r="GX18" s="25">
        <v>1715.1348029859255</v>
      </c>
      <c r="GY18" s="25">
        <v>2083.9197133526941</v>
      </c>
      <c r="GZ18" s="25">
        <v>2898.1524256600533</v>
      </c>
      <c r="HA18" s="25">
        <v>3044.2802052219877</v>
      </c>
      <c r="HB18" s="25">
        <f>+C18</f>
        <v>440.87676784420307</v>
      </c>
      <c r="HC18" s="260"/>
      <c r="HD18" s="260"/>
      <c r="HE18" s="260"/>
      <c r="HF18" s="260"/>
      <c r="HG18" s="260"/>
      <c r="HH18" s="260"/>
    </row>
    <row r="19" spans="1:216" ht="13">
      <c r="A19" s="15"/>
      <c r="B19" s="18" t="s">
        <v>18</v>
      </c>
      <c r="C19" s="19">
        <v>136.27058246276422</v>
      </c>
      <c r="D19" s="19">
        <v>133.25384099186923</v>
      </c>
      <c r="E19" s="19">
        <v>3.0167414708949991</v>
      </c>
      <c r="F19" s="20">
        <v>2.2639058269840584E-2</v>
      </c>
      <c r="G19" s="22"/>
      <c r="H19" s="19">
        <v>119.78338455219961</v>
      </c>
      <c r="I19" s="19">
        <v>13.470456439669618</v>
      </c>
      <c r="J19" s="20">
        <v>0.11245680266948391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37"/>
      <c r="GM19" s="19">
        <v>428.38292750694706</v>
      </c>
      <c r="GN19" s="19">
        <v>517.49897509925984</v>
      </c>
      <c r="GO19" s="19">
        <v>681.54095839136403</v>
      </c>
      <c r="GP19" s="19">
        <v>715.41955113488268</v>
      </c>
      <c r="GQ19" s="19">
        <v>673.40445161497883</v>
      </c>
      <c r="GR19" s="19">
        <v>686.19115294139112</v>
      </c>
      <c r="GS19" s="19">
        <v>535.05647708810432</v>
      </c>
      <c r="GT19" s="19">
        <v>447.16983412658595</v>
      </c>
      <c r="GU19" s="19">
        <v>496.59772390419243</v>
      </c>
      <c r="GV19" s="19">
        <v>578.29773980525147</v>
      </c>
      <c r="GW19" s="19">
        <v>589.37022602647107</v>
      </c>
      <c r="GX19" s="19">
        <v>540.55679158380076</v>
      </c>
      <c r="GY19" s="19">
        <v>633.38703601726354</v>
      </c>
      <c r="GZ19" s="19">
        <v>907.34141865157403</v>
      </c>
      <c r="HA19" s="19">
        <v>928.35375538311177</v>
      </c>
      <c r="HB19" s="19">
        <f t="shared" ref="HB19:HB21" si="2">+C19</f>
        <v>136.27058246276422</v>
      </c>
      <c r="HC19" s="260"/>
      <c r="HD19" s="260"/>
      <c r="HE19" s="260"/>
      <c r="HF19" s="260"/>
      <c r="HG19" s="260"/>
      <c r="HH19" s="260"/>
    </row>
    <row r="20" spans="1:216" ht="13">
      <c r="A20" s="15"/>
      <c r="B20" s="18" t="s">
        <v>19</v>
      </c>
      <c r="C20" s="19">
        <v>155.94241840562165</v>
      </c>
      <c r="D20" s="19">
        <v>151.6182095197737</v>
      </c>
      <c r="E20" s="19">
        <v>4.3242088858479519</v>
      </c>
      <c r="F20" s="20">
        <v>2.8520379574090659E-2</v>
      </c>
      <c r="G20" s="22"/>
      <c r="H20" s="19">
        <v>129.1977430525717</v>
      </c>
      <c r="I20" s="19">
        <v>22.420466467202004</v>
      </c>
      <c r="J20" s="20">
        <v>0.17353605362965915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37"/>
      <c r="GM20" s="19">
        <v>525.97759511276706</v>
      </c>
      <c r="GN20" s="19">
        <v>628.23394589062582</v>
      </c>
      <c r="GO20" s="19">
        <v>808.03383798678169</v>
      </c>
      <c r="GP20" s="19">
        <v>847.07498647311093</v>
      </c>
      <c r="GQ20" s="19">
        <v>786.96653205523603</v>
      </c>
      <c r="GR20" s="19">
        <v>798.99144110287818</v>
      </c>
      <c r="GS20" s="19">
        <v>609.96002778135141</v>
      </c>
      <c r="GT20" s="19">
        <v>540.04851081998686</v>
      </c>
      <c r="GU20" s="19">
        <v>586.28578109083946</v>
      </c>
      <c r="GV20" s="19">
        <v>651.27901942806193</v>
      </c>
      <c r="GW20" s="19">
        <v>673.20462516396265</v>
      </c>
      <c r="GX20" s="19">
        <v>614.26594666460335</v>
      </c>
      <c r="GY20" s="19">
        <v>742.90998124497673</v>
      </c>
      <c r="GZ20" s="19">
        <v>1003.3354321012956</v>
      </c>
      <c r="HA20" s="19">
        <v>1103.7004110757703</v>
      </c>
      <c r="HB20" s="19">
        <f t="shared" si="2"/>
        <v>155.94241840562165</v>
      </c>
      <c r="HC20" s="260"/>
      <c r="HD20" s="260"/>
      <c r="HE20" s="260"/>
      <c r="HF20" s="260"/>
      <c r="HG20" s="260"/>
      <c r="HH20" s="260"/>
    </row>
    <row r="21" spans="1:216" ht="13">
      <c r="A21" s="15"/>
      <c r="B21" s="18" t="s">
        <v>20</v>
      </c>
      <c r="C21" s="19">
        <v>148.66376697581717</v>
      </c>
      <c r="D21" s="19">
        <v>144.58301636932913</v>
      </c>
      <c r="E21" s="19">
        <v>4.0807506064880386</v>
      </c>
      <c r="F21" s="20">
        <v>2.822427356242169E-2</v>
      </c>
      <c r="G21" s="22"/>
      <c r="H21" s="19">
        <v>125.87033226664472</v>
      </c>
      <c r="I21" s="19">
        <v>18.712684102684406</v>
      </c>
      <c r="J21" s="20">
        <v>0.1486663597824093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37"/>
      <c r="GM21" s="19">
        <v>356.21998183736565</v>
      </c>
      <c r="GN21" s="19">
        <v>438.57639660424644</v>
      </c>
      <c r="GO21" s="19">
        <v>506.54281252745943</v>
      </c>
      <c r="GP21" s="19">
        <v>481.24057922375198</v>
      </c>
      <c r="GQ21" s="19">
        <v>511.01804610185457</v>
      </c>
      <c r="GR21" s="19">
        <v>549.7662027625064</v>
      </c>
      <c r="GS21" s="19">
        <v>463.65601881975618</v>
      </c>
      <c r="GT21" s="19">
        <v>419.54986804486498</v>
      </c>
      <c r="GU21" s="19">
        <v>509.36927644047768</v>
      </c>
      <c r="GV21" s="19">
        <v>677.88471665711177</v>
      </c>
      <c r="GW21" s="19">
        <v>689.56378135957698</v>
      </c>
      <c r="GX21" s="19">
        <v>560.31206473752127</v>
      </c>
      <c r="GY21" s="19">
        <v>707.6226960904537</v>
      </c>
      <c r="GZ21" s="19">
        <v>987.47557490718373</v>
      </c>
      <c r="HA21" s="19">
        <v>1012.2260387631057</v>
      </c>
      <c r="HB21" s="19">
        <f t="shared" si="2"/>
        <v>148.66376697581717</v>
      </c>
      <c r="HC21" s="260"/>
      <c r="HD21" s="260"/>
      <c r="HE21" s="260"/>
      <c r="HF21" s="260"/>
      <c r="HG21" s="260"/>
      <c r="HH21" s="260"/>
    </row>
    <row r="22" spans="1:216" ht="1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37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60"/>
      <c r="HD22" s="260"/>
      <c r="HE22" s="260"/>
      <c r="HF22" s="260"/>
      <c r="HG22" s="260"/>
      <c r="HH22" s="260"/>
    </row>
    <row r="23" spans="1:216" ht="13">
      <c r="A23" s="33"/>
      <c r="B23" s="34" t="s">
        <v>23</v>
      </c>
      <c r="C23" s="25">
        <v>2191.8227619514573</v>
      </c>
      <c r="D23" s="25">
        <v>1834.4133015195055</v>
      </c>
      <c r="E23" s="25">
        <v>357.40946043195186</v>
      </c>
      <c r="F23" s="26">
        <v>0.19483584213868146</v>
      </c>
      <c r="G23" s="27"/>
      <c r="H23" s="25">
        <v>2422.4029433920796</v>
      </c>
      <c r="I23" s="25">
        <v>-587.98964187257411</v>
      </c>
      <c r="J23" s="26">
        <v>-0.24272990729164776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37"/>
      <c r="GM23" s="25">
        <v>10225.76793856784</v>
      </c>
      <c r="GN23" s="25">
        <v>10236.360127687789</v>
      </c>
      <c r="GO23" s="25">
        <v>9885.4654741125287</v>
      </c>
      <c r="GP23" s="25">
        <v>10190.302829846314</v>
      </c>
      <c r="GQ23" s="25">
        <v>10940.576132615335</v>
      </c>
      <c r="GR23" s="25">
        <v>10055.774634001968</v>
      </c>
      <c r="GS23" s="25">
        <v>9419.7001674219446</v>
      </c>
      <c r="GT23" s="25">
        <v>8962.2019575501163</v>
      </c>
      <c r="GU23" s="25">
        <v>7462.5729950376444</v>
      </c>
      <c r="GV23" s="25">
        <v>7982.3813135656892</v>
      </c>
      <c r="GW23" s="25">
        <v>9226.8143193458127</v>
      </c>
      <c r="GX23" s="25">
        <v>13157.543446698102</v>
      </c>
      <c r="GY23" s="25">
        <v>15388.7957167526</v>
      </c>
      <c r="GZ23" s="25">
        <v>15389.225738045741</v>
      </c>
      <c r="HA23" s="25">
        <v>14039.424199141162</v>
      </c>
      <c r="HB23" s="25">
        <f>+C23</f>
        <v>2191.8227619514573</v>
      </c>
      <c r="HC23" s="260"/>
      <c r="HD23" s="260"/>
      <c r="HE23" s="260"/>
      <c r="HF23" s="260"/>
      <c r="HG23" s="260"/>
      <c r="HH23" s="260"/>
    </row>
    <row r="24" spans="1:216" ht="13">
      <c r="A24" s="33"/>
      <c r="B24" s="18" t="s">
        <v>18</v>
      </c>
      <c r="C24" s="19">
        <v>715.58245850887204</v>
      </c>
      <c r="D24" s="19">
        <v>725.25190360032605</v>
      </c>
      <c r="E24" s="19">
        <v>-9.6694450914540084</v>
      </c>
      <c r="F24" s="20">
        <v>-1.3332533211498711E-2</v>
      </c>
      <c r="G24" s="22"/>
      <c r="H24" s="19">
        <v>912.76210451175473</v>
      </c>
      <c r="I24" s="19">
        <v>-187.51020091142868</v>
      </c>
      <c r="J24" s="20">
        <v>-0.20543162340392046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37"/>
      <c r="GM24" s="19">
        <v>3203.0999089999996</v>
      </c>
      <c r="GN24" s="19">
        <v>3291.7990120802929</v>
      </c>
      <c r="GO24" s="19">
        <v>3186.1597411203779</v>
      </c>
      <c r="GP24" s="19">
        <v>3271.6096217655131</v>
      </c>
      <c r="GQ24" s="19">
        <v>3185.0219025748356</v>
      </c>
      <c r="GR24" s="19">
        <v>2767.1746887172581</v>
      </c>
      <c r="GS24" s="19">
        <v>2383.9739980018489</v>
      </c>
      <c r="GT24" s="19">
        <v>2079.6845155497463</v>
      </c>
      <c r="GU24" s="19">
        <v>2411.84570492488</v>
      </c>
      <c r="GV24" s="19">
        <v>2842.3411212374299</v>
      </c>
      <c r="GW24" s="19">
        <v>3386.0864685901333</v>
      </c>
      <c r="GX24" s="19">
        <v>4309.1026449918072</v>
      </c>
      <c r="GY24" s="19">
        <v>4945.0540769017198</v>
      </c>
      <c r="GZ24" s="19">
        <v>5818.3191478436047</v>
      </c>
      <c r="HA24" s="19">
        <v>5118.9874946268319</v>
      </c>
      <c r="HB24" s="19">
        <f t="shared" ref="HB24:HB26" si="3">+C24</f>
        <v>715.58245850887204</v>
      </c>
      <c r="HC24" s="260"/>
      <c r="HD24" s="260"/>
      <c r="HE24" s="260"/>
      <c r="HF24" s="260"/>
      <c r="HG24" s="260"/>
      <c r="HH24" s="260"/>
    </row>
    <row r="25" spans="1:216" ht="13">
      <c r="A25" s="33"/>
      <c r="B25" s="18" t="s">
        <v>19</v>
      </c>
      <c r="C25" s="19">
        <v>619.49052966081138</v>
      </c>
      <c r="D25" s="19">
        <v>607.93569386513605</v>
      </c>
      <c r="E25" s="19">
        <v>11.554835795675331</v>
      </c>
      <c r="F25" s="20">
        <v>1.9006674410268539E-2</v>
      </c>
      <c r="G25" s="22"/>
      <c r="H25" s="19">
        <v>851.06291093242282</v>
      </c>
      <c r="I25" s="19">
        <v>-243.12721706728678</v>
      </c>
      <c r="J25" s="20">
        <v>-0.28567478848410521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37"/>
      <c r="GM25" s="19">
        <v>3901.926024538001</v>
      </c>
      <c r="GN25" s="19">
        <v>4040.9540211848398</v>
      </c>
      <c r="GO25" s="19">
        <v>3744.7731151844246</v>
      </c>
      <c r="GP25" s="19">
        <v>3537.654304097342</v>
      </c>
      <c r="GQ25" s="19">
        <v>4075.4352037333142</v>
      </c>
      <c r="GR25" s="19">
        <v>3625.30524810818</v>
      </c>
      <c r="GS25" s="19">
        <v>3286.1237194170994</v>
      </c>
      <c r="GT25" s="19">
        <v>3569.9443053987511</v>
      </c>
      <c r="GU25" s="19">
        <v>2770.6538502927415</v>
      </c>
      <c r="GV25" s="19">
        <v>3440.1676325529011</v>
      </c>
      <c r="GW25" s="19">
        <v>4026.2843794290966</v>
      </c>
      <c r="GX25" s="19">
        <v>4930.3153381982929</v>
      </c>
      <c r="GY25" s="19">
        <v>5631.8089652196968</v>
      </c>
      <c r="GZ25" s="19">
        <v>5363.7992986986383</v>
      </c>
      <c r="HA25" s="19">
        <v>4225.8394319988001</v>
      </c>
      <c r="HB25" s="19">
        <f t="shared" si="3"/>
        <v>619.49052966081138</v>
      </c>
      <c r="HC25" s="260"/>
      <c r="HD25" s="260"/>
      <c r="HE25" s="260"/>
      <c r="HF25" s="260"/>
      <c r="HG25" s="260"/>
      <c r="HH25" s="260"/>
    </row>
    <row r="26" spans="1:216" ht="13">
      <c r="A26" s="33"/>
      <c r="B26" s="18" t="s">
        <v>20</v>
      </c>
      <c r="C26" s="19">
        <v>856.74977378177391</v>
      </c>
      <c r="D26" s="19">
        <v>501.22570405404326</v>
      </c>
      <c r="E26" s="19">
        <v>355.52406972773065</v>
      </c>
      <c r="F26" s="20">
        <v>0.70930933280587949</v>
      </c>
      <c r="G26" s="22"/>
      <c r="H26" s="19">
        <v>658.57792794790203</v>
      </c>
      <c r="I26" s="19">
        <v>-157.35222389385876</v>
      </c>
      <c r="J26" s="20">
        <v>-0.23892726618421745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37"/>
      <c r="GM26" s="19">
        <v>3120.7420050298401</v>
      </c>
      <c r="GN26" s="19">
        <v>2903.6070944226567</v>
      </c>
      <c r="GO26" s="19">
        <v>2954.5326178077266</v>
      </c>
      <c r="GP26" s="19">
        <v>3381.0389039834586</v>
      </c>
      <c r="GQ26" s="19">
        <v>3680.1190263071853</v>
      </c>
      <c r="GR26" s="19">
        <v>3663.29469717653</v>
      </c>
      <c r="GS26" s="19">
        <v>3749.6024500029962</v>
      </c>
      <c r="GT26" s="19">
        <v>3312.5731366016194</v>
      </c>
      <c r="GU26" s="19">
        <v>2280.0734398200234</v>
      </c>
      <c r="GV26" s="19">
        <v>1699.8725597753578</v>
      </c>
      <c r="GW26" s="19">
        <v>1814.4434713265828</v>
      </c>
      <c r="GX26" s="19">
        <v>3918.1254635080031</v>
      </c>
      <c r="GY26" s="19">
        <v>4811.9326746311835</v>
      </c>
      <c r="GZ26" s="19">
        <v>4207.1072915034993</v>
      </c>
      <c r="HA26" s="19">
        <v>4694.5972725155298</v>
      </c>
      <c r="HB26" s="19">
        <f t="shared" si="3"/>
        <v>856.74977378177391</v>
      </c>
      <c r="HC26" s="260"/>
      <c r="HD26" s="260"/>
      <c r="HE26" s="260"/>
      <c r="HF26" s="260"/>
      <c r="HG26" s="260"/>
      <c r="HH26" s="260"/>
    </row>
    <row r="27" spans="1:216" ht="1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37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60"/>
      <c r="HD27" s="260"/>
      <c r="HE27" s="260"/>
      <c r="HF27" s="260"/>
      <c r="HG27" s="260"/>
      <c r="HH27" s="260"/>
    </row>
    <row r="28" spans="1:216" ht="13">
      <c r="A28" s="33"/>
      <c r="B28" s="34" t="s">
        <v>24</v>
      </c>
      <c r="C28" s="31">
        <v>14.243578217602771</v>
      </c>
      <c r="D28" s="31">
        <v>15.206582016982779</v>
      </c>
      <c r="E28" s="31">
        <v>-0.96300379938000802</v>
      </c>
      <c r="F28" s="26">
        <v>-6.3328090316714242E-2</v>
      </c>
      <c r="G28" s="27"/>
      <c r="H28" s="31">
        <v>13.476749624028022</v>
      </c>
      <c r="I28" s="31">
        <v>1.7298323929547568</v>
      </c>
      <c r="J28" s="26">
        <v>0.12835679531143004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7"/>
      <c r="GM28" s="31">
        <v>12.816450679601788</v>
      </c>
      <c r="GN28" s="31">
        <v>13.700596600823165</v>
      </c>
      <c r="GO28" s="31">
        <v>16.907737071810509</v>
      </c>
      <c r="GP28" s="31">
        <v>16.73524799104797</v>
      </c>
      <c r="GQ28" s="31">
        <v>15.935542537094285</v>
      </c>
      <c r="GR28" s="31">
        <v>15.90997638131951</v>
      </c>
      <c r="GS28" s="31">
        <v>11.605560160522893</v>
      </c>
      <c r="GT28" s="31">
        <v>9.9945322174102991</v>
      </c>
      <c r="GU28" s="31">
        <v>10.577582974151754</v>
      </c>
      <c r="GV28" s="31">
        <v>11.106642690420813</v>
      </c>
      <c r="GW28" s="31">
        <v>10.599124847354355</v>
      </c>
      <c r="GX28" s="31">
        <v>9.5732726426087265</v>
      </c>
      <c r="GY28" s="31">
        <v>10.847740208067254</v>
      </c>
      <c r="GZ28" s="31">
        <v>15.443975105400751</v>
      </c>
      <c r="HA28" s="31">
        <v>14.420542621306778</v>
      </c>
      <c r="HB28" s="31">
        <f>+C28</f>
        <v>14.243578217602771</v>
      </c>
      <c r="HC28" s="260"/>
      <c r="HD28" s="260"/>
      <c r="HE28" s="260"/>
      <c r="HF28" s="260"/>
      <c r="HG28" s="260"/>
      <c r="HH28" s="260"/>
    </row>
    <row r="29" spans="1:216" ht="13">
      <c r="A29" s="33"/>
      <c r="B29" s="18" t="s">
        <v>18</v>
      </c>
      <c r="C29" s="22">
        <v>14.430865796726261</v>
      </c>
      <c r="D29" s="22">
        <v>15.085547191599868</v>
      </c>
      <c r="E29" s="22">
        <v>-0.65468139487360766</v>
      </c>
      <c r="F29" s="20">
        <v>-4.3397921637085585E-2</v>
      </c>
      <c r="G29" s="22"/>
      <c r="H29" s="22">
        <v>13.369252019128924</v>
      </c>
      <c r="I29" s="22">
        <v>1.7162951724709448</v>
      </c>
      <c r="J29" s="20">
        <v>0.12837630482357909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37"/>
      <c r="GM29" s="22">
        <v>13.374010791960817</v>
      </c>
      <c r="GN29" s="22">
        <v>14.72357236020542</v>
      </c>
      <c r="GO29" s="22">
        <v>19.262222017041015</v>
      </c>
      <c r="GP29" s="22">
        <v>19.599548248796602</v>
      </c>
      <c r="GQ29" s="22">
        <v>17.789224559494919</v>
      </c>
      <c r="GR29" s="22">
        <v>17.601568550114287</v>
      </c>
      <c r="GS29" s="22">
        <v>12.993527007958663</v>
      </c>
      <c r="GT29" s="22">
        <v>10.999568638993805</v>
      </c>
      <c r="GU29" s="22">
        <v>11.013411547260432</v>
      </c>
      <c r="GV29" s="22">
        <v>11.668935451824332</v>
      </c>
      <c r="GW29" s="22">
        <v>11.076389890945345</v>
      </c>
      <c r="GX29" s="22">
        <v>9.8650334508453827</v>
      </c>
      <c r="GY29" s="22">
        <v>10.880918399301628</v>
      </c>
      <c r="GZ29" s="22">
        <v>15.138251735613037</v>
      </c>
      <c r="HA29" s="22">
        <v>14.219977008633251</v>
      </c>
      <c r="HB29" s="22">
        <f t="shared" ref="HB29:HB31" si="4">+C29</f>
        <v>14.430865796726261</v>
      </c>
      <c r="HC29" s="260"/>
      <c r="HD29" s="260"/>
      <c r="HE29" s="260"/>
      <c r="HF29" s="260"/>
      <c r="HG29" s="260"/>
      <c r="HH29" s="260"/>
    </row>
    <row r="30" spans="1:216" ht="13">
      <c r="A30" s="33"/>
      <c r="B30" s="18" t="s">
        <v>19</v>
      </c>
      <c r="C30" s="22">
        <v>15.137586368826645</v>
      </c>
      <c r="D30" s="22">
        <v>15.09079418972645</v>
      </c>
      <c r="E30" s="22">
        <v>4.6792179100194176E-2</v>
      </c>
      <c r="F30" s="20">
        <v>3.1007101754823132E-3</v>
      </c>
      <c r="G30" s="22"/>
      <c r="H30" s="22">
        <v>13.465576578255975</v>
      </c>
      <c r="I30" s="22">
        <v>1.6252176114704753</v>
      </c>
      <c r="J30" s="20">
        <v>0.1206942459556358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37"/>
      <c r="GM30" s="22">
        <v>13.479947897655089</v>
      </c>
      <c r="GN30" s="22">
        <v>14.913995341559133</v>
      </c>
      <c r="GO30" s="22">
        <v>18.569886517095412</v>
      </c>
      <c r="GP30" s="22">
        <v>19.044913469429702</v>
      </c>
      <c r="GQ30" s="22">
        <v>17.560425312320106</v>
      </c>
      <c r="GR30" s="22">
        <v>17.704673357502941</v>
      </c>
      <c r="GS30" s="22">
        <v>12.541863360348938</v>
      </c>
      <c r="GT30" s="22">
        <v>10.469340667815493</v>
      </c>
      <c r="GU30" s="22">
        <v>11.011647568945437</v>
      </c>
      <c r="GV30" s="22">
        <v>11.374979056393705</v>
      </c>
      <c r="GW30" s="22">
        <v>10.780832206808862</v>
      </c>
      <c r="GX30" s="22">
        <v>9.8537521059587831</v>
      </c>
      <c r="GY30" s="22">
        <v>11.094015633668851</v>
      </c>
      <c r="GZ30" s="22">
        <v>15.574374346592382</v>
      </c>
      <c r="HA30" s="22">
        <v>15.125036960914418</v>
      </c>
      <c r="HB30" s="22">
        <f t="shared" si="4"/>
        <v>15.137586368826645</v>
      </c>
      <c r="HC30" s="260"/>
      <c r="HD30" s="260"/>
      <c r="HE30" s="260"/>
      <c r="HF30" s="260"/>
      <c r="HG30" s="260"/>
      <c r="HH30" s="260"/>
    </row>
    <row r="31" spans="1:216" ht="13">
      <c r="A31" s="33"/>
      <c r="B31" s="18" t="s">
        <v>20</v>
      </c>
      <c r="C31" s="22">
        <v>13.440719190977186</v>
      </c>
      <c r="D31" s="22">
        <v>15.522153004934436</v>
      </c>
      <c r="E31" s="22">
        <v>-2.0814338139572506</v>
      </c>
      <c r="F31" s="20">
        <v>-0.13409440129185496</v>
      </c>
      <c r="G31" s="22"/>
      <c r="H31" s="22">
        <v>13.640175545804336</v>
      </c>
      <c r="I31" s="22">
        <v>1.8819774591301002</v>
      </c>
      <c r="J31" s="20">
        <v>0.13797311132912721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37"/>
      <c r="GM31" s="22">
        <v>11.414592467535922</v>
      </c>
      <c r="GN31" s="22">
        <v>10.852167441560914</v>
      </c>
      <c r="GO31" s="22">
        <v>12.261947204080469</v>
      </c>
      <c r="GP31" s="22">
        <v>11.546999407800124</v>
      </c>
      <c r="GQ31" s="22">
        <v>12.531815044502901</v>
      </c>
      <c r="GR31" s="22">
        <v>12.856098294944024</v>
      </c>
      <c r="GS31" s="22">
        <v>9.9025302758787568</v>
      </c>
      <c r="GT31" s="22">
        <v>8.8518560405778004</v>
      </c>
      <c r="GU31" s="22">
        <v>9.5891086673090413</v>
      </c>
      <c r="GV31" s="22">
        <v>9.6233844871697638</v>
      </c>
      <c r="GW31" s="22">
        <v>9.3052481043566448</v>
      </c>
      <c r="GX31" s="22">
        <v>8.8994607661717176</v>
      </c>
      <c r="GY31" s="22">
        <v>10.525407331753062</v>
      </c>
      <c r="GZ31" s="22">
        <v>15.700531618733422</v>
      </c>
      <c r="HA31" s="22">
        <v>14.005089072559485</v>
      </c>
      <c r="HB31" s="22">
        <f t="shared" si="4"/>
        <v>13.440719190977186</v>
      </c>
      <c r="HC31" s="260"/>
      <c r="HD31" s="260"/>
      <c r="HE31" s="260"/>
      <c r="HF31" s="260"/>
      <c r="HG31" s="260"/>
      <c r="HH31" s="260"/>
    </row>
    <row r="32" spans="1:216" ht="1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37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60"/>
      <c r="HD32" s="260"/>
      <c r="HE32" s="260"/>
      <c r="HF32" s="260"/>
      <c r="HG32" s="260"/>
      <c r="HH32" s="260"/>
    </row>
    <row r="33" spans="1:216" ht="13">
      <c r="A33" s="33"/>
      <c r="B33" s="34" t="s">
        <v>25</v>
      </c>
      <c r="C33" s="25">
        <v>312.19398948977721</v>
      </c>
      <c r="D33" s="25">
        <v>278.95156322600519</v>
      </c>
      <c r="E33" s="25">
        <v>33.242426263772018</v>
      </c>
      <c r="F33" s="26">
        <v>0.11916917001407576</v>
      </c>
      <c r="G33" s="27"/>
      <c r="H33" s="25">
        <v>326.46117956603587</v>
      </c>
      <c r="I33" s="25">
        <v>-47.509616340030675</v>
      </c>
      <c r="J33" s="26">
        <v>-0.14552914500641426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37"/>
      <c r="GM33" s="25">
        <v>1310.5805044570798</v>
      </c>
      <c r="GN33" s="25">
        <v>1402.442407702011</v>
      </c>
      <c r="GO33" s="25">
        <v>1671.4085106875525</v>
      </c>
      <c r="GP33" s="25">
        <v>1705.3724496135596</v>
      </c>
      <c r="GQ33" s="25">
        <v>1743.4401634161018</v>
      </c>
      <c r="GR33" s="25">
        <v>1599.8713692284314</v>
      </c>
      <c r="GS33" s="25">
        <v>1093.2089698710295</v>
      </c>
      <c r="GT33" s="25">
        <v>895.73016203672285</v>
      </c>
      <c r="GU33" s="25">
        <v>789.35985055674848</v>
      </c>
      <c r="GV33" s="25">
        <v>886.57457068466056</v>
      </c>
      <c r="GW33" s="25">
        <v>977.96156914103176</v>
      </c>
      <c r="GX33" s="25">
        <v>1259.6075072221067</v>
      </c>
      <c r="GY33" s="25">
        <v>1669.3365805035032</v>
      </c>
      <c r="GZ33" s="25">
        <v>2376.7081918977092</v>
      </c>
      <c r="HA33" s="25">
        <v>2024.561150423209</v>
      </c>
      <c r="HB33" s="25">
        <f>+C33</f>
        <v>312.19398948977721</v>
      </c>
      <c r="HC33" s="260"/>
      <c r="HD33" s="260"/>
      <c r="HE33" s="260"/>
      <c r="HF33" s="260"/>
      <c r="HG33" s="260"/>
      <c r="HH33" s="260"/>
    </row>
    <row r="34" spans="1:216" ht="13">
      <c r="A34" s="33"/>
      <c r="B34" s="18" t="s">
        <v>18</v>
      </c>
      <c r="C34" s="19">
        <v>103.26474425232971</v>
      </c>
      <c r="D34" s="19">
        <v>109.40821817560357</v>
      </c>
      <c r="E34" s="19">
        <v>-6.1434739232738593</v>
      </c>
      <c r="F34" s="20">
        <v>-5.6151850617047742E-2</v>
      </c>
      <c r="G34" s="22"/>
      <c r="H34" s="19">
        <v>122.02946608728142</v>
      </c>
      <c r="I34" s="19">
        <v>-12.621247911677855</v>
      </c>
      <c r="J34" s="20">
        <v>-0.10342787128684579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37"/>
      <c r="GM34" s="19">
        <v>428.38292750694706</v>
      </c>
      <c r="GN34" s="19">
        <v>484.6704094961691</v>
      </c>
      <c r="GO34" s="19">
        <v>613.72516315218638</v>
      </c>
      <c r="GP34" s="19">
        <v>641.22070633020371</v>
      </c>
      <c r="GQ34" s="19">
        <v>566.59069851813501</v>
      </c>
      <c r="GR34" s="19">
        <v>487.06614973597988</v>
      </c>
      <c r="GS34" s="19">
        <v>309.76230529308219</v>
      </c>
      <c r="GT34" s="19">
        <v>228.75632576242012</v>
      </c>
      <c r="GU34" s="19">
        <v>265.62649336830151</v>
      </c>
      <c r="GV34" s="19">
        <v>331.67095075785568</v>
      </c>
      <c r="GW34" s="19">
        <v>375.05613930558576</v>
      </c>
      <c r="GX34" s="19">
        <v>425.09441735970495</v>
      </c>
      <c r="GY34" s="19">
        <v>538.06729890901443</v>
      </c>
      <c r="GZ34" s="19">
        <v>880.79179938194011</v>
      </c>
      <c r="HA34" s="19">
        <v>727.91884481074669</v>
      </c>
      <c r="HB34" s="19">
        <f t="shared" ref="HB34:HB36" si="5">+C34</f>
        <v>103.26474425232971</v>
      </c>
      <c r="HC34" s="260"/>
      <c r="HD34" s="260"/>
      <c r="HE34" s="260"/>
      <c r="HF34" s="260"/>
      <c r="HG34" s="260"/>
      <c r="HH34" s="260"/>
    </row>
    <row r="35" spans="1:216" ht="13">
      <c r="A35" s="33"/>
      <c r="B35" s="18" t="s">
        <v>19</v>
      </c>
      <c r="C35" s="19">
        <v>93.77591397410697</v>
      </c>
      <c r="D35" s="19">
        <v>91.742324367073138</v>
      </c>
      <c r="E35" s="19">
        <v>2.0335896070338322</v>
      </c>
      <c r="F35" s="20">
        <v>2.2166318774496839E-2</v>
      </c>
      <c r="G35" s="22"/>
      <c r="H35" s="19">
        <v>114.60052800073984</v>
      </c>
      <c r="I35" s="19">
        <v>-22.858203633666704</v>
      </c>
      <c r="J35" s="20">
        <v>-0.19945984571309422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37"/>
      <c r="GM35" s="19">
        <v>525.97759511276706</v>
      </c>
      <c r="GN35" s="19">
        <v>602.66769447405352</v>
      </c>
      <c r="GO35" s="19">
        <v>695.4001178124463</v>
      </c>
      <c r="GP35" s="19">
        <v>673.74320106289429</v>
      </c>
      <c r="GQ35" s="19">
        <v>715.66375510358932</v>
      </c>
      <c r="GR35" s="19">
        <v>641.84845238996479</v>
      </c>
      <c r="GS35" s="19">
        <v>412.14114674130894</v>
      </c>
      <c r="GT35" s="19">
        <v>373.74963098347473</v>
      </c>
      <c r="GU35" s="19">
        <v>305.09463734965379</v>
      </c>
      <c r="GV35" s="19">
        <v>391.31834770772764</v>
      </c>
      <c r="GW35" s="19">
        <v>434.06696311520636</v>
      </c>
      <c r="GX35" s="19">
        <v>485.82105146812324</v>
      </c>
      <c r="GY35" s="19">
        <v>624.79376705983714</v>
      </c>
      <c r="GZ35" s="19">
        <v>835.37818197922286</v>
      </c>
      <c r="HA35" s="19">
        <v>639.15977599871439</v>
      </c>
      <c r="HB35" s="19">
        <f t="shared" si="5"/>
        <v>93.77591397410697</v>
      </c>
      <c r="HC35" s="260"/>
      <c r="HD35" s="260"/>
      <c r="HE35" s="260"/>
      <c r="HF35" s="260"/>
      <c r="HG35" s="260"/>
      <c r="HH35" s="260"/>
    </row>
    <row r="36" spans="1:216" ht="13">
      <c r="A36" s="33"/>
      <c r="B36" s="18" t="s">
        <v>20</v>
      </c>
      <c r="C36" s="19">
        <v>115.1533312633405</v>
      </c>
      <c r="D36" s="19">
        <v>77.80102068332846</v>
      </c>
      <c r="E36" s="19">
        <v>37.352310580012045</v>
      </c>
      <c r="F36" s="20">
        <v>0.48010052120069502</v>
      </c>
      <c r="G36" s="22"/>
      <c r="H36" s="19">
        <v>89.831185478014632</v>
      </c>
      <c r="I36" s="19">
        <v>-12.030164794686172</v>
      </c>
      <c r="J36" s="20">
        <v>-0.13391969315188929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37"/>
      <c r="GM36" s="19">
        <v>356.21998183736565</v>
      </c>
      <c r="GN36" s="19">
        <v>315.10430373178838</v>
      </c>
      <c r="GO36" s="19">
        <v>362.28322972292</v>
      </c>
      <c r="GP36" s="19">
        <v>390.40854222046175</v>
      </c>
      <c r="GQ36" s="19">
        <v>461.18570979437749</v>
      </c>
      <c r="GR36" s="19">
        <v>470.95676710248671</v>
      </c>
      <c r="GS36" s="19">
        <v>371.30551783663833</v>
      </c>
      <c r="GT36" s="19">
        <v>293.22420529082797</v>
      </c>
      <c r="GU36" s="19">
        <v>218.63871983879326</v>
      </c>
      <c r="GV36" s="19">
        <v>163.58527221907735</v>
      </c>
      <c r="GW36" s="19">
        <v>168.83846672023975</v>
      </c>
      <c r="GX36" s="19">
        <v>348.69203839427854</v>
      </c>
      <c r="GY36" s="19">
        <v>506.47551453465178</v>
      </c>
      <c r="GZ36" s="19">
        <v>660.5382105365461</v>
      </c>
      <c r="HA36" s="19">
        <v>657.48252961374806</v>
      </c>
      <c r="HB36" s="19">
        <f t="shared" si="5"/>
        <v>115.1533312633405</v>
      </c>
      <c r="HC36" s="260"/>
      <c r="HD36" s="260"/>
      <c r="HE36" s="260"/>
      <c r="HF36" s="260"/>
      <c r="HG36" s="260"/>
      <c r="HH36" s="260"/>
    </row>
    <row r="37" spans="1:216" ht="1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37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60"/>
      <c r="HD37" s="260"/>
      <c r="HE37" s="260"/>
      <c r="HF37" s="260"/>
      <c r="HG37" s="260"/>
      <c r="HH37" s="260"/>
    </row>
    <row r="38" spans="1:216" ht="13">
      <c r="A38" s="33"/>
      <c r="B38" s="34" t="s">
        <v>26</v>
      </c>
      <c r="C38" s="25">
        <v>707.26923263083222</v>
      </c>
      <c r="D38" s="25">
        <v>672.61540815313515</v>
      </c>
      <c r="E38" s="25">
        <v>34.653824477697071</v>
      </c>
      <c r="F38" s="26">
        <v>5.1521008971307111E-2</v>
      </c>
      <c r="G38" s="27"/>
      <c r="H38" s="25">
        <v>41.616634428193123</v>
      </c>
      <c r="I38" s="25">
        <v>630.998773724942</v>
      </c>
      <c r="J38" s="26">
        <v>15.16217691302478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37"/>
      <c r="GM38" s="25">
        <v>0</v>
      </c>
      <c r="GN38" s="25">
        <v>855.38368102177242</v>
      </c>
      <c r="GO38" s="25">
        <v>1237.2773595397045</v>
      </c>
      <c r="GP38" s="25">
        <v>1357.8336347314105</v>
      </c>
      <c r="GQ38" s="25">
        <v>1009.4064931979793</v>
      </c>
      <c r="GR38" s="25">
        <v>2372.2180635464288</v>
      </c>
      <c r="GS38" s="25">
        <v>3657.9981611015278</v>
      </c>
      <c r="GT38" s="25">
        <v>4583.4303559322598</v>
      </c>
      <c r="GU38" s="25">
        <v>6285.9444588385086</v>
      </c>
      <c r="GV38" s="25">
        <v>6321.117242683682</v>
      </c>
      <c r="GW38" s="25">
        <v>5923.3513218807757</v>
      </c>
      <c r="GX38" s="25">
        <v>2519.825989336372</v>
      </c>
      <c r="GY38" s="25">
        <v>1213.4859586294269</v>
      </c>
      <c r="GZ38" s="25">
        <v>1567.3684686054617</v>
      </c>
      <c r="HA38" s="25">
        <v>4938.155926994963</v>
      </c>
      <c r="HB38" s="25">
        <f>+C38</f>
        <v>707.26923263083222</v>
      </c>
      <c r="HC38" s="260"/>
      <c r="HD38" s="260"/>
      <c r="HE38" s="260"/>
      <c r="HF38" s="260"/>
      <c r="HG38" s="260"/>
      <c r="HH38" s="260"/>
    </row>
    <row r="39" spans="1:216" ht="13">
      <c r="A39" s="33"/>
      <c r="B39" s="18" t="s">
        <v>18</v>
      </c>
      <c r="C39" s="19">
        <v>130.105723890972</v>
      </c>
      <c r="D39" s="19">
        <v>13.816275624372999</v>
      </c>
      <c r="E39" s="19">
        <v>116.28944826659901</v>
      </c>
      <c r="F39" s="20">
        <v>8.4168448450358984</v>
      </c>
      <c r="G39" s="22"/>
      <c r="H39" s="19">
        <v>-175.87462953324268</v>
      </c>
      <c r="I39" s="19">
        <v>189.69090515761567</v>
      </c>
      <c r="J39" s="20">
        <v>-1.0785575251020587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37"/>
      <c r="GM39" s="19">
        <v>0</v>
      </c>
      <c r="GN39" s="19">
        <v>96.360227464147385</v>
      </c>
      <c r="GO39" s="19">
        <v>232.92950882068203</v>
      </c>
      <c r="GP39" s="19">
        <v>271.20781706369536</v>
      </c>
      <c r="GQ39" s="19">
        <v>507.57386031816202</v>
      </c>
      <c r="GR39" s="19">
        <v>1022.0947243530427</v>
      </c>
      <c r="GS39" s="19">
        <v>1580.2804950683449</v>
      </c>
      <c r="GT39" s="19">
        <v>1990.267683562987</v>
      </c>
      <c r="GU39" s="19">
        <v>1662.3718155539664</v>
      </c>
      <c r="GV39" s="19">
        <v>1388.5620183513654</v>
      </c>
      <c r="GW39" s="19">
        <v>1046.5432402598619</v>
      </c>
      <c r="GX39" s="19">
        <v>331.41389763865686</v>
      </c>
      <c r="GY39" s="19">
        <v>41.402579471820786</v>
      </c>
      <c r="GZ39" s="19">
        <v>-685.26764086984474</v>
      </c>
      <c r="HA39" s="19">
        <v>512.5612945032367</v>
      </c>
      <c r="HB39" s="19">
        <f t="shared" ref="HB39:HB41" si="6">+C39</f>
        <v>130.105723890972</v>
      </c>
      <c r="HC39" s="260"/>
      <c r="HD39" s="260"/>
      <c r="HE39" s="260"/>
      <c r="HF39" s="260"/>
      <c r="HG39" s="260"/>
      <c r="HH39" s="260"/>
    </row>
    <row r="40" spans="1:216" ht="13">
      <c r="A40" s="33"/>
      <c r="B40" s="18" t="s">
        <v>19</v>
      </c>
      <c r="C40" s="19">
        <v>414.25943457609003</v>
      </c>
      <c r="D40" s="19">
        <v>313.76617761724196</v>
      </c>
      <c r="E40" s="19">
        <v>100.49325695884806</v>
      </c>
      <c r="F40" s="20">
        <v>0.32028071897997268</v>
      </c>
      <c r="G40" s="22"/>
      <c r="H40" s="19">
        <v>14.771396065776889</v>
      </c>
      <c r="I40" s="19">
        <v>298.99478155146505</v>
      </c>
      <c r="J40" s="20">
        <v>20.241470760112591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37"/>
      <c r="GM40" s="19">
        <v>0</v>
      </c>
      <c r="GN40" s="19">
        <v>88.532981236236751</v>
      </c>
      <c r="GO40" s="19">
        <v>411.03938363659199</v>
      </c>
      <c r="GP40" s="19">
        <v>726.96687973315409</v>
      </c>
      <c r="GQ40" s="19">
        <v>304.62401080157269</v>
      </c>
      <c r="GR40" s="19">
        <v>889.21997157089106</v>
      </c>
      <c r="GS40" s="19">
        <v>1405.0664142202734</v>
      </c>
      <c r="GT40" s="19">
        <v>1404.9161741739854</v>
      </c>
      <c r="GU40" s="19">
        <v>2235.8540810954955</v>
      </c>
      <c r="GV40" s="19">
        <v>1613.0578847599254</v>
      </c>
      <c r="GW40" s="19">
        <v>1430.1022975888336</v>
      </c>
      <c r="GX40" s="19">
        <v>618.19954304599878</v>
      </c>
      <c r="GY40" s="19">
        <v>183.99583620162892</v>
      </c>
      <c r="GZ40" s="19">
        <v>571.1310443346274</v>
      </c>
      <c r="HA40" s="19">
        <v>2583.2852848985167</v>
      </c>
      <c r="HB40" s="19">
        <f t="shared" si="6"/>
        <v>414.25943457609003</v>
      </c>
      <c r="HC40" s="260"/>
      <c r="HD40" s="260"/>
      <c r="HE40" s="260"/>
      <c r="HF40" s="260"/>
      <c r="HG40" s="260"/>
      <c r="HH40" s="260"/>
    </row>
    <row r="41" spans="1:216" ht="13">
      <c r="A41" s="33"/>
      <c r="B41" s="18" t="s">
        <v>20</v>
      </c>
      <c r="C41" s="19">
        <v>162.90407416377025</v>
      </c>
      <c r="D41" s="19">
        <v>345.03295491152011</v>
      </c>
      <c r="E41" s="19">
        <v>-182.12888074774986</v>
      </c>
      <c r="F41" s="20">
        <v>-0.52785937735847521</v>
      </c>
      <c r="G41" s="22"/>
      <c r="H41" s="19">
        <v>202.71986789565892</v>
      </c>
      <c r="I41" s="19">
        <v>142.31308701586119</v>
      </c>
      <c r="J41" s="20">
        <v>0.70201844788647227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37"/>
      <c r="GM41" s="19">
        <v>0</v>
      </c>
      <c r="GN41" s="19">
        <v>670.49047232138821</v>
      </c>
      <c r="GO41" s="19">
        <v>593.30846708243052</v>
      </c>
      <c r="GP41" s="19">
        <v>359.65893793456092</v>
      </c>
      <c r="GQ41" s="19">
        <v>197.20862207824462</v>
      </c>
      <c r="GR41" s="19">
        <v>460.90336762249484</v>
      </c>
      <c r="GS41" s="19">
        <v>672.65125181290989</v>
      </c>
      <c r="GT41" s="19">
        <v>1188.2464981952876</v>
      </c>
      <c r="GU41" s="19">
        <v>2387.7185621890467</v>
      </c>
      <c r="GV41" s="19">
        <v>3319.4973395723905</v>
      </c>
      <c r="GW41" s="19">
        <v>3446.7057840320804</v>
      </c>
      <c r="GX41" s="19">
        <v>1570.2125486517164</v>
      </c>
      <c r="GY41" s="19">
        <v>988.08754295597714</v>
      </c>
      <c r="GZ41" s="19">
        <v>1681.5050651406789</v>
      </c>
      <c r="HA41" s="19">
        <v>1842.3093475932092</v>
      </c>
      <c r="HB41" s="19">
        <f t="shared" si="6"/>
        <v>162.90407416377025</v>
      </c>
      <c r="HC41" s="260"/>
      <c r="HD41" s="260"/>
      <c r="HE41" s="260"/>
      <c r="HF41" s="260"/>
      <c r="HG41" s="260"/>
      <c r="HH41" s="260"/>
    </row>
    <row r="42" spans="1:216" ht="1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37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60"/>
      <c r="HD42" s="260"/>
      <c r="HE42" s="260"/>
      <c r="HF42" s="260"/>
      <c r="HG42" s="260"/>
      <c r="HH42" s="260"/>
    </row>
    <row r="43" spans="1:216" ht="13">
      <c r="A43" s="33"/>
      <c r="B43" s="34" t="s">
        <v>27</v>
      </c>
      <c r="C43" s="31">
        <v>18.194313058941361</v>
      </c>
      <c r="D43" s="31">
        <v>22.375863209589394</v>
      </c>
      <c r="E43" s="31">
        <v>-4.1815501506480324</v>
      </c>
      <c r="F43" s="26">
        <v>-0.18687771334140033</v>
      </c>
      <c r="G43" s="27"/>
      <c r="H43" s="31">
        <v>116.27629425169998</v>
      </c>
      <c r="I43" s="31">
        <v>-93.900431042110583</v>
      </c>
      <c r="J43" s="26">
        <v>-0.80756298303458995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7"/>
      <c r="GM43" s="31">
        <v>0</v>
      </c>
      <c r="GN43" s="31">
        <v>21.261442546446251</v>
      </c>
      <c r="GO43" s="31">
        <v>26.243840616210086</v>
      </c>
      <c r="GP43" s="31">
        <v>24.91930222991688</v>
      </c>
      <c r="GQ43" s="31">
        <v>22.582464833744538</v>
      </c>
      <c r="GR43" s="31">
        <v>18.340532612246864</v>
      </c>
      <c r="GS43" s="31">
        <v>14.091410960768815</v>
      </c>
      <c r="GT43" s="31">
        <v>11.149685088882972</v>
      </c>
      <c r="GU43" s="31">
        <v>12.772828906399791</v>
      </c>
      <c r="GV43" s="31">
        <v>16.150418763192224</v>
      </c>
      <c r="GW43" s="31">
        <v>16.446383313621507</v>
      </c>
      <c r="GX43" s="31">
        <v>18.0777282912217</v>
      </c>
      <c r="GY43" s="31">
        <v>34.164641947521346</v>
      </c>
      <c r="GZ43" s="31">
        <v>33.268771460375881</v>
      </c>
      <c r="HA43" s="31">
        <v>20.64979457664295</v>
      </c>
      <c r="HB43" s="31">
        <f>+C43</f>
        <v>18.194313058941361</v>
      </c>
      <c r="HC43" s="260"/>
      <c r="HD43" s="260"/>
      <c r="HE43" s="260"/>
      <c r="HF43" s="260"/>
      <c r="HG43" s="260"/>
      <c r="HH43" s="260"/>
    </row>
    <row r="44" spans="1:216" ht="13">
      <c r="A44" s="33"/>
      <c r="B44" s="18" t="s">
        <v>18</v>
      </c>
      <c r="C44" s="22">
        <v>25.368475131880629</v>
      </c>
      <c r="D44" s="22">
        <v>172.59081582159601</v>
      </c>
      <c r="E44" s="22">
        <v>-147.2223406897154</v>
      </c>
      <c r="F44" s="20">
        <v>-0.85301375967708759</v>
      </c>
      <c r="G44" s="22"/>
      <c r="H44" s="22">
        <v>1.2770924044262282</v>
      </c>
      <c r="I44" s="22">
        <v>171.31372341716977</v>
      </c>
      <c r="J44" s="20">
        <v>134.14356143957929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37"/>
      <c r="GM44" s="22">
        <v>0</v>
      </c>
      <c r="GN44" s="22">
        <v>34.068584588289013</v>
      </c>
      <c r="GO44" s="22">
        <v>29.114299679129523</v>
      </c>
      <c r="GP44" s="22">
        <v>27.358667463206881</v>
      </c>
      <c r="GQ44" s="22">
        <v>21.043982255092867</v>
      </c>
      <c r="GR44" s="22">
        <v>19.48204980036969</v>
      </c>
      <c r="GS44" s="22">
        <v>14.256593845086876</v>
      </c>
      <c r="GT44" s="22">
        <v>10.974077013256879</v>
      </c>
      <c r="GU44" s="22">
        <v>13.894077629012406</v>
      </c>
      <c r="GV44" s="22">
        <v>17.761308878390238</v>
      </c>
      <c r="GW44" s="22">
        <v>20.478283025139994</v>
      </c>
      <c r="GX44" s="22">
        <v>34.839327815390916</v>
      </c>
      <c r="GY44" s="22">
        <v>230.22656637402326</v>
      </c>
      <c r="GZ44" s="22">
        <v>-3.8743430575436411</v>
      </c>
      <c r="HA44" s="22">
        <v>39.104573974244815</v>
      </c>
      <c r="HB44" s="22">
        <f t="shared" ref="HB44:HB46" si="7">+C44</f>
        <v>25.368475131880629</v>
      </c>
      <c r="HC44" s="260"/>
      <c r="HD44" s="260"/>
      <c r="HE44" s="260"/>
      <c r="HF44" s="260"/>
      <c r="HG44" s="260"/>
      <c r="HH44" s="260"/>
    </row>
    <row r="45" spans="1:216" ht="13">
      <c r="A45" s="33"/>
      <c r="B45" s="18" t="s">
        <v>19</v>
      </c>
      <c r="C45" s="22">
        <v>15.006659895417812</v>
      </c>
      <c r="D45" s="22">
        <v>19.082963500846844</v>
      </c>
      <c r="E45" s="22">
        <v>-4.0763036054290325</v>
      </c>
      <c r="F45" s="20">
        <v>-0.2136095688307604</v>
      </c>
      <c r="G45" s="22"/>
      <c r="H45" s="22">
        <v>98.820822262368324</v>
      </c>
      <c r="I45" s="22">
        <v>-79.73785876152148</v>
      </c>
      <c r="J45" s="20">
        <v>-0.80689329370097973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37"/>
      <c r="GM45" s="22">
        <v>0</v>
      </c>
      <c r="GN45" s="22">
        <v>28.877657862161783</v>
      </c>
      <c r="GO45" s="22">
        <v>27.402172312013061</v>
      </c>
      <c r="GP45" s="22">
        <v>23.843147499902763</v>
      </c>
      <c r="GQ45" s="22">
        <v>23.406814441193948</v>
      </c>
      <c r="GR45" s="22">
        <v>17.67200397392169</v>
      </c>
      <c r="GS45" s="22">
        <v>14.078970149593955</v>
      </c>
      <c r="GT45" s="22">
        <v>11.836925426122789</v>
      </c>
      <c r="GU45" s="22">
        <v>12.576453272094176</v>
      </c>
      <c r="GV45" s="22">
        <v>16.116016305206848</v>
      </c>
      <c r="GW45" s="22">
        <v>16.721717212254301</v>
      </c>
      <c r="GX45" s="22">
        <v>20.777254956159471</v>
      </c>
      <c r="GY45" s="22">
        <v>64.195047357323816</v>
      </c>
      <c r="GZ45" s="22">
        <v>29.407830617532692</v>
      </c>
      <c r="HA45" s="22">
        <v>17.982552596598133</v>
      </c>
      <c r="HB45" s="22">
        <f t="shared" si="7"/>
        <v>15.006659895417812</v>
      </c>
      <c r="HC45" s="260"/>
      <c r="HD45" s="260"/>
      <c r="HE45" s="260"/>
      <c r="HF45" s="260"/>
      <c r="HG45" s="260"/>
      <c r="HH45" s="260"/>
    </row>
    <row r="46" spans="1:216" ht="13">
      <c r="A46" s="33"/>
      <c r="B46" s="18" t="s">
        <v>20</v>
      </c>
      <c r="C46" s="22">
        <v>20.570655389986161</v>
      </c>
      <c r="D46" s="22">
        <v>19.355251356533813</v>
      </c>
      <c r="E46" s="22">
        <v>1.2154040334523479</v>
      </c>
      <c r="F46" s="20">
        <v>6.2794536276691654E-2</v>
      </c>
      <c r="G46" s="22"/>
      <c r="H46" s="22">
        <v>17.777806962255738</v>
      </c>
      <c r="I46" s="22">
        <v>1.5774443942780749</v>
      </c>
      <c r="J46" s="20">
        <v>8.8731101514779906E-2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37"/>
      <c r="GM46" s="22">
        <v>0</v>
      </c>
      <c r="GN46" s="22">
        <v>18.415189770701748</v>
      </c>
      <c r="GO46" s="22">
        <v>24.314431835758207</v>
      </c>
      <c r="GP46" s="22">
        <v>25.255047886455408</v>
      </c>
      <c r="GQ46" s="22">
        <v>25.268842600454626</v>
      </c>
      <c r="GR46" s="22">
        <v>17.098906451160666</v>
      </c>
      <c r="GS46" s="22">
        <v>13.729328643069859</v>
      </c>
      <c r="GT46" s="22">
        <v>10.631267413445004</v>
      </c>
      <c r="GU46" s="22">
        <v>12.176081436295588</v>
      </c>
      <c r="GV46" s="22">
        <v>15.493292864162539</v>
      </c>
      <c r="GW46" s="22">
        <v>15.107913099277484</v>
      </c>
      <c r="GX46" s="22">
        <v>13.477158014369007</v>
      </c>
      <c r="GY46" s="22">
        <v>20.35722269648771</v>
      </c>
      <c r="GZ46" s="22">
        <v>19.443138837246686</v>
      </c>
      <c r="HA46" s="22">
        <v>19.255371504942644</v>
      </c>
      <c r="HB46" s="22">
        <f t="shared" si="7"/>
        <v>20.570655389986161</v>
      </c>
      <c r="HC46" s="260"/>
      <c r="HD46" s="260"/>
      <c r="HE46" s="260"/>
      <c r="HF46" s="260"/>
      <c r="HG46" s="260"/>
      <c r="HH46" s="260"/>
    </row>
    <row r="47" spans="1:216" ht="1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37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60"/>
      <c r="HD47" s="260"/>
      <c r="HE47" s="260"/>
      <c r="HF47" s="260"/>
      <c r="HG47" s="260"/>
      <c r="HH47" s="260"/>
    </row>
    <row r="48" spans="1:216" ht="13">
      <c r="A48" s="33"/>
      <c r="B48" s="34" t="s">
        <v>28</v>
      </c>
      <c r="C48" s="25">
        <v>128.68277835442586</v>
      </c>
      <c r="D48" s="25">
        <v>150.50350365496692</v>
      </c>
      <c r="E48" s="25">
        <v>-21.820725300541056</v>
      </c>
      <c r="F48" s="26">
        <v>-0.14498483271569293</v>
      </c>
      <c r="G48" s="27"/>
      <c r="H48" s="25">
        <v>48.390280305380116</v>
      </c>
      <c r="I48" s="25">
        <v>102.1132233495868</v>
      </c>
      <c r="J48" s="26">
        <v>2.1102011128097078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37"/>
      <c r="GM48" s="25">
        <v>0</v>
      </c>
      <c r="GN48" s="25">
        <v>181.86690989212121</v>
      </c>
      <c r="GO48" s="25">
        <v>324.70909821805265</v>
      </c>
      <c r="GP48" s="25">
        <v>338.36266721818578</v>
      </c>
      <c r="GQ48" s="25">
        <v>227.94886635596765</v>
      </c>
      <c r="GR48" s="25">
        <v>435.07742757834382</v>
      </c>
      <c r="GS48" s="25">
        <v>515.46355381818239</v>
      </c>
      <c r="GT48" s="25">
        <v>511.03805095471495</v>
      </c>
      <c r="GU48" s="25">
        <v>802.89293087876104</v>
      </c>
      <c r="GV48" s="25">
        <v>1020.8869052057645</v>
      </c>
      <c r="GW48" s="25">
        <v>974.17706340897894</v>
      </c>
      <c r="GX48" s="25">
        <v>455.52729576381836</v>
      </c>
      <c r="GY48" s="25">
        <v>414.58313284919075</v>
      </c>
      <c r="GZ48" s="25">
        <v>521.44423376234431</v>
      </c>
      <c r="HA48" s="25">
        <v>1019.7190547987782</v>
      </c>
      <c r="HB48" s="25">
        <f>+C48</f>
        <v>128.68277835442586</v>
      </c>
      <c r="HC48" s="260"/>
      <c r="HD48" s="260"/>
      <c r="HE48" s="260"/>
      <c r="HF48" s="260"/>
      <c r="HG48" s="260"/>
      <c r="HH48" s="260"/>
    </row>
    <row r="49" spans="1:216" ht="13">
      <c r="A49" s="33"/>
      <c r="B49" s="18" t="s">
        <v>18</v>
      </c>
      <c r="C49" s="19">
        <v>33.005838210434511</v>
      </c>
      <c r="D49" s="19">
        <v>23.845622816265667</v>
      </c>
      <c r="E49" s="19">
        <v>9.1602153941688442</v>
      </c>
      <c r="F49" s="20">
        <v>0.38414661947602574</v>
      </c>
      <c r="G49" s="22"/>
      <c r="H49" s="19">
        <v>-2.2460815350818102</v>
      </c>
      <c r="I49" s="19">
        <v>26.091704351347477</v>
      </c>
      <c r="J49" s="20">
        <v>-11.616543720171371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37"/>
      <c r="GM49" s="19">
        <v>0</v>
      </c>
      <c r="GN49" s="19">
        <v>32.828565603090752</v>
      </c>
      <c r="GO49" s="19">
        <v>67.815795239177803</v>
      </c>
      <c r="GP49" s="19">
        <v>74.198844804678856</v>
      </c>
      <c r="GQ49" s="19">
        <v>106.81375309684387</v>
      </c>
      <c r="GR49" s="19">
        <v>199.1250032054111</v>
      </c>
      <c r="GS49" s="19">
        <v>225.29417179502207</v>
      </c>
      <c r="GT49" s="19">
        <v>218.41350836416592</v>
      </c>
      <c r="GU49" s="19">
        <v>230.97123053589098</v>
      </c>
      <c r="GV49" s="19">
        <v>246.62678904739576</v>
      </c>
      <c r="GW49" s="19">
        <v>214.31408672088537</v>
      </c>
      <c r="GX49" s="19">
        <v>115.46237422409577</v>
      </c>
      <c r="GY49" s="19">
        <v>95.319737108249214</v>
      </c>
      <c r="GZ49" s="19">
        <v>26.549619269633919</v>
      </c>
      <c r="HA49" s="19">
        <v>200.43491057236503</v>
      </c>
      <c r="HB49" s="19">
        <f t="shared" ref="HB49:HB51" si="8">+C49</f>
        <v>33.005838210434511</v>
      </c>
      <c r="HC49" s="260"/>
      <c r="HD49" s="260"/>
      <c r="HE49" s="260"/>
      <c r="HF49" s="260"/>
      <c r="HG49" s="260"/>
      <c r="HH49" s="260"/>
    </row>
    <row r="50" spans="1:216" ht="13">
      <c r="A50" s="33"/>
      <c r="B50" s="18" t="s">
        <v>19</v>
      </c>
      <c r="C50" s="19">
        <v>62.166504431514696</v>
      </c>
      <c r="D50" s="19">
        <v>59.875885152700562</v>
      </c>
      <c r="E50" s="19">
        <v>2.290619278814134</v>
      </c>
      <c r="F50" s="20">
        <v>3.8256123863094509E-2</v>
      </c>
      <c r="G50" s="22"/>
      <c r="H50" s="19">
        <v>14.597215051831848</v>
      </c>
      <c r="I50" s="19">
        <v>45.278670100868716</v>
      </c>
      <c r="J50" s="20">
        <v>3.1018704554322891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37"/>
      <c r="GM50" s="19">
        <v>0</v>
      </c>
      <c r="GN50" s="19">
        <v>25.566251416572335</v>
      </c>
      <c r="GO50" s="19">
        <v>112.63372017433535</v>
      </c>
      <c r="GP50" s="19">
        <v>173.33178541021664</v>
      </c>
      <c r="GQ50" s="19">
        <v>71.302776951646734</v>
      </c>
      <c r="GR50" s="19">
        <v>157.14298871291319</v>
      </c>
      <c r="GS50" s="19">
        <v>197.81888104004244</v>
      </c>
      <c r="GT50" s="19">
        <v>166.29887983651201</v>
      </c>
      <c r="GU50" s="19">
        <v>281.19114374118561</v>
      </c>
      <c r="GV50" s="19">
        <v>259.96067172033429</v>
      </c>
      <c r="GW50" s="19">
        <v>239.13766204875623</v>
      </c>
      <c r="GX50" s="19">
        <v>128.44489519647999</v>
      </c>
      <c r="GY50" s="19">
        <v>118.11621418513963</v>
      </c>
      <c r="GZ50" s="19">
        <v>167.95725012207276</v>
      </c>
      <c r="HA50" s="19">
        <v>464.5406350770557</v>
      </c>
      <c r="HB50" s="19">
        <f t="shared" si="8"/>
        <v>62.166504431514696</v>
      </c>
      <c r="HC50" s="260"/>
      <c r="HD50" s="260"/>
      <c r="HE50" s="260"/>
      <c r="HF50" s="260"/>
      <c r="HG50" s="260"/>
      <c r="HH50" s="260"/>
    </row>
    <row r="51" spans="1:216" ht="13">
      <c r="A51" s="33"/>
      <c r="B51" s="18" t="s">
        <v>20</v>
      </c>
      <c r="C51" s="19">
        <v>33.510435712476657</v>
      </c>
      <c r="D51" s="19">
        <v>66.781995686000698</v>
      </c>
      <c r="E51" s="19">
        <v>-33.271559973524042</v>
      </c>
      <c r="F51" s="20">
        <v>-0.49821152590231227</v>
      </c>
      <c r="G51" s="22"/>
      <c r="H51" s="19">
        <v>36.039146788630084</v>
      </c>
      <c r="I51" s="19">
        <v>30.742848897370614</v>
      </c>
      <c r="J51" s="20">
        <v>0.85304041956591525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37"/>
      <c r="GM51" s="19">
        <v>0</v>
      </c>
      <c r="GN51" s="19">
        <v>123.47209287245812</v>
      </c>
      <c r="GO51" s="19">
        <v>144.25958280453949</v>
      </c>
      <c r="GP51" s="19">
        <v>90.832037003290296</v>
      </c>
      <c r="GQ51" s="19">
        <v>49.83233630747705</v>
      </c>
      <c r="GR51" s="19">
        <v>78.809435660019531</v>
      </c>
      <c r="GS51" s="19">
        <v>92.350500983117811</v>
      </c>
      <c r="GT51" s="19">
        <v>126.325662754037</v>
      </c>
      <c r="GU51" s="19">
        <v>290.73055660168444</v>
      </c>
      <c r="GV51" s="19">
        <v>514.29944443803447</v>
      </c>
      <c r="GW51" s="19">
        <v>520.7253146393374</v>
      </c>
      <c r="GX51" s="19">
        <v>211.62002634324261</v>
      </c>
      <c r="GY51" s="19">
        <v>201.14718155580192</v>
      </c>
      <c r="GZ51" s="19">
        <v>326.93736437063757</v>
      </c>
      <c r="HA51" s="19">
        <v>354.74350914935752</v>
      </c>
      <c r="HB51" s="19">
        <f t="shared" si="8"/>
        <v>33.510435712476657</v>
      </c>
      <c r="HC51" s="260"/>
      <c r="HD51" s="260"/>
      <c r="HE51" s="260"/>
      <c r="HF51" s="260"/>
      <c r="HG51" s="260"/>
      <c r="HH51" s="260"/>
    </row>
    <row r="52" spans="1:216" ht="1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37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60"/>
      <c r="HD52" s="260"/>
      <c r="HE52" s="260"/>
      <c r="HF52" s="260"/>
      <c r="HG52" s="260"/>
      <c r="HH52" s="260"/>
    </row>
    <row r="53" spans="1:216" ht="13">
      <c r="A53" s="9"/>
      <c r="B53" s="34" t="s">
        <v>29</v>
      </c>
      <c r="C53" s="25">
        <v>1879.2977306</v>
      </c>
      <c r="D53" s="25">
        <v>1754.3528071000001</v>
      </c>
      <c r="E53" s="25">
        <v>124.94492349999996</v>
      </c>
      <c r="F53" s="26">
        <v>7.1219952448753912E-2</v>
      </c>
      <c r="G53" s="27"/>
      <c r="H53" s="25">
        <v>1827.1559477999999</v>
      </c>
      <c r="I53" s="25">
        <v>-72.803140699999858</v>
      </c>
      <c r="J53" s="26">
        <v>-3.9845061275507979E-2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37"/>
      <c r="GM53" s="25">
        <v>6520.8314140319999</v>
      </c>
      <c r="GN53" s="25">
        <v>7187.3447178600009</v>
      </c>
      <c r="GO53" s="25">
        <v>7464.0384794519996</v>
      </c>
      <c r="GP53" s="25">
        <v>7443.9917538340014</v>
      </c>
      <c r="GQ53" s="25">
        <v>7988.9403433000007</v>
      </c>
      <c r="GR53" s="25">
        <v>8442.8357020000003</v>
      </c>
      <c r="GS53" s="25">
        <v>9006.4057659000009</v>
      </c>
      <c r="GT53" s="25">
        <v>9278.4542139999994</v>
      </c>
      <c r="GU53" s="25">
        <v>9644.2191131999989</v>
      </c>
      <c r="GV53" s="25">
        <v>10239.8587515</v>
      </c>
      <c r="GW53" s="25">
        <v>11059.390734004064</v>
      </c>
      <c r="GX53" s="25">
        <v>10484.15862271</v>
      </c>
      <c r="GY53" s="25">
        <v>11186.093523349999</v>
      </c>
      <c r="GZ53" s="25">
        <v>11463.760774620001</v>
      </c>
      <c r="HA53" s="25">
        <v>12152.380763399999</v>
      </c>
      <c r="HB53" s="25">
        <f>+C53</f>
        <v>1879.2977306</v>
      </c>
      <c r="HC53" s="260"/>
      <c r="HD53" s="260"/>
      <c r="HE53" s="260"/>
      <c r="HF53" s="260"/>
      <c r="HG53" s="260"/>
      <c r="HH53" s="260"/>
    </row>
    <row r="54" spans="1:216" ht="13">
      <c r="A54" s="9"/>
      <c r="B54" s="18" t="s">
        <v>18</v>
      </c>
      <c r="C54" s="19">
        <v>656.94378099999994</v>
      </c>
      <c r="D54" s="19">
        <v>615.76534399999991</v>
      </c>
      <c r="E54" s="19">
        <v>41.178437000000031</v>
      </c>
      <c r="F54" s="20">
        <v>6.6873586507005561E-2</v>
      </c>
      <c r="G54" s="22"/>
      <c r="H54" s="19">
        <v>619.54823799999997</v>
      </c>
      <c r="I54" s="19">
        <v>-3.7828940000000557</v>
      </c>
      <c r="J54" s="20">
        <v>-6.1058909831005863E-3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37"/>
      <c r="GM54" s="19">
        <v>2207.9786030320001</v>
      </c>
      <c r="GN54" s="19">
        <v>2294.0000968600002</v>
      </c>
      <c r="GO54" s="19">
        <v>2293.1176294520001</v>
      </c>
      <c r="GP54" s="19">
        <v>2181.4891698340002</v>
      </c>
      <c r="GQ54" s="19">
        <v>2402.4180310000002</v>
      </c>
      <c r="GR54" s="19">
        <v>2586.6914760000004</v>
      </c>
      <c r="GS54" s="19">
        <v>2750.3419290000002</v>
      </c>
      <c r="GT54" s="19">
        <v>2900.6510060000001</v>
      </c>
      <c r="GU54" s="19">
        <v>3036.1533399999998</v>
      </c>
      <c r="GV54" s="19">
        <v>3255.5976020000003</v>
      </c>
      <c r="GW54" s="19">
        <v>3524.5989410000002</v>
      </c>
      <c r="GX54" s="19">
        <v>3589.1794920000002</v>
      </c>
      <c r="GY54" s="19">
        <v>3894.7803309999999</v>
      </c>
      <c r="GZ54" s="19">
        <v>4016.2274070000003</v>
      </c>
      <c r="HA54" s="19">
        <v>4211.7550470000006</v>
      </c>
      <c r="HB54" s="19">
        <f t="shared" ref="HB54:HB56" si="9">+C54</f>
        <v>656.94378099999994</v>
      </c>
      <c r="HC54" s="260"/>
      <c r="HD54" s="260"/>
      <c r="HE54" s="260"/>
      <c r="HF54" s="260"/>
      <c r="HG54" s="260"/>
      <c r="HH54" s="260"/>
    </row>
    <row r="55" spans="1:216" ht="13">
      <c r="A55" s="9"/>
      <c r="B55" s="18" t="s">
        <v>19</v>
      </c>
      <c r="C55" s="19">
        <v>753.51820900000007</v>
      </c>
      <c r="D55" s="19">
        <v>692.57151199999998</v>
      </c>
      <c r="E55" s="19">
        <v>60.946697000000086</v>
      </c>
      <c r="F55" s="20">
        <v>8.8000583252405118E-2</v>
      </c>
      <c r="G55" s="22"/>
      <c r="H55" s="19">
        <v>677.5673569999999</v>
      </c>
      <c r="I55" s="19">
        <v>15.004155000000083</v>
      </c>
      <c r="J55" s="20">
        <v>2.2144152673518012E-2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37"/>
      <c r="GM55" s="19">
        <v>2575.5784929999995</v>
      </c>
      <c r="GN55" s="19">
        <v>2744.3833850000001</v>
      </c>
      <c r="GO55" s="19">
        <v>2900.7897099999996</v>
      </c>
      <c r="GP55" s="19">
        <v>2977.7967950000007</v>
      </c>
      <c r="GQ55" s="19">
        <v>3117.3791200000001</v>
      </c>
      <c r="GR55" s="19">
        <v>3217.902787</v>
      </c>
      <c r="GS55" s="19">
        <v>3373.8663179999999</v>
      </c>
      <c r="GT55" s="19">
        <v>3550.5212270000002</v>
      </c>
      <c r="GU55" s="19">
        <v>3678.688866</v>
      </c>
      <c r="GV55" s="19">
        <v>3847.182456</v>
      </c>
      <c r="GW55" s="19">
        <v>4289.7039089999989</v>
      </c>
      <c r="GX55" s="19">
        <v>4156.0043420000002</v>
      </c>
      <c r="GY55" s="19">
        <v>4297.616814</v>
      </c>
      <c r="GZ55" s="19">
        <v>4364.725101</v>
      </c>
      <c r="HA55" s="19">
        <v>4902.3739579999992</v>
      </c>
      <c r="HB55" s="19">
        <f t="shared" si="9"/>
        <v>753.51820900000007</v>
      </c>
      <c r="HC55" s="260"/>
      <c r="HD55" s="260"/>
      <c r="HE55" s="260"/>
      <c r="HF55" s="260"/>
      <c r="HG55" s="260"/>
      <c r="HH55" s="260"/>
    </row>
    <row r="56" spans="1:216" ht="13">
      <c r="A56" s="9"/>
      <c r="B56" s="18" t="s">
        <v>20</v>
      </c>
      <c r="C56" s="19">
        <v>468.83574060000001</v>
      </c>
      <c r="D56" s="19">
        <v>446.0159511</v>
      </c>
      <c r="E56" s="19">
        <v>22.819789500000013</v>
      </c>
      <c r="F56" s="20">
        <v>5.1163617452963363E-2</v>
      </c>
      <c r="G56" s="22"/>
      <c r="H56" s="19">
        <v>530.04035280000005</v>
      </c>
      <c r="I56" s="19">
        <v>-84.024401700000055</v>
      </c>
      <c r="J56" s="20">
        <v>-0.15852453734160304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37"/>
      <c r="GM56" s="19">
        <v>1737.274318</v>
      </c>
      <c r="GN56" s="19">
        <v>2148.9612360000001</v>
      </c>
      <c r="GO56" s="19">
        <v>2270.13114</v>
      </c>
      <c r="GP56" s="19">
        <v>2284.7057890000001</v>
      </c>
      <c r="GQ56" s="19">
        <v>2469.1431923</v>
      </c>
      <c r="GR56" s="19">
        <v>2638.2414389999999</v>
      </c>
      <c r="GS56" s="19">
        <v>2882.1975189</v>
      </c>
      <c r="GT56" s="19">
        <v>2827.2819809999996</v>
      </c>
      <c r="GU56" s="19">
        <v>2929.3769072</v>
      </c>
      <c r="GV56" s="19">
        <v>3137.0786935000001</v>
      </c>
      <c r="GW56" s="19">
        <v>3245.0878840040641</v>
      </c>
      <c r="GX56" s="19">
        <v>2738.9747887099998</v>
      </c>
      <c r="GY56" s="19">
        <v>2993.6963783499996</v>
      </c>
      <c r="GZ56" s="19">
        <v>3082.8082666200007</v>
      </c>
      <c r="HA56" s="19">
        <v>3038.2517584000002</v>
      </c>
      <c r="HB56" s="19">
        <f t="shared" si="9"/>
        <v>468.83574060000001</v>
      </c>
      <c r="HC56" s="260"/>
      <c r="HD56" s="260"/>
      <c r="HE56" s="260"/>
      <c r="HF56" s="260"/>
      <c r="HG56" s="260"/>
      <c r="HH56" s="260"/>
    </row>
    <row r="57" spans="1:216" ht="1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37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60"/>
      <c r="HD57" s="260"/>
      <c r="HE57" s="260"/>
      <c r="HF57" s="260"/>
      <c r="HG57" s="260"/>
      <c r="HH57" s="260"/>
    </row>
    <row r="58" spans="1:216" ht="13">
      <c r="A58" s="9"/>
      <c r="B58" s="34" t="s">
        <v>87</v>
      </c>
      <c r="C58" s="31">
        <v>16.8287367157373</v>
      </c>
      <c r="D58" s="31">
        <v>17.592677996925961</v>
      </c>
      <c r="E58" s="31">
        <v>-0.76394128118866078</v>
      </c>
      <c r="F58" s="26">
        <v>-4.3423819916566839E-2</v>
      </c>
      <c r="G58" s="27"/>
      <c r="H58" s="31">
        <v>15.259449117876095</v>
      </c>
      <c r="I58" s="31">
        <v>2.3332288790498659</v>
      </c>
      <c r="J58" s="26">
        <v>0.15290387359505278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7"/>
      <c r="GM58" s="31">
        <v>18.340304591921374</v>
      </c>
      <c r="GN58" s="31">
        <v>18.675417319436445</v>
      </c>
      <c r="GO58" s="31">
        <v>20.485831345997365</v>
      </c>
      <c r="GP58" s="31">
        <v>20.729394045992937</v>
      </c>
      <c r="GQ58" s="31">
        <v>19.332977528817981</v>
      </c>
      <c r="GR58" s="31">
        <v>18.50895607722827</v>
      </c>
      <c r="GS58" s="31">
        <v>17.54395866279134</v>
      </c>
      <c r="GT58" s="31">
        <v>16.902914673615406</v>
      </c>
      <c r="GU58" s="31">
        <v>16.577116914306874</v>
      </c>
      <c r="GV58" s="31">
        <v>16.070246499035509</v>
      </c>
      <c r="GW58" s="31">
        <v>15.451582341060172</v>
      </c>
      <c r="GX58" s="31">
        <v>14.235516372011306</v>
      </c>
      <c r="GY58" s="31">
        <v>14.073132761692248</v>
      </c>
      <c r="GZ58" s="31">
        <v>17.684177912624719</v>
      </c>
      <c r="HA58" s="31">
        <v>17.659360168010313</v>
      </c>
      <c r="HB58" s="31">
        <f>+C58</f>
        <v>16.8287367157373</v>
      </c>
      <c r="HC58" s="260"/>
      <c r="HD58" s="260"/>
      <c r="HE58" s="260"/>
      <c r="HF58" s="260"/>
      <c r="HG58" s="260"/>
      <c r="HH58" s="260"/>
    </row>
    <row r="59" spans="1:216" ht="13">
      <c r="A59" s="9"/>
      <c r="B59" s="18" t="s">
        <v>18</v>
      </c>
      <c r="C59" s="22">
        <v>16.936423214777641</v>
      </c>
      <c r="D59" s="22">
        <v>17.634440848493391</v>
      </c>
      <c r="E59" s="22">
        <v>-0.69801763371575021</v>
      </c>
      <c r="F59" s="20">
        <v>-3.9582634896835174E-2</v>
      </c>
      <c r="G59" s="22"/>
      <c r="H59" s="22">
        <v>14.658906353418471</v>
      </c>
      <c r="I59" s="22">
        <v>2.9755344950749194</v>
      </c>
      <c r="J59" s="20">
        <v>0.20298475366008609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37"/>
      <c r="GM59" s="22">
        <v>16.953090248398837</v>
      </c>
      <c r="GN59" s="22">
        <v>17.828337232224424</v>
      </c>
      <c r="GO59" s="22">
        <v>19.83451145638168</v>
      </c>
      <c r="GP59" s="22">
        <v>20.108316852937016</v>
      </c>
      <c r="GQ59" s="22">
        <v>18.579924621403404</v>
      </c>
      <c r="GR59" s="22">
        <v>17.855301122833236</v>
      </c>
      <c r="GS59" s="22">
        <v>17.000962754238124</v>
      </c>
      <c r="GT59" s="22">
        <v>16.364459611277606</v>
      </c>
      <c r="GU59" s="22">
        <v>16.080626779832162</v>
      </c>
      <c r="GV59" s="22">
        <v>15.628410185915198</v>
      </c>
      <c r="GW59" s="22">
        <v>15.104024069416045</v>
      </c>
      <c r="GX59" s="22">
        <v>13.517006857617739</v>
      </c>
      <c r="GY59" s="22">
        <v>13.460155344791538</v>
      </c>
      <c r="GZ59" s="22">
        <v>17.557282388035382</v>
      </c>
      <c r="HA59" s="22">
        <v>17.883886941687571</v>
      </c>
      <c r="HB59" s="22">
        <f t="shared" ref="HB59:HB61" si="10">+C59</f>
        <v>16.936423214777641</v>
      </c>
      <c r="HC59" s="260"/>
      <c r="HD59" s="260"/>
      <c r="HE59" s="260"/>
      <c r="HF59" s="260"/>
      <c r="HG59" s="260"/>
      <c r="HH59" s="260"/>
    </row>
    <row r="60" spans="1:216" ht="13">
      <c r="A60" s="9"/>
      <c r="B60" s="18" t="s">
        <v>19</v>
      </c>
      <c r="C60" s="22">
        <v>16.595360125282543</v>
      </c>
      <c r="D60" s="22">
        <v>17.47302628329556</v>
      </c>
      <c r="E60" s="22">
        <v>-0.87766615801301739</v>
      </c>
      <c r="F60" s="20">
        <v>-5.0229773811539313E-2</v>
      </c>
      <c r="G60" s="22"/>
      <c r="H60" s="22">
        <v>15.757261259813996</v>
      </c>
      <c r="I60" s="22">
        <v>1.7157650234815645</v>
      </c>
      <c r="J60" s="20">
        <v>0.10888726125632685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37"/>
      <c r="GM60" s="22">
        <v>20.14857447366699</v>
      </c>
      <c r="GN60" s="22">
        <v>20.355040159319778</v>
      </c>
      <c r="GO60" s="22">
        <v>21.806007076998569</v>
      </c>
      <c r="GP60" s="22">
        <v>21.826100076073619</v>
      </c>
      <c r="GQ60" s="22">
        <v>20.323557400470964</v>
      </c>
      <c r="GR60" s="22">
        <v>19.461453420872648</v>
      </c>
      <c r="GS60" s="22">
        <v>18.292732253772531</v>
      </c>
      <c r="GT60" s="22">
        <v>17.484519134110361</v>
      </c>
      <c r="GU60" s="22">
        <v>17.58924355985528</v>
      </c>
      <c r="GV60" s="22">
        <v>17.058245663696511</v>
      </c>
      <c r="GW60" s="22">
        <v>16.145901827452295</v>
      </c>
      <c r="GX60" s="22">
        <v>15.028163639880768</v>
      </c>
      <c r="GY60" s="22">
        <v>14.589619317553346</v>
      </c>
      <c r="GZ60" s="22">
        <v>17.792913046260903</v>
      </c>
      <c r="HA60" s="22">
        <v>17.308861504345955</v>
      </c>
      <c r="HB60" s="22">
        <f t="shared" si="10"/>
        <v>16.595360125282543</v>
      </c>
      <c r="HC60" s="260"/>
      <c r="HD60" s="260"/>
      <c r="HE60" s="260"/>
      <c r="HF60" s="260"/>
      <c r="HG60" s="260"/>
      <c r="HH60" s="260"/>
    </row>
    <row r="61" spans="1:216" ht="13">
      <c r="A61" s="9"/>
      <c r="B61" s="18" t="s">
        <v>20</v>
      </c>
      <c r="C61" s="22">
        <v>17.052929381776934</v>
      </c>
      <c r="D61" s="22">
        <v>17.720815233766064</v>
      </c>
      <c r="E61" s="22">
        <v>-0.66788585198912997</v>
      </c>
      <c r="F61" s="20">
        <v>-3.7689341217017447E-2</v>
      </c>
      <c r="G61" s="22"/>
      <c r="H61" s="22">
        <v>15.325036490770158</v>
      </c>
      <c r="I61" s="22">
        <v>2.3957787429959065</v>
      </c>
      <c r="J61" s="20">
        <v>0.15633103023531575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37"/>
      <c r="GM61" s="22">
        <v>17.422544275011642</v>
      </c>
      <c r="GN61" s="22">
        <v>17.434665663211707</v>
      </c>
      <c r="GO61" s="22">
        <v>19.456816319759916</v>
      </c>
      <c r="GP61" s="22">
        <v>19.893008660903416</v>
      </c>
      <c r="GQ61" s="22">
        <v>18.815038703114535</v>
      </c>
      <c r="GR61" s="22">
        <v>17.988063585119804</v>
      </c>
      <c r="GS61" s="22">
        <v>17.185607933156348</v>
      </c>
      <c r="GT61" s="22">
        <v>16.724959744524345</v>
      </c>
      <c r="GU61" s="22">
        <v>15.820683409129677</v>
      </c>
      <c r="GV61" s="22">
        <v>15.317134434537197</v>
      </c>
      <c r="GW61" s="22">
        <v>14.911251366561279</v>
      </c>
      <c r="GX61" s="22">
        <v>13.974328910184171</v>
      </c>
      <c r="GY61" s="22">
        <v>14.129167529022565</v>
      </c>
      <c r="GZ61" s="22">
        <v>17.695544923968988</v>
      </c>
      <c r="HA61" s="22">
        <v>17.913658958985746</v>
      </c>
      <c r="HB61" s="22">
        <f t="shared" si="10"/>
        <v>17.052929381776934</v>
      </c>
      <c r="HC61" s="260"/>
      <c r="HD61" s="260"/>
      <c r="HE61" s="260"/>
      <c r="HF61" s="260"/>
      <c r="HG61" s="260"/>
      <c r="HH61" s="260"/>
    </row>
    <row r="62" spans="1:216" ht="1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37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60"/>
      <c r="HD62" s="260"/>
      <c r="HE62" s="260"/>
      <c r="HF62" s="260"/>
      <c r="HG62" s="260"/>
      <c r="HH62" s="260"/>
    </row>
    <row r="63" spans="1:216" ht="13">
      <c r="A63" s="9"/>
      <c r="B63" s="34" t="s">
        <v>30</v>
      </c>
      <c r="C63" s="31">
        <v>9.9069375219776141</v>
      </c>
      <c r="D63" s="31">
        <v>9.9277904649007311</v>
      </c>
      <c r="E63" s="31">
        <v>-2.0852942923117013E-2</v>
      </c>
      <c r="F63" s="26">
        <v>-2.1004616280774339E-3</v>
      </c>
      <c r="G63" s="27"/>
      <c r="H63" s="31">
        <v>8.7461152437588066</v>
      </c>
      <c r="I63" s="31">
        <v>1.1816752211419246</v>
      </c>
      <c r="J63" s="26">
        <v>0.13510858114808896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7"/>
      <c r="GM63" s="31">
        <v>6.6030504112883301</v>
      </c>
      <c r="GN63" s="31">
        <v>6.8824961229840715</v>
      </c>
      <c r="GO63" s="31">
        <v>7.8100382178040197</v>
      </c>
      <c r="GP63" s="31">
        <v>8.1514790768512633</v>
      </c>
      <c r="GQ63" s="31">
        <v>8.0871055255452493</v>
      </c>
      <c r="GR63" s="31">
        <v>8.063090247187052</v>
      </c>
      <c r="GS63" s="31">
        <v>7.9046705274030504</v>
      </c>
      <c r="GT63" s="31">
        <v>7.7868790197946254</v>
      </c>
      <c r="GU63" s="31">
        <v>7.8825057984997251</v>
      </c>
      <c r="GV63" s="31">
        <v>7.9602428948746606</v>
      </c>
      <c r="GW63" s="31">
        <v>7.927088136151637</v>
      </c>
      <c r="GX63" s="31">
        <v>8.0518421193107859</v>
      </c>
      <c r="GY63" s="31">
        <v>8.046617510949865</v>
      </c>
      <c r="GZ63" s="31">
        <v>9.7321718517829225</v>
      </c>
      <c r="HA63" s="31">
        <v>9.9202531310638449</v>
      </c>
      <c r="HB63" s="31">
        <f>+C63</f>
        <v>9.9069375219776141</v>
      </c>
      <c r="HC63" s="260"/>
      <c r="HD63" s="260"/>
      <c r="HE63" s="260"/>
      <c r="HF63" s="260"/>
      <c r="HG63" s="260"/>
      <c r="HH63" s="260"/>
    </row>
    <row r="64" spans="1:216" ht="13">
      <c r="A64" s="9"/>
      <c r="B64" s="18" t="s">
        <v>18</v>
      </c>
      <c r="C64" s="22">
        <v>9.970284842727688</v>
      </c>
      <c r="D64" s="22">
        <v>9.9512632398799141</v>
      </c>
      <c r="E64" s="22">
        <v>1.9021602847773877E-2</v>
      </c>
      <c r="F64" s="20">
        <v>1.911476200483208E-3</v>
      </c>
      <c r="G64" s="22"/>
      <c r="H64" s="22">
        <v>8.4006148831273357</v>
      </c>
      <c r="I64" s="22">
        <v>1.5506483567525784</v>
      </c>
      <c r="J64" s="20">
        <v>0.18458748297902111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37"/>
      <c r="GM64" s="22">
        <v>6.1039493176667676</v>
      </c>
      <c r="GN64" s="22">
        <v>6.5706783385719749</v>
      </c>
      <c r="GO64" s="22">
        <v>7.5620695833619003</v>
      </c>
      <c r="GP64" s="22">
        <v>7.9056477649960106</v>
      </c>
      <c r="GQ64" s="22">
        <v>7.7727493927815958</v>
      </c>
      <c r="GR64" s="22">
        <v>7.7782344933463303</v>
      </c>
      <c r="GS64" s="22">
        <v>7.6601456294646137</v>
      </c>
      <c r="GT64" s="22">
        <v>7.5393937577617125</v>
      </c>
      <c r="GU64" s="22">
        <v>7.6463038077486845</v>
      </c>
      <c r="GV64" s="22">
        <v>7.7419355498370388</v>
      </c>
      <c r="GW64" s="22">
        <v>7.7512795906724534</v>
      </c>
      <c r="GX64" s="22">
        <v>7.6490140335650043</v>
      </c>
      <c r="GY64" s="22">
        <v>7.6961406200371876</v>
      </c>
      <c r="GZ64" s="22">
        <v>9.6562125387189113</v>
      </c>
      <c r="HA64" s="22">
        <v>10.047706468250571</v>
      </c>
      <c r="HB64" s="22">
        <f t="shared" ref="HB64:HB127" si="11">+C64</f>
        <v>9.970284842727688</v>
      </c>
      <c r="HC64" s="260"/>
      <c r="HD64" s="260"/>
      <c r="HE64" s="260"/>
      <c r="HF64" s="260"/>
      <c r="HG64" s="260"/>
      <c r="HH64" s="260"/>
    </row>
    <row r="65" spans="1:216" ht="13">
      <c r="A65" s="9"/>
      <c r="B65" s="18" t="s">
        <v>19</v>
      </c>
      <c r="C65" s="22">
        <v>9.7694887885582649</v>
      </c>
      <c r="D65" s="22">
        <v>9.8587915168968188</v>
      </c>
      <c r="E65" s="22">
        <v>-8.9302728338553905E-2</v>
      </c>
      <c r="F65" s="20">
        <v>-9.058182048529928E-3</v>
      </c>
      <c r="G65" s="22"/>
      <c r="H65" s="22">
        <v>9.0305152808594276</v>
      </c>
      <c r="I65" s="22">
        <v>0.8282762360373912</v>
      </c>
      <c r="J65" s="20">
        <v>9.1719709260994098E-2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37"/>
      <c r="GM65" s="22">
        <v>7.2537914921935185</v>
      </c>
      <c r="GN65" s="22">
        <v>7.5006605433518887</v>
      </c>
      <c r="GO65" s="22">
        <v>8.3134001755956337</v>
      </c>
      <c r="GP65" s="22">
        <v>8.5833443780169123</v>
      </c>
      <c r="GQ65" s="22">
        <v>8.5019874182996347</v>
      </c>
      <c r="GR65" s="22">
        <v>8.4783647659896566</v>
      </c>
      <c r="GS65" s="22">
        <v>8.2421004401396107</v>
      </c>
      <c r="GT65" s="22">
        <v>8.0555746359856926</v>
      </c>
      <c r="GU65" s="22">
        <v>8.3640058735970264</v>
      </c>
      <c r="GV65" s="22">
        <v>8.4504049265710126</v>
      </c>
      <c r="GW65" s="22">
        <v>8.2863483111929455</v>
      </c>
      <c r="GX65" s="22">
        <v>8.5019301406855963</v>
      </c>
      <c r="GY65" s="22">
        <v>8.3430060940072437</v>
      </c>
      <c r="GZ65" s="22">
        <v>9.7907814568732565</v>
      </c>
      <c r="HA65" s="22">
        <v>9.7235017638815542</v>
      </c>
      <c r="HB65" s="22">
        <f t="shared" si="11"/>
        <v>9.7694887885582649</v>
      </c>
      <c r="HC65" s="260"/>
      <c r="HD65" s="260"/>
      <c r="HE65" s="260"/>
      <c r="HF65" s="260"/>
      <c r="HG65" s="260"/>
      <c r="HH65" s="260"/>
    </row>
    <row r="66" spans="1:216" ht="13">
      <c r="A66" s="9"/>
      <c r="B66" s="18" t="s">
        <v>20</v>
      </c>
      <c r="C66" s="22">
        <v>10.039082940213881</v>
      </c>
      <c r="D66" s="22">
        <v>10.002525425171951</v>
      </c>
      <c r="E66" s="22">
        <v>3.6557515041929278E-2</v>
      </c>
      <c r="F66" s="20">
        <v>3.6548285046024589E-3</v>
      </c>
      <c r="G66" s="22"/>
      <c r="H66" s="22">
        <v>8.786402663529433</v>
      </c>
      <c r="I66" s="22">
        <v>1.2161227616425183</v>
      </c>
      <c r="J66" s="20">
        <v>0.13840963227082639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37"/>
      <c r="GM66" s="22">
        <v>6.2726304015770626</v>
      </c>
      <c r="GN66" s="22">
        <v>6.4259173255750088</v>
      </c>
      <c r="GO66" s="22">
        <v>7.4173182005908256</v>
      </c>
      <c r="GP66" s="22">
        <v>7.82332795609247</v>
      </c>
      <c r="GQ66" s="22">
        <v>7.8691638079851183</v>
      </c>
      <c r="GR66" s="22">
        <v>7.8358634770310696</v>
      </c>
      <c r="GS66" s="22">
        <v>7.7430173670183819</v>
      </c>
      <c r="GT66" s="22">
        <v>7.7033567124375173</v>
      </c>
      <c r="GU66" s="22">
        <v>7.5226533331122019</v>
      </c>
      <c r="GV66" s="22">
        <v>7.5856836266067997</v>
      </c>
      <c r="GW66" s="22">
        <v>7.6431312151233373</v>
      </c>
      <c r="GX66" s="22">
        <v>7.8967675020830814</v>
      </c>
      <c r="GY66" s="22">
        <v>8.0771035494912873</v>
      </c>
      <c r="GZ66" s="22">
        <v>9.7481491867928263</v>
      </c>
      <c r="HA66" s="22">
        <v>10.061040194327957</v>
      </c>
      <c r="HB66" s="22">
        <f t="shared" si="11"/>
        <v>10.039082940213881</v>
      </c>
      <c r="HC66" s="260"/>
      <c r="HD66" s="260"/>
      <c r="HE66" s="260"/>
      <c r="HF66" s="260"/>
      <c r="HG66" s="260"/>
      <c r="HH66" s="260"/>
    </row>
    <row r="67" spans="1:216" ht="1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37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60"/>
      <c r="HD67" s="260"/>
      <c r="HE67" s="260"/>
      <c r="HF67" s="260"/>
      <c r="HG67" s="260"/>
      <c r="HH67" s="260"/>
    </row>
    <row r="68" spans="1:216" ht="13">
      <c r="A68" s="9"/>
      <c r="B68" s="34" t="s">
        <v>31</v>
      </c>
      <c r="C68" s="25">
        <v>316.26206718750007</v>
      </c>
      <c r="D68" s="25">
        <v>308.63764028313466</v>
      </c>
      <c r="E68" s="25">
        <v>7.6244269043654072</v>
      </c>
      <c r="F68" s="26">
        <v>2.4703490142585955E-2</v>
      </c>
      <c r="G68" s="27"/>
      <c r="H68" s="25">
        <v>278.81393215878768</v>
      </c>
      <c r="I68" s="25">
        <v>29.823708124346979</v>
      </c>
      <c r="J68" s="26">
        <v>0.10696634810688743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37"/>
      <c r="GM68" s="25">
        <v>1195.9403432591623</v>
      </c>
      <c r="GN68" s="25">
        <v>1342.2666202468272</v>
      </c>
      <c r="GO68" s="25">
        <v>1529.0703345008828</v>
      </c>
      <c r="GP68" s="25">
        <v>1543.0943834034708</v>
      </c>
      <c r="GQ68" s="25">
        <v>1544.5000413608634</v>
      </c>
      <c r="GR68" s="25">
        <v>1562.6807517557272</v>
      </c>
      <c r="GS68" s="25">
        <v>1580.0801045727519</v>
      </c>
      <c r="GT68" s="25">
        <v>1568.329198822893</v>
      </c>
      <c r="GU68" s="25">
        <v>1598.7334778670934</v>
      </c>
      <c r="GV68" s="25">
        <v>1645.5705425191099</v>
      </c>
      <c r="GW68" s="25">
        <v>1708.8508656842168</v>
      </c>
      <c r="GX68" s="25">
        <v>1492.4741172035169</v>
      </c>
      <c r="GY68" s="25">
        <v>1574.2337923881034</v>
      </c>
      <c r="GZ68" s="25">
        <v>2027.2718508614864</v>
      </c>
      <c r="HA68" s="25">
        <v>2146.032687996807</v>
      </c>
      <c r="HB68" s="25">
        <f t="shared" si="11"/>
        <v>316.26206718750007</v>
      </c>
      <c r="HC68" s="260"/>
      <c r="HD68" s="260"/>
      <c r="HE68" s="260"/>
      <c r="HF68" s="260"/>
      <c r="HG68" s="260"/>
      <c r="HH68" s="260"/>
    </row>
    <row r="69" spans="1:216" ht="13">
      <c r="A69" s="9"/>
      <c r="B69" s="18" t="s">
        <v>18</v>
      </c>
      <c r="C69" s="19">
        <v>111.26277903332198</v>
      </c>
      <c r="D69" s="19">
        <v>108.58677535320183</v>
      </c>
      <c r="E69" s="19">
        <v>2.6760036801201466</v>
      </c>
      <c r="F69" s="20">
        <v>2.4643918851221702E-2</v>
      </c>
      <c r="G69" s="22"/>
      <c r="H69" s="19">
        <v>90.818996022674185</v>
      </c>
      <c r="I69" s="19">
        <v>17.767779330527645</v>
      </c>
      <c r="J69" s="20">
        <v>0.19563945989990553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37"/>
      <c r="GM69" s="19">
        <v>374.32060523735089</v>
      </c>
      <c r="GN69" s="19">
        <v>408.98207337575576</v>
      </c>
      <c r="GO69" s="19">
        <v>454.82867892196498</v>
      </c>
      <c r="GP69" s="19">
        <v>438.66075438272611</v>
      </c>
      <c r="GQ69" s="19">
        <v>446.3674592508039</v>
      </c>
      <c r="GR69" s="19">
        <v>461.86155215845969</v>
      </c>
      <c r="GS69" s="19">
        <v>467.58460696348442</v>
      </c>
      <c r="GT69" s="19">
        <v>474.67586234098763</v>
      </c>
      <c r="GU69" s="19">
        <v>488.23248706880855</v>
      </c>
      <c r="GV69" s="19">
        <v>508.79814724337899</v>
      </c>
      <c r="GW69" s="19">
        <v>532.35627239902306</v>
      </c>
      <c r="GX69" s="19">
        <v>485.1496380658495</v>
      </c>
      <c r="GY69" s="19">
        <v>524.24348289098612</v>
      </c>
      <c r="GZ69" s="19">
        <v>705.14038719266114</v>
      </c>
      <c r="HA69" s="19">
        <v>753.22551086630028</v>
      </c>
      <c r="HB69" s="19">
        <f t="shared" si="11"/>
        <v>111.26277903332198</v>
      </c>
      <c r="HC69" s="260"/>
      <c r="HD69" s="260"/>
      <c r="HE69" s="260"/>
      <c r="HF69" s="260"/>
      <c r="HG69" s="260"/>
      <c r="HH69" s="260"/>
    </row>
    <row r="70" spans="1:216" ht="13">
      <c r="A70" s="9"/>
      <c r="B70" s="18" t="s">
        <v>19</v>
      </c>
      <c r="C70" s="19">
        <v>125.0490603931292</v>
      </c>
      <c r="D70" s="19">
        <v>121.01320232237748</v>
      </c>
      <c r="E70" s="19">
        <v>4.0358580707517149</v>
      </c>
      <c r="F70" s="20">
        <v>3.3350560048813892E-2</v>
      </c>
      <c r="G70" s="22"/>
      <c r="H70" s="19">
        <v>106.76605865370658</v>
      </c>
      <c r="I70" s="19">
        <v>14.247143668670901</v>
      </c>
      <c r="J70" s="20">
        <v>0.13344263006730636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37"/>
      <c r="GM70" s="19">
        <v>518.94235078985491</v>
      </c>
      <c r="GN70" s="19">
        <v>558.62034014244955</v>
      </c>
      <c r="GO70" s="19">
        <v>632.54640945144615</v>
      </c>
      <c r="GP70" s="19">
        <v>649.93690853881287</v>
      </c>
      <c r="GQ70" s="19">
        <v>633.56233484349661</v>
      </c>
      <c r="GR70" s="19">
        <v>626.25065202096778</v>
      </c>
      <c r="GS70" s="19">
        <v>617.1723321519537</v>
      </c>
      <c r="GT70" s="19">
        <v>620.79156329546493</v>
      </c>
      <c r="GU70" s="19">
        <v>647.05354445001819</v>
      </c>
      <c r="GV70" s="19">
        <v>656.26183447511289</v>
      </c>
      <c r="GW70" s="19">
        <v>692.6113818355235</v>
      </c>
      <c r="GX70" s="19">
        <v>624.57113339630996</v>
      </c>
      <c r="GY70" s="19">
        <v>627.00593288976461</v>
      </c>
      <c r="GZ70" s="19">
        <v>776.6117419292533</v>
      </c>
      <c r="HA70" s="19">
        <v>848.5451188153429</v>
      </c>
      <c r="HB70" s="19">
        <f t="shared" si="11"/>
        <v>125.0490603931292</v>
      </c>
      <c r="HC70" s="260"/>
      <c r="HD70" s="260"/>
      <c r="HE70" s="260"/>
      <c r="HF70" s="260"/>
      <c r="HG70" s="260"/>
      <c r="HH70" s="260"/>
    </row>
    <row r="71" spans="1:216" ht="13">
      <c r="A71" s="9"/>
      <c r="B71" s="18" t="s">
        <v>20</v>
      </c>
      <c r="C71" s="19">
        <v>79.950227761048893</v>
      </c>
      <c r="D71" s="19">
        <v>79.03766260755539</v>
      </c>
      <c r="E71" s="19">
        <v>0.91256515349350309</v>
      </c>
      <c r="F71" s="20">
        <v>1.154595319986435E-2</v>
      </c>
      <c r="G71" s="22"/>
      <c r="H71" s="19">
        <v>81.228877482406887</v>
      </c>
      <c r="I71" s="19">
        <v>-2.1912148748514966</v>
      </c>
      <c r="J71" s="20">
        <v>-2.6975811346476936E-2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37"/>
      <c r="GM71" s="19">
        <v>302.67738723195657</v>
      </c>
      <c r="GN71" s="19">
        <v>374.66420672862193</v>
      </c>
      <c r="GO71" s="19">
        <v>441.69524612747176</v>
      </c>
      <c r="GP71" s="19">
        <v>454.49672048193173</v>
      </c>
      <c r="GQ71" s="19">
        <v>464.57024726656277</v>
      </c>
      <c r="GR71" s="19">
        <v>474.56854757629969</v>
      </c>
      <c r="GS71" s="19">
        <v>495.32316545731379</v>
      </c>
      <c r="GT71" s="19">
        <v>472.86177318644042</v>
      </c>
      <c r="GU71" s="19">
        <v>463.44744634826645</v>
      </c>
      <c r="GV71" s="19">
        <v>480.51056080061812</v>
      </c>
      <c r="GW71" s="19">
        <v>483.88321144967051</v>
      </c>
      <c r="GX71" s="19">
        <v>382.75334574135735</v>
      </c>
      <c r="GY71" s="19">
        <v>422.98437660735266</v>
      </c>
      <c r="GZ71" s="19">
        <v>545.51972173957188</v>
      </c>
      <c r="HA71" s="19">
        <v>544.26205831516359</v>
      </c>
      <c r="HB71" s="19">
        <f t="shared" si="11"/>
        <v>79.950227761048893</v>
      </c>
      <c r="HC71" s="260"/>
      <c r="HD71" s="260"/>
      <c r="HE71" s="260"/>
      <c r="HF71" s="260"/>
      <c r="HG71" s="260"/>
      <c r="HH71" s="260"/>
    </row>
    <row r="72" spans="1:216" ht="1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37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60"/>
      <c r="HD72" s="260"/>
      <c r="HE72" s="260"/>
      <c r="HF72" s="260"/>
      <c r="HG72" s="260"/>
      <c r="HH72" s="260"/>
    </row>
    <row r="73" spans="1:216" ht="13">
      <c r="A73" s="9"/>
      <c r="B73" s="34" t="s">
        <v>32</v>
      </c>
      <c r="C73" s="25">
        <v>18618.08520224852</v>
      </c>
      <c r="D73" s="25">
        <v>17416.847070399213</v>
      </c>
      <c r="E73" s="25">
        <v>1201.2381318493062</v>
      </c>
      <c r="F73" s="26">
        <v>6.8969896043404394E-2</v>
      </c>
      <c r="G73" s="27"/>
      <c r="H73" s="25">
        <v>15980.51648777815</v>
      </c>
      <c r="I73" s="25">
        <v>1436.3305826210635</v>
      </c>
      <c r="J73" s="26">
        <v>8.9880110177888481E-2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37"/>
      <c r="GM73" s="25">
        <v>43057.378550365858</v>
      </c>
      <c r="GN73" s="25">
        <v>49466.872155221499</v>
      </c>
      <c r="GO73" s="25">
        <v>58294.425783679922</v>
      </c>
      <c r="GP73" s="25">
        <v>60679.543029631204</v>
      </c>
      <c r="GQ73" s="25">
        <v>64607.403593552794</v>
      </c>
      <c r="GR73" s="25">
        <v>68075.346207398848</v>
      </c>
      <c r="GS73" s="25">
        <v>71192.670215542632</v>
      </c>
      <c r="GT73" s="25">
        <v>72250.200455121623</v>
      </c>
      <c r="GU73" s="25">
        <v>76020.613081800868</v>
      </c>
      <c r="GV73" s="25">
        <v>81511.762871147992</v>
      </c>
      <c r="GW73" s="25">
        <v>87668.765080588957</v>
      </c>
      <c r="GX73" s="25">
        <v>84416.789983871728</v>
      </c>
      <c r="GY73" s="25">
        <v>90010.216024110967</v>
      </c>
      <c r="GZ73" s="25">
        <v>111567.28992632996</v>
      </c>
      <c r="HA73" s="25">
        <v>120554.69331799887</v>
      </c>
      <c r="HB73" s="25">
        <f t="shared" si="11"/>
        <v>18618.08520224852</v>
      </c>
      <c r="HC73" s="260"/>
      <c r="HD73" s="260"/>
      <c r="HE73" s="260"/>
      <c r="HF73" s="260"/>
      <c r="HG73" s="260"/>
      <c r="HH73" s="260"/>
    </row>
    <row r="74" spans="1:216" ht="13">
      <c r="A74" s="9"/>
      <c r="B74" s="18" t="s">
        <v>18</v>
      </c>
      <c r="C74" s="19">
        <v>6549.9166222285166</v>
      </c>
      <c r="D74" s="19">
        <v>6127.643032139209</v>
      </c>
      <c r="E74" s="19">
        <v>422.27359008930762</v>
      </c>
      <c r="F74" s="20">
        <v>6.8912889976537772E-2</v>
      </c>
      <c r="G74" s="22"/>
      <c r="H74" s="19">
        <v>5204.5861489581166</v>
      </c>
      <c r="I74" s="19">
        <v>923.05688318109242</v>
      </c>
      <c r="J74" s="20">
        <v>0.17735452094800566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37"/>
      <c r="GM74" s="19">
        <v>13477.3894874</v>
      </c>
      <c r="GN74" s="19">
        <v>15073.136745120015</v>
      </c>
      <c r="GO74" s="19">
        <v>17340.715076749915</v>
      </c>
      <c r="GP74" s="19">
        <v>17246.084979861167</v>
      </c>
      <c r="GQ74" s="19">
        <v>18673.393291662807</v>
      </c>
      <c r="GR74" s="19">
        <v>20119.892862268134</v>
      </c>
      <c r="GS74" s="19">
        <v>21068.019706962627</v>
      </c>
      <c r="GT74" s="19">
        <v>21869.150088081631</v>
      </c>
      <c r="GU74" s="19">
        <v>23215.350844550885</v>
      </c>
      <c r="GV74" s="19">
        <v>25204.626810888018</v>
      </c>
      <c r="GW74" s="19">
        <v>27320.151836679044</v>
      </c>
      <c r="GX74" s="19">
        <v>27453.684303291713</v>
      </c>
      <c r="GY74" s="19">
        <v>29974.777111530981</v>
      </c>
      <c r="GZ74" s="19">
        <v>38781.545445819946</v>
      </c>
      <c r="HA74" s="19">
        <v>42318.478428428891</v>
      </c>
      <c r="HB74" s="19">
        <f t="shared" si="11"/>
        <v>6549.9166222285166</v>
      </c>
      <c r="HC74" s="260"/>
      <c r="HD74" s="260"/>
      <c r="HE74" s="260"/>
      <c r="HF74" s="260"/>
      <c r="HG74" s="260"/>
      <c r="HH74" s="260"/>
    </row>
    <row r="75" spans="1:216" ht="13">
      <c r="A75" s="9"/>
      <c r="B75" s="18" t="s">
        <v>19</v>
      </c>
      <c r="C75" s="19">
        <v>7361.4876948000037</v>
      </c>
      <c r="D75" s="19">
        <v>6827.918147350003</v>
      </c>
      <c r="E75" s="19">
        <v>533.56954745000075</v>
      </c>
      <c r="F75" s="20">
        <v>7.8145275900398062E-2</v>
      </c>
      <c r="G75" s="22"/>
      <c r="H75" s="19">
        <v>6118.7823712000336</v>
      </c>
      <c r="I75" s="19">
        <v>709.13577614996939</v>
      </c>
      <c r="J75" s="20">
        <v>0.11589491717955833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37"/>
      <c r="GM75" s="19">
        <v>18682.709360000001</v>
      </c>
      <c r="GN75" s="19">
        <v>20584.688171699996</v>
      </c>
      <c r="GO75" s="19">
        <v>24115.425684480004</v>
      </c>
      <c r="GP75" s="19">
        <v>25559.455379240037</v>
      </c>
      <c r="GQ75" s="19">
        <v>26503.918056309987</v>
      </c>
      <c r="GR75" s="19">
        <v>27282.553609680719</v>
      </c>
      <c r="GS75" s="19">
        <v>27807.745064560004</v>
      </c>
      <c r="GT75" s="19">
        <v>28601.488740749999</v>
      </c>
      <c r="GU75" s="19">
        <v>30768.575282359987</v>
      </c>
      <c r="GV75" s="19">
        <v>32510.249579599968</v>
      </c>
      <c r="GW75" s="19">
        <v>35545.980741859916</v>
      </c>
      <c r="GX75" s="19">
        <v>35334.058580070014</v>
      </c>
      <c r="GY75" s="19">
        <v>35855.043268909998</v>
      </c>
      <c r="GZ75" s="19">
        <v>42734.069583220051</v>
      </c>
      <c r="HA75" s="19">
        <v>47668.241827819991</v>
      </c>
      <c r="HB75" s="19">
        <f t="shared" si="11"/>
        <v>7361.4876948000037</v>
      </c>
      <c r="HC75" s="260"/>
      <c r="HD75" s="260"/>
      <c r="HE75" s="260"/>
      <c r="HF75" s="260"/>
      <c r="HG75" s="260"/>
      <c r="HH75" s="260"/>
    </row>
    <row r="76" spans="1:216" ht="13">
      <c r="A76" s="9"/>
      <c r="B76" s="18" t="s">
        <v>20</v>
      </c>
      <c r="C76" s="19">
        <v>4706.6808852200002</v>
      </c>
      <c r="D76" s="19">
        <v>4461.2858909099996</v>
      </c>
      <c r="E76" s="19">
        <v>245.39499431000058</v>
      </c>
      <c r="F76" s="20">
        <v>5.5005440205031481E-2</v>
      </c>
      <c r="G76" s="22"/>
      <c r="H76" s="19">
        <v>4657.1479676200006</v>
      </c>
      <c r="I76" s="19">
        <v>-195.86207671000102</v>
      </c>
      <c r="J76" s="20">
        <v>-4.2056227990130798E-2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37"/>
      <c r="GM76" s="19">
        <v>10897.279702965858</v>
      </c>
      <c r="GN76" s="19">
        <v>13809.047238401487</v>
      </c>
      <c r="GO76" s="19">
        <v>16838.28502245</v>
      </c>
      <c r="GP76" s="19">
        <v>17874.002670530004</v>
      </c>
      <c r="GQ76" s="19">
        <v>19430.092245579999</v>
      </c>
      <c r="GR76" s="19">
        <v>20672.899735449992</v>
      </c>
      <c r="GS76" s="19">
        <v>22316.905444019991</v>
      </c>
      <c r="GT76" s="19">
        <v>21779.561626289989</v>
      </c>
      <c r="GU76" s="19">
        <v>22036.686954889992</v>
      </c>
      <c r="GV76" s="19">
        <v>23796.886480660003</v>
      </c>
      <c r="GW76" s="19">
        <v>24802.632502050001</v>
      </c>
      <c r="GX76" s="19">
        <v>21629.047100510001</v>
      </c>
      <c r="GY76" s="19">
        <v>24180.395643669995</v>
      </c>
      <c r="GZ76" s="19">
        <v>30051.674897289962</v>
      </c>
      <c r="HA76" s="19">
        <v>30567.973061749995</v>
      </c>
      <c r="HB76" s="19">
        <f t="shared" si="11"/>
        <v>4706.6808852200002</v>
      </c>
      <c r="HC76" s="260"/>
      <c r="HD76" s="260"/>
      <c r="HE76" s="260"/>
      <c r="HF76" s="260"/>
      <c r="HG76" s="260"/>
      <c r="HH76" s="260"/>
    </row>
    <row r="77" spans="1:216" ht="1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37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60"/>
      <c r="HD77" s="260"/>
      <c r="HE77" s="260"/>
      <c r="HF77" s="260"/>
      <c r="HG77" s="260"/>
      <c r="HH77" s="260"/>
    </row>
    <row r="78" spans="1:216" ht="13">
      <c r="A78" s="9"/>
      <c r="B78" s="34" t="s">
        <v>33</v>
      </c>
      <c r="C78" s="25">
        <v>1811.7847206088848</v>
      </c>
      <c r="D78" s="25">
        <v>1626.0752175116013</v>
      </c>
      <c r="E78" s="25">
        <v>185.70950309728346</v>
      </c>
      <c r="F78" s="26">
        <v>0.1142072033921509</v>
      </c>
      <c r="G78" s="27"/>
      <c r="H78" s="25">
        <v>1625.9879005930411</v>
      </c>
      <c r="I78" s="25">
        <v>8.731691856019097E-2</v>
      </c>
      <c r="J78" s="26">
        <v>5.3700841518159E-5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37"/>
      <c r="GM78" s="25">
        <v>6155.3771597710293</v>
      </c>
      <c r="GN78" s="25">
        <v>6494.4272658093423</v>
      </c>
      <c r="GO78" s="25">
        <v>6574.1833367169411</v>
      </c>
      <c r="GP78" s="25">
        <v>7041.0159474308266</v>
      </c>
      <c r="GQ78" s="25">
        <v>7663.1340519061396</v>
      </c>
      <c r="GR78" s="25">
        <v>8131.4358118788332</v>
      </c>
      <c r="GS78" s="25">
        <v>8736.4337677044205</v>
      </c>
      <c r="GT78" s="25">
        <v>9000.3263717112222</v>
      </c>
      <c r="GU78" s="25">
        <v>9355.3321516507513</v>
      </c>
      <c r="GV78" s="25">
        <v>9853.9979584123794</v>
      </c>
      <c r="GW78" s="25">
        <v>10665.574469064686</v>
      </c>
      <c r="GX78" s="25">
        <v>10018.511787522486</v>
      </c>
      <c r="GY78" s="25">
        <v>10704.25067582574</v>
      </c>
      <c r="GZ78" s="25">
        <v>10713.85966174438</v>
      </c>
      <c r="HA78" s="25">
        <v>11579.799065921514</v>
      </c>
      <c r="HB78" s="25">
        <f t="shared" si="11"/>
        <v>1811.7847206088848</v>
      </c>
      <c r="HC78" s="260"/>
      <c r="HD78" s="260"/>
      <c r="HE78" s="260"/>
      <c r="HF78" s="260"/>
      <c r="HG78" s="260"/>
      <c r="HH78" s="260"/>
    </row>
    <row r="79" spans="1:216" ht="13">
      <c r="A79" s="9"/>
      <c r="B79" s="18" t="s">
        <v>18</v>
      </c>
      <c r="C79" s="19">
        <v>638.09285935735966</v>
      </c>
      <c r="D79" s="19">
        <v>583.34610292251568</v>
      </c>
      <c r="E79" s="19">
        <v>54.746756434843974</v>
      </c>
      <c r="F79" s="20">
        <v>9.3849528025587645E-2</v>
      </c>
      <c r="G79" s="22"/>
      <c r="H79" s="19">
        <v>576.73231493771004</v>
      </c>
      <c r="I79" s="19">
        <v>6.61378798480564</v>
      </c>
      <c r="J79" s="20">
        <v>1.1467691012805415E-2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37"/>
      <c r="GM79" s="19">
        <v>2000.9800000000005</v>
      </c>
      <c r="GN79" s="19">
        <v>1964.96</v>
      </c>
      <c r="GO79" s="19">
        <v>1929.62</v>
      </c>
      <c r="GP79" s="19">
        <v>2018.69</v>
      </c>
      <c r="GQ79" s="19">
        <v>2306.2782574394842</v>
      </c>
      <c r="GR79" s="19">
        <v>2487.5294282154368</v>
      </c>
      <c r="GS79" s="19">
        <v>2701.6187806623257</v>
      </c>
      <c r="GT79" s="19">
        <v>2886.5309402287917</v>
      </c>
      <c r="GU79" s="19">
        <v>2984.4452767177991</v>
      </c>
      <c r="GV79" s="19">
        <v>3173.1149517605263</v>
      </c>
      <c r="GW79" s="19">
        <v>3431.2693325959399</v>
      </c>
      <c r="GX79" s="19">
        <v>3490.3789559142197</v>
      </c>
      <c r="GY79" s="19">
        <v>3786.1305530020527</v>
      </c>
      <c r="GZ79" s="19">
        <v>3819.7792902325109</v>
      </c>
      <c r="HA79" s="19">
        <v>4012.1017828025292</v>
      </c>
      <c r="HB79" s="19">
        <f t="shared" si="11"/>
        <v>638.09285935735966</v>
      </c>
      <c r="HC79" s="260"/>
      <c r="HD79" s="260"/>
      <c r="HE79" s="260"/>
      <c r="HF79" s="260"/>
      <c r="HG79" s="260"/>
      <c r="HH79" s="260"/>
    </row>
    <row r="80" spans="1:216" ht="13">
      <c r="A80" s="9"/>
      <c r="B80" s="18" t="s">
        <v>19</v>
      </c>
      <c r="C80" s="19">
        <v>714.93881299999998</v>
      </c>
      <c r="D80" s="19">
        <v>644.07308499999999</v>
      </c>
      <c r="E80" s="19">
        <v>70.86572799999999</v>
      </c>
      <c r="F80" s="20">
        <v>0.1100274637310764</v>
      </c>
      <c r="G80" s="22"/>
      <c r="H80" s="19">
        <v>643.80062599999997</v>
      </c>
      <c r="I80" s="19">
        <v>0.27245900000002621</v>
      </c>
      <c r="J80" s="20">
        <v>4.2320399980478771E-4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37"/>
      <c r="GM80" s="19">
        <v>2443.663</v>
      </c>
      <c r="GN80" s="19">
        <v>2567.0860000000002</v>
      </c>
      <c r="GO80" s="19">
        <v>2636.7179999999998</v>
      </c>
      <c r="GP80" s="19">
        <v>2878.02</v>
      </c>
      <c r="GQ80" s="19">
        <v>2979.7055660000001</v>
      </c>
      <c r="GR80" s="19">
        <v>3159.6641019999997</v>
      </c>
      <c r="GS80" s="19">
        <v>3241.4290780000001</v>
      </c>
      <c r="GT80" s="19">
        <v>3386.3999859999999</v>
      </c>
      <c r="GU80" s="19">
        <v>3544.0609490000002</v>
      </c>
      <c r="GV80" s="19">
        <v>3699.2912919999994</v>
      </c>
      <c r="GW80" s="19">
        <v>4067.8249289999999</v>
      </c>
      <c r="GX80" s="19">
        <v>3972.8265000000006</v>
      </c>
      <c r="GY80" s="19">
        <v>4211.1122500000001</v>
      </c>
      <c r="GZ80" s="19">
        <v>4251.0323159999998</v>
      </c>
      <c r="HA80" s="19">
        <v>4776.3203269999995</v>
      </c>
      <c r="HB80" s="19">
        <f t="shared" si="11"/>
        <v>714.93881299999998</v>
      </c>
      <c r="HC80" s="260"/>
      <c r="HD80" s="260"/>
      <c r="HE80" s="260"/>
      <c r="HF80" s="260"/>
      <c r="HG80" s="260"/>
      <c r="HH80" s="260"/>
    </row>
    <row r="81" spans="1:216" ht="13">
      <c r="A81" s="9"/>
      <c r="B81" s="18" t="s">
        <v>20</v>
      </c>
      <c r="C81" s="19">
        <v>458.753048251525</v>
      </c>
      <c r="D81" s="19">
        <v>398.65602958908562</v>
      </c>
      <c r="E81" s="19">
        <v>60.097018662439382</v>
      </c>
      <c r="F81" s="20">
        <v>0.15074905232057906</v>
      </c>
      <c r="G81" s="22"/>
      <c r="H81" s="19">
        <v>405.45495965533098</v>
      </c>
      <c r="I81" s="19">
        <v>-6.7989300662453616</v>
      </c>
      <c r="J81" s="20">
        <v>-1.6768644467994653E-2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37"/>
      <c r="GM81" s="19">
        <v>1710.7341597710295</v>
      </c>
      <c r="GN81" s="19">
        <v>1962.381265809342</v>
      </c>
      <c r="GO81" s="19">
        <v>2007.8453367169416</v>
      </c>
      <c r="GP81" s="19">
        <v>2144.3059474308266</v>
      </c>
      <c r="GQ81" s="19">
        <v>2377.1502284666544</v>
      </c>
      <c r="GR81" s="19">
        <v>2484.2422816633975</v>
      </c>
      <c r="GS81" s="19">
        <v>2793.3859090420938</v>
      </c>
      <c r="GT81" s="19">
        <v>2727.3954454824307</v>
      </c>
      <c r="GU81" s="19">
        <v>2826.8259259329511</v>
      </c>
      <c r="GV81" s="19">
        <v>2981.5917146518532</v>
      </c>
      <c r="GW81" s="19">
        <v>3166.4802074687477</v>
      </c>
      <c r="GX81" s="19">
        <v>2555.3063316082671</v>
      </c>
      <c r="GY81" s="19">
        <v>2707.0078728236876</v>
      </c>
      <c r="GZ81" s="19">
        <v>2643.0480555118688</v>
      </c>
      <c r="HA81" s="19">
        <v>2791.3769561189852</v>
      </c>
      <c r="HB81" s="19">
        <f t="shared" si="11"/>
        <v>458.753048251525</v>
      </c>
      <c r="HC81" s="260"/>
      <c r="HD81" s="260"/>
      <c r="HE81" s="260"/>
      <c r="HF81" s="260"/>
      <c r="HG81" s="260"/>
      <c r="HH81" s="260"/>
    </row>
    <row r="82" spans="1:216" ht="1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37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60"/>
      <c r="HD82" s="260"/>
      <c r="HE82" s="260"/>
      <c r="HF82" s="260"/>
      <c r="HG82" s="260"/>
      <c r="HH82" s="260"/>
    </row>
    <row r="83" spans="1:216" ht="13">
      <c r="A83" s="9"/>
      <c r="B83" s="34" t="s">
        <v>34</v>
      </c>
      <c r="C83" s="25">
        <v>307.00203031446256</v>
      </c>
      <c r="D83" s="25">
        <v>286.87950278573095</v>
      </c>
      <c r="E83" s="25">
        <v>20.122527528731609</v>
      </c>
      <c r="F83" s="26">
        <v>7.014278585027052E-2</v>
      </c>
      <c r="G83" s="27"/>
      <c r="H83" s="25">
        <v>246.90729379526164</v>
      </c>
      <c r="I83" s="25">
        <v>39.972208990469312</v>
      </c>
      <c r="J83" s="26">
        <v>0.16189156819164172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37"/>
      <c r="GM83" s="25">
        <v>1095.8884688221433</v>
      </c>
      <c r="GN83" s="25">
        <v>1216.1970546141833</v>
      </c>
      <c r="GO83" s="25">
        <v>1365.0636999610501</v>
      </c>
      <c r="GP83" s="25">
        <v>1466.0875168173238</v>
      </c>
      <c r="GQ83" s="25">
        <v>1473.9908453477676</v>
      </c>
      <c r="GR83" s="25">
        <v>1494.884319092153</v>
      </c>
      <c r="GS83" s="25">
        <v>1523.7371134225809</v>
      </c>
      <c r="GT83" s="25">
        <v>1512.3970183109104</v>
      </c>
      <c r="GU83" s="25">
        <v>1536.8172901942589</v>
      </c>
      <c r="GV83" s="25">
        <v>1574.3126168621695</v>
      </c>
      <c r="GW83" s="25">
        <v>1648.6731588352714</v>
      </c>
      <c r="GX83" s="25">
        <v>1409.2156953654701</v>
      </c>
      <c r="GY83" s="25">
        <v>1497.7413569557946</v>
      </c>
      <c r="GZ83" s="25">
        <v>1889.4318970140603</v>
      </c>
      <c r="HA83" s="25">
        <v>2040.0184211075007</v>
      </c>
      <c r="HB83" s="25">
        <f t="shared" si="11"/>
        <v>307.00203031446256</v>
      </c>
      <c r="HC83" s="260"/>
      <c r="HD83" s="260"/>
      <c r="HE83" s="260"/>
      <c r="HF83" s="260"/>
      <c r="HG83" s="260"/>
      <c r="HH83" s="260"/>
    </row>
    <row r="84" spans="1:216" ht="13">
      <c r="A84" s="9"/>
      <c r="B84" s="18" t="s">
        <v>18</v>
      </c>
      <c r="C84" s="19">
        <v>108.07982923165062</v>
      </c>
      <c r="D84" s="19">
        <v>103.75106526817925</v>
      </c>
      <c r="E84" s="19">
        <v>4.3287639634713742</v>
      </c>
      <c r="F84" s="20">
        <v>4.1722597761114442E-2</v>
      </c>
      <c r="G84" s="22"/>
      <c r="H84" s="19">
        <v>84.542548311312061</v>
      </c>
      <c r="I84" s="19">
        <v>19.208516956867186</v>
      </c>
      <c r="J84" s="20">
        <v>0.22720532253339973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37"/>
      <c r="GM84" s="19">
        <v>334.9428833306971</v>
      </c>
      <c r="GN84" s="19">
        <v>364.98795570034252</v>
      </c>
      <c r="GO84" s="19">
        <v>395.23410362094472</v>
      </c>
      <c r="GP84" s="19">
        <v>418.731872704875</v>
      </c>
      <c r="GQ84" s="19">
        <v>429.60476280680211</v>
      </c>
      <c r="GR84" s="19">
        <v>444.67145623172127</v>
      </c>
      <c r="GS84" s="19">
        <v>459.00154887984331</v>
      </c>
      <c r="GT84" s="19">
        <v>469.95013817005218</v>
      </c>
      <c r="GU84" s="19">
        <v>478.86842735700981</v>
      </c>
      <c r="GV84" s="19">
        <v>494.65142089930782</v>
      </c>
      <c r="GW84" s="19">
        <v>518.29111196077531</v>
      </c>
      <c r="GX84" s="19">
        <v>468.36374326704464</v>
      </c>
      <c r="GY84" s="19">
        <v>504.93798029753344</v>
      </c>
      <c r="GZ84" s="19">
        <v>670.35049890880748</v>
      </c>
      <c r="HA84" s="19">
        <v>718.24239961559567</v>
      </c>
      <c r="HB84" s="19">
        <f t="shared" si="11"/>
        <v>108.07982923165062</v>
      </c>
      <c r="HC84" s="260"/>
      <c r="HD84" s="260"/>
      <c r="HE84" s="260"/>
      <c r="HF84" s="260"/>
      <c r="HG84" s="260"/>
      <c r="HH84" s="260"/>
    </row>
    <row r="85" spans="1:216" ht="13">
      <c r="A85" s="9"/>
      <c r="B85" s="18" t="s">
        <v>19</v>
      </c>
      <c r="C85" s="19">
        <v>120.6997009438011</v>
      </c>
      <c r="D85" s="19">
        <v>112.49026256723813</v>
      </c>
      <c r="E85" s="19">
        <v>8.2094383765629715</v>
      </c>
      <c r="F85" s="20">
        <v>7.2979102272572191E-2</v>
      </c>
      <c r="G85" s="22"/>
      <c r="H85" s="19">
        <v>99.383000560011226</v>
      </c>
      <c r="I85" s="19">
        <v>13.107262007226907</v>
      </c>
      <c r="J85" s="20">
        <v>0.13188635816355984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37"/>
      <c r="GM85" s="19">
        <v>474.07473405180315</v>
      </c>
      <c r="GN85" s="19">
        <v>509.06323756847081</v>
      </c>
      <c r="GO85" s="19">
        <v>577.2827848802192</v>
      </c>
      <c r="GP85" s="19">
        <v>620.84368373034238</v>
      </c>
      <c r="GQ85" s="19">
        <v>604.43133690888635</v>
      </c>
      <c r="GR85" s="19">
        <v>604.49305097314254</v>
      </c>
      <c r="GS85" s="19">
        <v>592.9968155520852</v>
      </c>
      <c r="GT85" s="19">
        <v>595.38658080274695</v>
      </c>
      <c r="GU85" s="19">
        <v>621.0931446297717</v>
      </c>
      <c r="GV85" s="19">
        <v>628.76083517636209</v>
      </c>
      <c r="GW85" s="19">
        <v>657.28054578389401</v>
      </c>
      <c r="GX85" s="19">
        <v>586.52731449598559</v>
      </c>
      <c r="GY85" s="19">
        <v>610.52073225609695</v>
      </c>
      <c r="GZ85" s="19">
        <v>748.29291147997026</v>
      </c>
      <c r="HA85" s="19">
        <v>821.97916890883027</v>
      </c>
      <c r="HB85" s="19">
        <f t="shared" si="11"/>
        <v>120.6997009438011</v>
      </c>
      <c r="HC85" s="260"/>
      <c r="HD85" s="260"/>
      <c r="HE85" s="260"/>
      <c r="HF85" s="260"/>
      <c r="HG85" s="260"/>
      <c r="HH85" s="260"/>
    </row>
    <row r="86" spans="1:216" ht="13">
      <c r="A86" s="9"/>
      <c r="B86" s="18" t="s">
        <v>20</v>
      </c>
      <c r="C86" s="19">
        <v>78.222500139010833</v>
      </c>
      <c r="D86" s="19">
        <v>70.638174950313584</v>
      </c>
      <c r="E86" s="19">
        <v>7.5843251886972496</v>
      </c>
      <c r="F86" s="20">
        <v>0.10736864583537178</v>
      </c>
      <c r="G86" s="22"/>
      <c r="H86" s="19">
        <v>62.981744923938365</v>
      </c>
      <c r="I86" s="19">
        <v>7.6564300263752187</v>
      </c>
      <c r="J86" s="20">
        <v>0.12156586064139246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37"/>
      <c r="GM86" s="19">
        <v>286.87085143964316</v>
      </c>
      <c r="GN86" s="19">
        <v>342.14586134537012</v>
      </c>
      <c r="GO86" s="19">
        <v>392.54681145988604</v>
      </c>
      <c r="GP86" s="19">
        <v>426.51196038210645</v>
      </c>
      <c r="GQ86" s="19">
        <v>439.95474563207898</v>
      </c>
      <c r="GR86" s="19">
        <v>445.7198118872891</v>
      </c>
      <c r="GS86" s="19">
        <v>471.73874899065231</v>
      </c>
      <c r="GT86" s="19">
        <v>447.06029933811118</v>
      </c>
      <c r="GU86" s="19">
        <v>436.85571820747737</v>
      </c>
      <c r="GV86" s="19">
        <v>450.90036078649956</v>
      </c>
      <c r="GW86" s="19">
        <v>473.10150109060214</v>
      </c>
      <c r="GX86" s="19">
        <v>354.32463760243996</v>
      </c>
      <c r="GY86" s="19">
        <v>382.28264440216412</v>
      </c>
      <c r="GZ86" s="19">
        <v>470.78848662528264</v>
      </c>
      <c r="HA86" s="19">
        <v>499.79685258307461</v>
      </c>
      <c r="HB86" s="19">
        <f t="shared" si="11"/>
        <v>78.222500139010833</v>
      </c>
      <c r="HC86" s="260"/>
      <c r="HD86" s="260"/>
      <c r="HE86" s="260"/>
      <c r="HF86" s="260"/>
      <c r="HG86" s="260"/>
      <c r="HH86" s="260"/>
    </row>
    <row r="87" spans="1:216" ht="1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37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60"/>
      <c r="HD87" s="260"/>
      <c r="HE87" s="260"/>
      <c r="HF87" s="260"/>
      <c r="HG87" s="260"/>
      <c r="HH87" s="260"/>
    </row>
    <row r="88" spans="1:216" ht="13">
      <c r="A88" s="9"/>
      <c r="B88" s="34" t="s">
        <v>35</v>
      </c>
      <c r="C88" s="25">
        <v>18073.172492110276</v>
      </c>
      <c r="D88" s="25">
        <v>16188.958571050784</v>
      </c>
      <c r="E88" s="25">
        <v>1884.2139210594923</v>
      </c>
      <c r="F88" s="26">
        <v>0.11638882839745218</v>
      </c>
      <c r="G88" s="27"/>
      <c r="H88" s="25">
        <v>14145.889380929402</v>
      </c>
      <c r="I88" s="25">
        <v>2043.0691901213813</v>
      </c>
      <c r="J88" s="26">
        <v>0.14442847212390325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37"/>
      <c r="GM88" s="25">
        <v>39455.470150076653</v>
      </c>
      <c r="GN88" s="25">
        <v>44817.683198382292</v>
      </c>
      <c r="GO88" s="25">
        <v>52051.291558866578</v>
      </c>
      <c r="GP88" s="25">
        <v>57669.908787354914</v>
      </c>
      <c r="GQ88" s="25">
        <v>61648.14056198184</v>
      </c>
      <c r="GR88" s="25">
        <v>65115.392070996917</v>
      </c>
      <c r="GS88" s="25">
        <v>68655.326268303936</v>
      </c>
      <c r="GT88" s="25">
        <v>69684.51339149967</v>
      </c>
      <c r="GU88" s="25">
        <v>73088.351973067605</v>
      </c>
      <c r="GV88" s="25">
        <v>77995.983860706416</v>
      </c>
      <c r="GW88" s="25">
        <v>84605.412962176008</v>
      </c>
      <c r="GX88" s="25">
        <v>79833.144306555565</v>
      </c>
      <c r="GY88" s="25">
        <v>85630.071929437618</v>
      </c>
      <c r="GZ88" s="25">
        <v>103936.52971157823</v>
      </c>
      <c r="HA88" s="25">
        <v>114643.55879481899</v>
      </c>
      <c r="HB88" s="25">
        <f t="shared" si="11"/>
        <v>18073.172492110276</v>
      </c>
      <c r="HC88" s="260"/>
      <c r="HD88" s="260"/>
      <c r="HE88" s="260"/>
      <c r="HF88" s="260"/>
      <c r="HG88" s="260"/>
      <c r="HH88" s="260"/>
    </row>
    <row r="89" spans="1:216" ht="13">
      <c r="A89" s="9"/>
      <c r="B89" s="18" t="s">
        <v>18</v>
      </c>
      <c r="C89" s="19">
        <v>6362.6399774898091</v>
      </c>
      <c r="D89" s="19">
        <v>5855.0838044502088</v>
      </c>
      <c r="E89" s="19">
        <v>507.55617303960025</v>
      </c>
      <c r="F89" s="20">
        <v>8.6686406205463307E-2</v>
      </c>
      <c r="G89" s="22"/>
      <c r="H89" s="19">
        <v>4844.9049976393262</v>
      </c>
      <c r="I89" s="19">
        <v>1010.1788068108826</v>
      </c>
      <c r="J89" s="20">
        <v>0.20850332613396774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37"/>
      <c r="GM89" s="19">
        <v>12059.298185819998</v>
      </c>
      <c r="GN89" s="19">
        <v>13448.668668157487</v>
      </c>
      <c r="GO89" s="19">
        <v>15069.441646599998</v>
      </c>
      <c r="GP89" s="19">
        <v>16471.174026165034</v>
      </c>
      <c r="GQ89" s="19">
        <v>17971.844881231988</v>
      </c>
      <c r="GR89" s="19">
        <v>19372.085087491665</v>
      </c>
      <c r="GS89" s="19">
        <v>20684.713782883744</v>
      </c>
      <c r="GT89" s="19">
        <v>21655.536429629155</v>
      </c>
      <c r="GU89" s="19">
        <v>22774.447088626988</v>
      </c>
      <c r="GV89" s="19">
        <v>24508.302816465213</v>
      </c>
      <c r="GW89" s="19">
        <v>26610.50900929411</v>
      </c>
      <c r="GX89" s="19">
        <v>26562.900738163964</v>
      </c>
      <c r="GY89" s="19">
        <v>28866.930489074864</v>
      </c>
      <c r="GZ89" s="19">
        <v>36862.966548576893</v>
      </c>
      <c r="HA89" s="19">
        <v>40371.2255488476</v>
      </c>
      <c r="HB89" s="19">
        <f t="shared" si="11"/>
        <v>6362.6399774898091</v>
      </c>
      <c r="HC89" s="260"/>
      <c r="HD89" s="260"/>
      <c r="HE89" s="260"/>
      <c r="HF89" s="260"/>
      <c r="HG89" s="260"/>
      <c r="HH89" s="260"/>
    </row>
    <row r="90" spans="1:216" ht="13">
      <c r="A90" s="9"/>
      <c r="B90" s="18" t="s">
        <v>19</v>
      </c>
      <c r="C90" s="19">
        <v>7105.5887074104667</v>
      </c>
      <c r="D90" s="19">
        <v>6347.9812386605718</v>
      </c>
      <c r="E90" s="19">
        <v>757.60746874989491</v>
      </c>
      <c r="F90" s="20">
        <v>0.11934620476442218</v>
      </c>
      <c r="G90" s="22"/>
      <c r="H90" s="19">
        <v>5694.9547407700747</v>
      </c>
      <c r="I90" s="19">
        <v>653.02649789049701</v>
      </c>
      <c r="J90" s="20">
        <v>0.11466754831526448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37"/>
      <c r="GM90" s="19">
        <v>17068.412880000003</v>
      </c>
      <c r="GN90" s="19">
        <v>18761.427143443427</v>
      </c>
      <c r="GO90" s="19">
        <v>22013.89323153994</v>
      </c>
      <c r="GP90" s="19">
        <v>24420.985091349976</v>
      </c>
      <c r="GQ90" s="19">
        <v>25280.67135313007</v>
      </c>
      <c r="GR90" s="19">
        <v>26329.170566285549</v>
      </c>
      <c r="GS90" s="19">
        <v>26718.558441010664</v>
      </c>
      <c r="GT90" s="19">
        <v>27438.139740600967</v>
      </c>
      <c r="GU90" s="19">
        <v>29538.398706320673</v>
      </c>
      <c r="GV90" s="19">
        <v>31151.894055961231</v>
      </c>
      <c r="GW90" s="19">
        <v>33736.6752029419</v>
      </c>
      <c r="GX90" s="19">
        <v>33206.932360121602</v>
      </c>
      <c r="GY90" s="19">
        <v>34906.185239752784</v>
      </c>
      <c r="GZ90" s="19">
        <v>41168.635841161326</v>
      </c>
      <c r="HA90" s="19">
        <v>46189.513044451371</v>
      </c>
      <c r="HB90" s="19">
        <f t="shared" si="11"/>
        <v>7105.5887074104667</v>
      </c>
      <c r="HC90" s="260"/>
      <c r="HD90" s="260"/>
      <c r="HE90" s="260"/>
      <c r="HF90" s="260"/>
      <c r="HG90" s="260"/>
      <c r="HH90" s="260"/>
    </row>
    <row r="91" spans="1:216" ht="13">
      <c r="A91" s="9"/>
      <c r="B91" s="18" t="s">
        <v>20</v>
      </c>
      <c r="C91" s="19">
        <v>4604.9438072100002</v>
      </c>
      <c r="D91" s="19">
        <v>3985.893527940003</v>
      </c>
      <c r="E91" s="19">
        <v>619.05027926999719</v>
      </c>
      <c r="F91" s="20">
        <v>0.15531028988371798</v>
      </c>
      <c r="G91" s="22"/>
      <c r="H91" s="19">
        <v>3606.0296425200004</v>
      </c>
      <c r="I91" s="19">
        <v>379.86388542000259</v>
      </c>
      <c r="J91" s="20">
        <v>0.10534130971661743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37"/>
      <c r="GM91" s="19">
        <v>10327.759084256646</v>
      </c>
      <c r="GN91" s="19">
        <v>12607.587386781375</v>
      </c>
      <c r="GO91" s="19">
        <v>14967.956680726642</v>
      </c>
      <c r="GP91" s="19">
        <v>16777.749669839901</v>
      </c>
      <c r="GQ91" s="19">
        <v>18395.624327619778</v>
      </c>
      <c r="GR91" s="19">
        <v>19414.136417219699</v>
      </c>
      <c r="GS91" s="19">
        <v>21252.054044409531</v>
      </c>
      <c r="GT91" s="19">
        <v>20590.837221269554</v>
      </c>
      <c r="GU91" s="19">
        <v>20775.506178119947</v>
      </c>
      <c r="GV91" s="19">
        <v>22335.786988279971</v>
      </c>
      <c r="GW91" s="19">
        <v>24258.228749940001</v>
      </c>
      <c r="GX91" s="19">
        <v>20063.311208269999</v>
      </c>
      <c r="GY91" s="19">
        <v>21856.956200609977</v>
      </c>
      <c r="GZ91" s="19">
        <v>25904.927321840009</v>
      </c>
      <c r="HA91" s="19">
        <v>28082.820201520015</v>
      </c>
      <c r="HB91" s="19">
        <f t="shared" si="11"/>
        <v>4604.9438072100002</v>
      </c>
      <c r="HC91" s="260"/>
      <c r="HD91" s="260"/>
      <c r="HE91" s="260"/>
      <c r="HF91" s="260"/>
      <c r="HG91" s="260"/>
      <c r="HH91" s="260"/>
    </row>
    <row r="92" spans="1:216" ht="1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37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60"/>
      <c r="HD92" s="260"/>
      <c r="HE92" s="260"/>
      <c r="HF92" s="260"/>
      <c r="HG92" s="260"/>
      <c r="HH92" s="260"/>
    </row>
    <row r="93" spans="1:216" ht="13">
      <c r="A93" s="9"/>
      <c r="B93" s="34" t="s">
        <v>36</v>
      </c>
      <c r="C93" s="25">
        <v>137.93398193472194</v>
      </c>
      <c r="D93" s="25">
        <v>148.28950382884872</v>
      </c>
      <c r="E93" s="25">
        <v>-10.355521894126781</v>
      </c>
      <c r="F93" s="26">
        <v>-6.9833141434466006E-2</v>
      </c>
      <c r="G93" s="27"/>
      <c r="H93" s="25">
        <v>95.756866069361948</v>
      </c>
      <c r="I93" s="25">
        <v>52.532637759486775</v>
      </c>
      <c r="J93" s="26">
        <v>0.54860439690491236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70.538681592947626</v>
      </c>
      <c r="GK93" s="25">
        <v>67.395300341774302</v>
      </c>
      <c r="GL93" s="37"/>
      <c r="GM93" s="25">
        <v>150.11038759556502</v>
      </c>
      <c r="GN93" s="25">
        <v>272.95101569599512</v>
      </c>
      <c r="GO93" s="25">
        <v>434.85485733833224</v>
      </c>
      <c r="GP93" s="25">
        <v>451.2691981822644</v>
      </c>
      <c r="GQ93" s="25">
        <v>464.37242684581611</v>
      </c>
      <c r="GR93" s="25">
        <v>348.31665874468962</v>
      </c>
      <c r="GS93" s="25">
        <v>71.679754092928505</v>
      </c>
      <c r="GT93" s="25">
        <v>-57.389839176380562</v>
      </c>
      <c r="GU93" s="25">
        <v>188.69779288819711</v>
      </c>
      <c r="GV93" s="25">
        <v>414.58314113119002</v>
      </c>
      <c r="GW93" s="25">
        <v>472.68554514121388</v>
      </c>
      <c r="GX93" s="25">
        <v>341.59950525422499</v>
      </c>
      <c r="GY93" s="25">
        <v>542.42593298199824</v>
      </c>
      <c r="GZ93" s="25">
        <v>736.60968700220633</v>
      </c>
      <c r="HA93" s="25">
        <v>840.65655309054318</v>
      </c>
      <c r="HB93" s="25">
        <f t="shared" si="11"/>
        <v>137.93398193472194</v>
      </c>
      <c r="HC93" s="260"/>
      <c r="HD93" s="260"/>
      <c r="HE93" s="260"/>
      <c r="HF93" s="260"/>
      <c r="HG93" s="260"/>
      <c r="HH93" s="260"/>
    </row>
    <row r="94" spans="1:216" ht="13">
      <c r="A94" s="9"/>
      <c r="B94" s="18" t="s">
        <v>18</v>
      </c>
      <c r="C94" s="19">
        <v>56.933302358728142</v>
      </c>
      <c r="D94" s="19">
        <v>62.802814976332954</v>
      </c>
      <c r="E94" s="19">
        <v>-5.869512617604812</v>
      </c>
      <c r="F94" s="20">
        <v>-9.3459387446513664E-2</v>
      </c>
      <c r="G94" s="22"/>
      <c r="H94" s="19">
        <v>42.859580826529374</v>
      </c>
      <c r="I94" s="19">
        <v>19.94323414980358</v>
      </c>
      <c r="J94" s="20">
        <v>0.46531566023760657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29.81311361315948</v>
      </c>
      <c r="GK94" s="19">
        <v>27.120188745568665</v>
      </c>
      <c r="GL94" s="37"/>
      <c r="GM94" s="19">
        <v>75.051325387593621</v>
      </c>
      <c r="GN94" s="19">
        <v>112.61285828141033</v>
      </c>
      <c r="GO94" s="19">
        <v>166.98266416691018</v>
      </c>
      <c r="GP94" s="19">
        <v>151.50641150395944</v>
      </c>
      <c r="GQ94" s="19">
        <v>177.03946117294595</v>
      </c>
      <c r="GR94" s="19">
        <v>140.07878816432012</v>
      </c>
      <c r="GS94" s="19">
        <v>34.580534816633367</v>
      </c>
      <c r="GT94" s="19">
        <v>-3.0095412929537098</v>
      </c>
      <c r="GU94" s="19">
        <v>84.994982590028158</v>
      </c>
      <c r="GV94" s="19">
        <v>174.6883701867323</v>
      </c>
      <c r="GW94" s="19">
        <v>204.86929012423252</v>
      </c>
      <c r="GX94" s="19">
        <v>182.52349953037879</v>
      </c>
      <c r="GY94" s="19">
        <v>257.84984937517368</v>
      </c>
      <c r="GZ94" s="19">
        <v>324.14062237172453</v>
      </c>
      <c r="HA94" s="19">
        <v>370.47801982564829</v>
      </c>
      <c r="HB94" s="19">
        <f t="shared" si="11"/>
        <v>56.933302358728142</v>
      </c>
      <c r="HC94" s="260"/>
      <c r="HD94" s="260"/>
      <c r="HE94" s="260"/>
      <c r="HF94" s="260"/>
      <c r="HG94" s="260"/>
      <c r="HH94" s="260"/>
    </row>
    <row r="95" spans="1:216" ht="13">
      <c r="A95" s="9"/>
      <c r="B95" s="18" t="s">
        <v>19</v>
      </c>
      <c r="C95" s="19">
        <v>50.116083857405158</v>
      </c>
      <c r="D95" s="19">
        <v>49.389663975289373</v>
      </c>
      <c r="E95" s="19">
        <v>0.72641988211578479</v>
      </c>
      <c r="F95" s="20">
        <v>1.4707933272824594E-2</v>
      </c>
      <c r="G95" s="22"/>
      <c r="H95" s="19">
        <v>28.997211066406862</v>
      </c>
      <c r="I95" s="19">
        <v>20.392452908882511</v>
      </c>
      <c r="J95" s="20">
        <v>0.70325566352507174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37"/>
      <c r="GM95" s="19">
        <v>33.703338140565009</v>
      </c>
      <c r="GN95" s="19">
        <v>82.985230065532804</v>
      </c>
      <c r="GO95" s="19">
        <v>147.63932678542744</v>
      </c>
      <c r="GP95" s="19">
        <v>160.39871545673617</v>
      </c>
      <c r="GQ95" s="19">
        <v>154.49038368839655</v>
      </c>
      <c r="GR95" s="19">
        <v>112.20755362343857</v>
      </c>
      <c r="GS95" s="19">
        <v>1.6269246915632531</v>
      </c>
      <c r="GT95" s="19">
        <v>-41.526801515407215</v>
      </c>
      <c r="GU95" s="19">
        <v>46.86664579154813</v>
      </c>
      <c r="GV95" s="19">
        <v>130.92717835633576</v>
      </c>
      <c r="GW95" s="19">
        <v>148.0511189826486</v>
      </c>
      <c r="GX95" s="19">
        <v>79.793212642692069</v>
      </c>
      <c r="GY95" s="19">
        <v>145.30277224404847</v>
      </c>
      <c r="GZ95" s="19">
        <v>225.59133271261086</v>
      </c>
      <c r="HA95" s="19">
        <v>275.84036443568641</v>
      </c>
      <c r="HB95" s="19">
        <f t="shared" si="11"/>
        <v>50.116083857405158</v>
      </c>
      <c r="HC95" s="260"/>
      <c r="HD95" s="260"/>
      <c r="HE95" s="260"/>
      <c r="HF95" s="260"/>
      <c r="HG95" s="260"/>
      <c r="HH95" s="260"/>
    </row>
    <row r="96" spans="1:216" ht="13">
      <c r="A96" s="9"/>
      <c r="B96" s="18" t="s">
        <v>20</v>
      </c>
      <c r="C96" s="19">
        <v>30.884595718588628</v>
      </c>
      <c r="D96" s="19">
        <v>36.097024877226396</v>
      </c>
      <c r="E96" s="19">
        <v>-5.212429158637768</v>
      </c>
      <c r="F96" s="20">
        <v>-0.14440051988678679</v>
      </c>
      <c r="G96" s="22"/>
      <c r="H96" s="19">
        <v>23.900074176425719</v>
      </c>
      <c r="I96" s="19">
        <v>12.196950700800677</v>
      </c>
      <c r="J96" s="20">
        <v>0.51033108143368722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37"/>
      <c r="GM96" s="19">
        <v>41.355724067406392</v>
      </c>
      <c r="GN96" s="19">
        <v>77.352927349051953</v>
      </c>
      <c r="GO96" s="19">
        <v>120.23286638599461</v>
      </c>
      <c r="GP96" s="19">
        <v>139.36407122156876</v>
      </c>
      <c r="GQ96" s="19">
        <v>132.84258198447358</v>
      </c>
      <c r="GR96" s="19">
        <v>96.030316956930918</v>
      </c>
      <c r="GS96" s="19">
        <v>35.472294584731891</v>
      </c>
      <c r="GT96" s="19">
        <v>-12.853496368019638</v>
      </c>
      <c r="GU96" s="19">
        <v>56.836164506620847</v>
      </c>
      <c r="GV96" s="19">
        <v>108.96759258812196</v>
      </c>
      <c r="GW96" s="19">
        <v>119.7651360343327</v>
      </c>
      <c r="GX96" s="19">
        <v>79.282793081154111</v>
      </c>
      <c r="GY96" s="19">
        <v>139.2733113627761</v>
      </c>
      <c r="GZ96" s="19">
        <v>186.87773191787093</v>
      </c>
      <c r="HA96" s="19">
        <v>194.33816882920843</v>
      </c>
      <c r="HB96" s="19">
        <f t="shared" si="11"/>
        <v>30.884595718588628</v>
      </c>
      <c r="HC96" s="260"/>
      <c r="HD96" s="260"/>
      <c r="HE96" s="260"/>
      <c r="HF96" s="260"/>
      <c r="HG96" s="260"/>
      <c r="HH96" s="260"/>
    </row>
    <row r="97" spans="1:216" ht="1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37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60"/>
      <c r="HD97" s="260"/>
      <c r="HE97" s="260"/>
      <c r="HF97" s="260"/>
      <c r="HG97" s="260"/>
      <c r="HH97" s="260"/>
    </row>
    <row r="98" spans="1:216" ht="13">
      <c r="A98" s="9"/>
      <c r="B98" s="34" t="s">
        <v>37</v>
      </c>
      <c r="C98" s="25">
        <v>4.8385036609490104</v>
      </c>
      <c r="D98" s="25">
        <v>5.1032701457749656</v>
      </c>
      <c r="E98" s="25">
        <v>-0.26476648482595522</v>
      </c>
      <c r="F98" s="26">
        <v>-5.1881730197088881E-2</v>
      </c>
      <c r="G98" s="27"/>
      <c r="H98" s="25">
        <v>4.1984737054066281</v>
      </c>
      <c r="I98" s="25">
        <v>0.90479644036833751</v>
      </c>
      <c r="J98" s="26">
        <v>0.21550603954079228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37"/>
      <c r="GM98" s="25">
        <v>16.431974956920151</v>
      </c>
      <c r="GN98" s="25">
        <v>21.864161602712493</v>
      </c>
      <c r="GO98" s="25">
        <v>18.149778896363436</v>
      </c>
      <c r="GP98" s="25">
        <v>21.211172037506138</v>
      </c>
      <c r="GQ98" s="25">
        <v>23.200775399522815</v>
      </c>
      <c r="GR98" s="25">
        <v>20.608152353439657</v>
      </c>
      <c r="GS98" s="25">
        <v>20.86538368691679</v>
      </c>
      <c r="GT98" s="25">
        <v>20.922876757330073</v>
      </c>
      <c r="GU98" s="25">
        <v>21.216584098245718</v>
      </c>
      <c r="GV98" s="25">
        <v>21.124627102828015</v>
      </c>
      <c r="GW98" s="25">
        <v>21.869927433275205</v>
      </c>
      <c r="GX98" s="25">
        <v>14.868119902645379</v>
      </c>
      <c r="GY98" s="25">
        <v>24.0165355298872</v>
      </c>
      <c r="GZ98" s="25">
        <v>27.205142294234395</v>
      </c>
      <c r="HA98" s="25">
        <v>29.194981148439059</v>
      </c>
      <c r="HB98" s="25">
        <f t="shared" si="11"/>
        <v>4.8385036609490104</v>
      </c>
      <c r="HC98" s="260"/>
      <c r="HD98" s="260"/>
      <c r="HE98" s="260"/>
      <c r="HF98" s="260"/>
      <c r="HG98" s="260"/>
      <c r="HH98" s="260"/>
    </row>
    <row r="99" spans="1:216" ht="13">
      <c r="A99" s="9"/>
      <c r="B99" s="18" t="s">
        <v>18</v>
      </c>
      <c r="C99" s="19">
        <v>1.9463299492397996</v>
      </c>
      <c r="D99" s="19">
        <v>1.971142254955081</v>
      </c>
      <c r="E99" s="19">
        <v>-2.4812305715281369E-2</v>
      </c>
      <c r="F99" s="20">
        <v>-1.2587780335441492E-2</v>
      </c>
      <c r="G99" s="22"/>
      <c r="H99" s="19">
        <v>1.7450719600080231</v>
      </c>
      <c r="I99" s="19">
        <v>0.22607029494705788</v>
      </c>
      <c r="J99" s="20">
        <v>0.12954783534887496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37"/>
      <c r="GM99" s="19">
        <v>4.5737835705427203</v>
      </c>
      <c r="GN99" s="19">
        <v>4.4657617358230377</v>
      </c>
      <c r="GO99" s="19">
        <v>4.7707210511328126</v>
      </c>
      <c r="GP99" s="19">
        <v>8.0084277849839438</v>
      </c>
      <c r="GQ99" s="19">
        <v>9.6321614982320991</v>
      </c>
      <c r="GR99" s="19">
        <v>7.6944559476034442</v>
      </c>
      <c r="GS99" s="19">
        <v>7.5632723172375336</v>
      </c>
      <c r="GT99" s="19">
        <v>7.3932710478192432</v>
      </c>
      <c r="GU99" s="19">
        <v>8.0895520088964066</v>
      </c>
      <c r="GV99" s="19">
        <v>7.7844409198170395</v>
      </c>
      <c r="GW99" s="19">
        <v>8.2840356981500101</v>
      </c>
      <c r="GX99" s="19">
        <v>5.9774717557063521</v>
      </c>
      <c r="GY99" s="19">
        <v>8.9565191612379689</v>
      </c>
      <c r="GZ99" s="19">
        <v>11.35100923864398</v>
      </c>
      <c r="HA99" s="19">
        <v>11.942852437615446</v>
      </c>
      <c r="HB99" s="19">
        <f t="shared" si="11"/>
        <v>1.9463299492397996</v>
      </c>
      <c r="HC99" s="260"/>
      <c r="HD99" s="260"/>
      <c r="HE99" s="260"/>
      <c r="HF99" s="260"/>
      <c r="HG99" s="260"/>
      <c r="HH99" s="260"/>
    </row>
    <row r="100" spans="1:216" ht="13">
      <c r="A100" s="9"/>
      <c r="B100" s="18" t="s">
        <v>19</v>
      </c>
      <c r="C100" s="19">
        <v>1.2225574558015935</v>
      </c>
      <c r="D100" s="19">
        <v>1.1206563762797535</v>
      </c>
      <c r="E100" s="19">
        <v>0.10190107952184002</v>
      </c>
      <c r="F100" s="20">
        <v>9.0929817273802838E-2</v>
      </c>
      <c r="G100" s="22"/>
      <c r="H100" s="19">
        <v>1.1032847560146068</v>
      </c>
      <c r="I100" s="19">
        <v>1.7371620265146603E-2</v>
      </c>
      <c r="J100" s="20">
        <v>1.5745364168628661E-2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37"/>
      <c r="GM100" s="19">
        <v>6.4459054802839848</v>
      </c>
      <c r="GN100" s="19">
        <v>12.118908788074931</v>
      </c>
      <c r="GO100" s="19">
        <v>7.4736743427029122</v>
      </c>
      <c r="GP100" s="19">
        <v>6.3156135788047791</v>
      </c>
      <c r="GQ100" s="19">
        <v>6.6752464843962098</v>
      </c>
      <c r="GR100" s="19">
        <v>7.0041067210670258</v>
      </c>
      <c r="GS100" s="19">
        <v>7.0336723797449983</v>
      </c>
      <c r="GT100" s="19">
        <v>6.7848968632441711</v>
      </c>
      <c r="GU100" s="19">
        <v>6.5748734825635209</v>
      </c>
      <c r="GV100" s="19">
        <v>6.5502585062792065</v>
      </c>
      <c r="GW100" s="19">
        <v>6.2801154512189488</v>
      </c>
      <c r="GX100" s="19">
        <v>4.7781688594735776</v>
      </c>
      <c r="GY100" s="19">
        <v>6.9924996382430642</v>
      </c>
      <c r="GZ100" s="19">
        <v>7.3333828546051629</v>
      </c>
      <c r="HA100" s="19">
        <v>7.7814522210276404</v>
      </c>
      <c r="HB100" s="19">
        <f t="shared" si="11"/>
        <v>1.2225574558015935</v>
      </c>
      <c r="HC100" s="260"/>
      <c r="HD100" s="260"/>
      <c r="HE100" s="260"/>
      <c r="HF100" s="260"/>
      <c r="HG100" s="260"/>
      <c r="HH100" s="260"/>
    </row>
    <row r="101" spans="1:216" ht="13">
      <c r="A101" s="9"/>
      <c r="B101" s="18" t="s">
        <v>20</v>
      </c>
      <c r="C101" s="19">
        <v>1.669616255907618</v>
      </c>
      <c r="D101" s="19">
        <v>2.0114715145401316</v>
      </c>
      <c r="E101" s="19">
        <v>-0.34185525863251365</v>
      </c>
      <c r="F101" s="20">
        <v>-0.16995282118656777</v>
      </c>
      <c r="G101" s="22"/>
      <c r="H101" s="19">
        <v>1.3501169893839982</v>
      </c>
      <c r="I101" s="19">
        <v>0.66135452515613347</v>
      </c>
      <c r="J101" s="20">
        <v>0.48984979105987092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37"/>
      <c r="GM101" s="19">
        <v>5.4122859060934436</v>
      </c>
      <c r="GN101" s="19">
        <v>5.2794910788145231</v>
      </c>
      <c r="GO101" s="19">
        <v>5.9053835025277106</v>
      </c>
      <c r="GP101" s="19">
        <v>6.8871306737174152</v>
      </c>
      <c r="GQ101" s="19">
        <v>6.8933674168945061</v>
      </c>
      <c r="GR101" s="19">
        <v>5.9095896847691884</v>
      </c>
      <c r="GS101" s="19">
        <v>6.2684389899342579</v>
      </c>
      <c r="GT101" s="19">
        <v>6.7447088462666578</v>
      </c>
      <c r="GU101" s="19">
        <v>6.5521586067857935</v>
      </c>
      <c r="GV101" s="19">
        <v>6.7899276767317698</v>
      </c>
      <c r="GW101" s="19">
        <v>7.305776283906245</v>
      </c>
      <c r="GX101" s="19">
        <v>4.1124792874654492</v>
      </c>
      <c r="GY101" s="19">
        <v>8.0675167304061652</v>
      </c>
      <c r="GZ101" s="19">
        <v>8.5207502009852512</v>
      </c>
      <c r="HA101" s="19">
        <v>9.4706764897959737</v>
      </c>
      <c r="HB101" s="19">
        <f t="shared" si="11"/>
        <v>1.669616255907618</v>
      </c>
      <c r="HC101" s="260"/>
      <c r="HD101" s="260"/>
      <c r="HE101" s="260"/>
      <c r="HF101" s="260"/>
      <c r="HG101" s="260"/>
      <c r="HH101" s="260"/>
    </row>
    <row r="102" spans="1:216" ht="1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37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60"/>
      <c r="HD102" s="260"/>
      <c r="HE102" s="260"/>
      <c r="HF102" s="260"/>
      <c r="HG102" s="260"/>
      <c r="HH102" s="260"/>
    </row>
    <row r="103" spans="1:216" ht="13">
      <c r="A103" s="9"/>
      <c r="B103" s="34" t="s">
        <v>38</v>
      </c>
      <c r="C103" s="25">
        <v>1.3900939291292524</v>
      </c>
      <c r="D103" s="25">
        <v>3.0603512880035022</v>
      </c>
      <c r="E103" s="25">
        <v>-1.6702573588742498</v>
      </c>
      <c r="F103" s="26">
        <v>-0.54577308344359532</v>
      </c>
      <c r="G103" s="27"/>
      <c r="H103" s="25">
        <v>8.2479769787524262</v>
      </c>
      <c r="I103" s="25">
        <v>-5.1876256907489235</v>
      </c>
      <c r="J103" s="26">
        <v>-0.6289573436144088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1.0856579133366837</v>
      </c>
      <c r="GK103" s="25">
        <v>0.30443601579256874</v>
      </c>
      <c r="GL103" s="37"/>
      <c r="GM103" s="25">
        <v>3.7681872122407114</v>
      </c>
      <c r="GN103" s="25">
        <v>6.4950965819607749</v>
      </c>
      <c r="GO103" s="25">
        <v>7.3620294646951026</v>
      </c>
      <c r="GP103" s="25">
        <v>5.2810109624276382</v>
      </c>
      <c r="GQ103" s="25">
        <v>6.3096840686094007</v>
      </c>
      <c r="GR103" s="25">
        <v>3.4192922549594269</v>
      </c>
      <c r="GS103" s="25">
        <v>6.1203405903946901</v>
      </c>
      <c r="GT103" s="25">
        <v>9.031621131731276</v>
      </c>
      <c r="GU103" s="25">
        <v>5.5436319335127529</v>
      </c>
      <c r="GV103" s="25">
        <v>5.3780997445718963</v>
      </c>
      <c r="GW103" s="25">
        <v>7.9618728299705825</v>
      </c>
      <c r="GX103" s="25">
        <v>7.9046333023197093</v>
      </c>
      <c r="GY103" s="25">
        <v>11.12912893931292</v>
      </c>
      <c r="GZ103" s="25">
        <v>32.266962679878652</v>
      </c>
      <c r="HA103" s="25">
        <v>24.081466116654333</v>
      </c>
      <c r="HB103" s="25">
        <f t="shared" si="11"/>
        <v>1.3900939291292524</v>
      </c>
      <c r="HC103" s="260"/>
      <c r="HD103" s="260"/>
      <c r="HE103" s="260"/>
      <c r="HF103" s="260"/>
      <c r="HG103" s="260"/>
      <c r="HH103" s="260"/>
    </row>
    <row r="104" spans="1:216" ht="13">
      <c r="A104" s="9"/>
      <c r="B104" s="18" t="s">
        <v>18</v>
      </c>
      <c r="C104" s="19">
        <v>1.0159971199755176</v>
      </c>
      <c r="D104" s="19">
        <v>2.9575303840994924</v>
      </c>
      <c r="E104" s="19">
        <v>-1.9415332641239749</v>
      </c>
      <c r="F104" s="20">
        <v>-0.65647111338642494</v>
      </c>
      <c r="G104" s="22"/>
      <c r="H104" s="19">
        <v>8.0930446933066236</v>
      </c>
      <c r="I104" s="19">
        <v>-5.1355143092071316</v>
      </c>
      <c r="J104" s="20">
        <v>-0.63455899526348514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37"/>
      <c r="GM104" s="19">
        <v>0.6682390407479929</v>
      </c>
      <c r="GN104" s="19">
        <v>0.69458184054885108</v>
      </c>
      <c r="GO104" s="19">
        <v>1.5863559494895492</v>
      </c>
      <c r="GP104" s="19">
        <v>0.45645025944649159</v>
      </c>
      <c r="GQ104" s="19">
        <v>0.76482948819358776</v>
      </c>
      <c r="GR104" s="19">
        <v>0.82388917972902043</v>
      </c>
      <c r="GS104" s="19">
        <v>0.80511583148274368</v>
      </c>
      <c r="GT104" s="19">
        <v>1.7572763036824133</v>
      </c>
      <c r="GU104" s="19">
        <v>3.2837400573278108</v>
      </c>
      <c r="GV104" s="19">
        <v>2.5293831727128775</v>
      </c>
      <c r="GW104" s="19">
        <v>3.2597172448767511</v>
      </c>
      <c r="GX104" s="19">
        <v>4.9934569934707671</v>
      </c>
      <c r="GY104" s="19">
        <v>8.6387280269157909</v>
      </c>
      <c r="GZ104" s="19">
        <v>30.825744491202773</v>
      </c>
      <c r="HA104" s="19">
        <v>20.611850915930127</v>
      </c>
      <c r="HB104" s="19">
        <f t="shared" si="11"/>
        <v>1.0159971199755176</v>
      </c>
      <c r="HC104" s="260"/>
      <c r="HD104" s="260"/>
      <c r="HE104" s="260"/>
      <c r="HF104" s="260"/>
      <c r="HG104" s="260"/>
      <c r="HH104" s="260"/>
    </row>
    <row r="105" spans="1:216" ht="13">
      <c r="A105" s="9"/>
      <c r="B105" s="18" t="s">
        <v>19</v>
      </c>
      <c r="C105" s="19">
        <v>7.0567367008011792E-2</v>
      </c>
      <c r="D105" s="19">
        <v>5.355993264962592E-2</v>
      </c>
      <c r="E105" s="19">
        <v>1.7007434358385871E-2</v>
      </c>
      <c r="F105" s="20">
        <v>0.31754024915684165</v>
      </c>
      <c r="G105" s="22"/>
      <c r="H105" s="19">
        <v>6.8961616258946618E-2</v>
      </c>
      <c r="I105" s="19">
        <v>-1.5401683609320697E-2</v>
      </c>
      <c r="J105" s="20">
        <v>-0.22333704522655509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1.5887435399420037E-2</v>
      </c>
      <c r="GK105" s="19">
        <v>5.4679931608591754E-2</v>
      </c>
      <c r="GL105" s="37"/>
      <c r="GM105" s="19">
        <v>2.2723311235567669</v>
      </c>
      <c r="GN105" s="19">
        <v>4.9218663632621125</v>
      </c>
      <c r="GO105" s="19">
        <v>4.3569799749378078</v>
      </c>
      <c r="GP105" s="19">
        <v>4.13026575926588</v>
      </c>
      <c r="GQ105" s="19">
        <v>4.1653709812859159</v>
      </c>
      <c r="GR105" s="19">
        <v>2.277988961927413</v>
      </c>
      <c r="GS105" s="19">
        <v>5.2608982816217296</v>
      </c>
      <c r="GT105" s="19">
        <v>7.1865221362124618</v>
      </c>
      <c r="GU105" s="19">
        <v>2.1458506912058706</v>
      </c>
      <c r="GV105" s="19">
        <v>2.540604838907893</v>
      </c>
      <c r="GW105" s="19">
        <v>2.3229689550857295</v>
      </c>
      <c r="GX105" s="19">
        <v>1.5169531842527602</v>
      </c>
      <c r="GY105" s="19">
        <v>2.0582417495716956</v>
      </c>
      <c r="GZ105" s="19">
        <v>0.55021640532515048</v>
      </c>
      <c r="HA105" s="19">
        <v>1.6141209943418855</v>
      </c>
      <c r="HB105" s="19">
        <f t="shared" si="11"/>
        <v>7.0567367008011792E-2</v>
      </c>
      <c r="HC105" s="260"/>
      <c r="HD105" s="260"/>
      <c r="HE105" s="260"/>
      <c r="HF105" s="260"/>
      <c r="HG105" s="260"/>
      <c r="HH105" s="260"/>
    </row>
    <row r="106" spans="1:216" ht="13">
      <c r="A106" s="9"/>
      <c r="B106" s="18" t="s">
        <v>20</v>
      </c>
      <c r="C106" s="19">
        <v>0.30352944214572303</v>
      </c>
      <c r="D106" s="19">
        <v>4.9260971254384112E-2</v>
      </c>
      <c r="E106" s="19">
        <v>0.25426847089133892</v>
      </c>
      <c r="F106" s="20">
        <v>5.1616617459346097</v>
      </c>
      <c r="G106" s="22"/>
      <c r="H106" s="19">
        <v>8.597066918685603E-2</v>
      </c>
      <c r="I106" s="19">
        <v>-3.6709697932471919E-2</v>
      </c>
      <c r="J106" s="20">
        <v>-0.4270025844824345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37"/>
      <c r="GM106" s="19">
        <v>0.82761704793595192</v>
      </c>
      <c r="GN106" s="19">
        <v>0.87864837814981156</v>
      </c>
      <c r="GO106" s="19">
        <v>1.4186935402677452</v>
      </c>
      <c r="GP106" s="19">
        <v>0.69429494371526745</v>
      </c>
      <c r="GQ106" s="19">
        <v>1.379483599129897</v>
      </c>
      <c r="GR106" s="19">
        <v>0.31741411330299363</v>
      </c>
      <c r="GS106" s="19">
        <v>5.4326477290216349E-2</v>
      </c>
      <c r="GT106" s="19">
        <v>8.7822691836400554E-2</v>
      </c>
      <c r="GU106" s="19">
        <v>0.11404118497907161</v>
      </c>
      <c r="GV106" s="19">
        <v>0.30811173295112615</v>
      </c>
      <c r="GW106" s="19">
        <v>2.3791866300081015</v>
      </c>
      <c r="GX106" s="19">
        <v>1.3942231245961823</v>
      </c>
      <c r="GY106" s="19">
        <v>0.43215916282543315</v>
      </c>
      <c r="GZ106" s="19">
        <v>0.89100178335072666</v>
      </c>
      <c r="HA106" s="19">
        <v>1.8554942063823228</v>
      </c>
      <c r="HB106" s="19">
        <f t="shared" si="11"/>
        <v>0.30352944214572303</v>
      </c>
      <c r="HC106" s="260"/>
      <c r="HD106" s="260"/>
      <c r="HE106" s="260"/>
      <c r="HF106" s="260"/>
      <c r="HG106" s="260"/>
      <c r="HH106" s="260"/>
    </row>
    <row r="107" spans="1:216" ht="1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37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60"/>
      <c r="HD107" s="260"/>
      <c r="HE107" s="260"/>
      <c r="HF107" s="260"/>
      <c r="HG107" s="260"/>
      <c r="HH107" s="260"/>
    </row>
    <row r="108" spans="1:216" ht="13">
      <c r="A108" s="9"/>
      <c r="B108" s="34" t="s">
        <v>39</v>
      </c>
      <c r="C108" s="25">
        <v>73.935062246970176</v>
      </c>
      <c r="D108" s="25">
        <v>59.011000554925829</v>
      </c>
      <c r="E108" s="25">
        <v>14.924061692044347</v>
      </c>
      <c r="F108" s="26">
        <v>0.25290304437650463</v>
      </c>
      <c r="G108" s="27"/>
      <c r="H108" s="25">
        <v>50.327424098260082</v>
      </c>
      <c r="I108" s="25">
        <v>8.6835764566657474</v>
      </c>
      <c r="J108" s="26">
        <v>0.17254164329395821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35.241120443003034</v>
      </c>
      <c r="GK108" s="25">
        <v>38.693941803967142</v>
      </c>
      <c r="GL108" s="37"/>
      <c r="GM108" s="25">
        <v>234.38672126605752</v>
      </c>
      <c r="GN108" s="25">
        <v>234.98856062078377</v>
      </c>
      <c r="GO108" s="25">
        <v>270.17377600079959</v>
      </c>
      <c r="GP108" s="25">
        <v>313.69980798769325</v>
      </c>
      <c r="GQ108" s="25">
        <v>303.83011571458792</v>
      </c>
      <c r="GR108" s="25">
        <v>389.43798890048021</v>
      </c>
      <c r="GS108" s="25">
        <v>341.01858722197818</v>
      </c>
      <c r="GT108" s="25">
        <v>358.77086837970774</v>
      </c>
      <c r="GU108" s="25">
        <v>352.40916666005705</v>
      </c>
      <c r="GV108" s="25">
        <v>361.93635686884517</v>
      </c>
      <c r="GW108" s="25">
        <v>391.45720815904639</v>
      </c>
      <c r="GX108" s="25">
        <v>337.3017230730124</v>
      </c>
      <c r="GY108" s="25">
        <v>349.62564236198119</v>
      </c>
      <c r="GZ108" s="25">
        <v>406.81040094921912</v>
      </c>
      <c r="HA108" s="25">
        <v>429.39426728770405</v>
      </c>
      <c r="HB108" s="25">
        <f t="shared" si="11"/>
        <v>73.935062246970176</v>
      </c>
      <c r="HC108" s="260"/>
      <c r="HD108" s="260"/>
      <c r="HE108" s="260"/>
      <c r="HF108" s="260"/>
      <c r="HG108" s="260"/>
      <c r="HH108" s="260"/>
    </row>
    <row r="109" spans="1:216" ht="13">
      <c r="A109" s="9"/>
      <c r="B109" s="18" t="s">
        <v>18</v>
      </c>
      <c r="C109" s="19">
        <v>23.217465052299335</v>
      </c>
      <c r="D109" s="19">
        <v>20.655082168706649</v>
      </c>
      <c r="E109" s="19">
        <v>2.5623828835926865</v>
      </c>
      <c r="F109" s="20">
        <v>0.12405580683066991</v>
      </c>
      <c r="G109" s="22"/>
      <c r="H109" s="19">
        <v>17.973344216552185</v>
      </c>
      <c r="I109" s="19">
        <v>2.6817379521544638</v>
      </c>
      <c r="J109" s="20">
        <v>0.14920639808838534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/>
      <c r="GM109" s="19">
        <v>75.251081918772385</v>
      </c>
      <c r="GN109" s="19">
        <v>71.484523256575031</v>
      </c>
      <c r="GO109" s="19">
        <v>75.104543453497087</v>
      </c>
      <c r="GP109" s="19">
        <v>81.937835568695277</v>
      </c>
      <c r="GQ109" s="19">
        <v>89.805403023265029</v>
      </c>
      <c r="GR109" s="19">
        <v>111.42677164697436</v>
      </c>
      <c r="GS109" s="19">
        <v>122.60959874680231</v>
      </c>
      <c r="GT109" s="19">
        <v>130.0796672448038</v>
      </c>
      <c r="GU109" s="19">
        <v>130.98647213054815</v>
      </c>
      <c r="GV109" s="19">
        <v>138.7320945147458</v>
      </c>
      <c r="GW109" s="19">
        <v>146.84757230684991</v>
      </c>
      <c r="GX109" s="19">
        <v>124.89855851356008</v>
      </c>
      <c r="GY109" s="19">
        <v>118.1151982912714</v>
      </c>
      <c r="GZ109" s="19">
        <v>137.36187460270693</v>
      </c>
      <c r="HA109" s="19">
        <v>149.35517843667159</v>
      </c>
      <c r="HB109" s="19">
        <f t="shared" si="11"/>
        <v>23.217465052299335</v>
      </c>
      <c r="HC109" s="260"/>
      <c r="HD109" s="260"/>
      <c r="HE109" s="260"/>
      <c r="HF109" s="260"/>
      <c r="HG109" s="260"/>
      <c r="HH109" s="260"/>
    </row>
    <row r="110" spans="1:216" ht="13">
      <c r="A110" s="9"/>
      <c r="B110" s="18" t="s">
        <v>19</v>
      </c>
      <c r="C110" s="19">
        <v>29.865997207264908</v>
      </c>
      <c r="D110" s="19">
        <v>25.064148137046395</v>
      </c>
      <c r="E110" s="19">
        <v>4.8018490702185126</v>
      </c>
      <c r="F110" s="20">
        <v>0.19158237670647485</v>
      </c>
      <c r="G110" s="22"/>
      <c r="H110" s="19">
        <v>20.505229994745179</v>
      </c>
      <c r="I110" s="19">
        <v>4.5589181423012164</v>
      </c>
      <c r="J110" s="20">
        <v>0.22232952975750667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15.179266747424466</v>
      </c>
      <c r="GK110" s="37">
        <v>14.686730459840442</v>
      </c>
      <c r="GL110" s="37"/>
      <c r="GM110" s="19">
        <v>97.810979057011508</v>
      </c>
      <c r="GN110" s="19">
        <v>89.659380231301654</v>
      </c>
      <c r="GO110" s="19">
        <v>110.68146200578576</v>
      </c>
      <c r="GP110" s="19">
        <v>132.31091899916839</v>
      </c>
      <c r="GQ110" s="19">
        <v>122.62627317066175</v>
      </c>
      <c r="GR110" s="19">
        <v>133.13588638332124</v>
      </c>
      <c r="GS110" s="19">
        <v>134.74761555197327</v>
      </c>
      <c r="GT110" s="19">
        <v>145.58511706216549</v>
      </c>
      <c r="GU110" s="19">
        <v>140.40390109476982</v>
      </c>
      <c r="GV110" s="19">
        <v>137.75509052994335</v>
      </c>
      <c r="GW110" s="19">
        <v>155.868050771817</v>
      </c>
      <c r="GX110" s="19">
        <v>132.76511409096025</v>
      </c>
      <c r="GY110" s="19">
        <v>145.02487549206052</v>
      </c>
      <c r="GZ110" s="19">
        <v>165.84077824754522</v>
      </c>
      <c r="HA110" s="19">
        <v>176.29952945387282</v>
      </c>
      <c r="HB110" s="19">
        <f t="shared" si="11"/>
        <v>29.865997207264908</v>
      </c>
      <c r="HC110" s="260"/>
      <c r="HD110" s="260"/>
      <c r="HE110" s="260"/>
      <c r="HF110" s="260"/>
      <c r="HG110" s="260"/>
      <c r="HH110" s="260"/>
    </row>
    <row r="111" spans="1:216" ht="13">
      <c r="A111" s="9"/>
      <c r="B111" s="18" t="s">
        <v>20</v>
      </c>
      <c r="C111" s="19">
        <v>20.851599987405933</v>
      </c>
      <c r="D111" s="19">
        <v>13.291770249172778</v>
      </c>
      <c r="E111" s="19">
        <v>7.5598297382331552</v>
      </c>
      <c r="F111" s="20">
        <v>0.56876018743279477</v>
      </c>
      <c r="G111" s="22"/>
      <c r="H111" s="19">
        <v>11.848849886962714</v>
      </c>
      <c r="I111" s="19">
        <v>1.4429203622100637</v>
      </c>
      <c r="J111" s="20">
        <v>0.12177725061718508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/>
      <c r="GM111" s="19">
        <v>61.324660290273627</v>
      </c>
      <c r="GN111" s="19">
        <v>73.844657132907088</v>
      </c>
      <c r="GO111" s="19">
        <v>84.387770541516744</v>
      </c>
      <c r="GP111" s="19">
        <v>99.451053419829577</v>
      </c>
      <c r="GQ111" s="19">
        <v>91.398439520661128</v>
      </c>
      <c r="GR111" s="19">
        <v>144.8753308701846</v>
      </c>
      <c r="GS111" s="19">
        <v>83.661372923202592</v>
      </c>
      <c r="GT111" s="19">
        <v>83.10608407273844</v>
      </c>
      <c r="GU111" s="19">
        <v>81.018793434739109</v>
      </c>
      <c r="GV111" s="19">
        <v>85.449171824156039</v>
      </c>
      <c r="GW111" s="19">
        <v>88.74158508037948</v>
      </c>
      <c r="GX111" s="19">
        <v>79.638050468492054</v>
      </c>
      <c r="GY111" s="19">
        <v>86.485568578649293</v>
      </c>
      <c r="GZ111" s="19">
        <v>103.60774809896697</v>
      </c>
      <c r="HA111" s="19">
        <v>103.73955939715968</v>
      </c>
      <c r="HB111" s="19">
        <f t="shared" si="11"/>
        <v>20.851599987405933</v>
      </c>
      <c r="HC111" s="260"/>
      <c r="HD111" s="260"/>
      <c r="HE111" s="260"/>
      <c r="HF111" s="260"/>
      <c r="HG111" s="260"/>
      <c r="HH111" s="260"/>
    </row>
    <row r="112" spans="1:216" ht="13">
      <c r="A112" s="9"/>
      <c r="B112" s="222" t="s">
        <v>40</v>
      </c>
      <c r="C112" s="25">
        <v>18.818354052600704</v>
      </c>
      <c r="D112" s="25">
        <v>16.901888106977012</v>
      </c>
      <c r="E112" s="25">
        <v>1.9164659456236919</v>
      </c>
      <c r="F112" s="26">
        <v>0.11338768387850022</v>
      </c>
      <c r="G112" s="27"/>
      <c r="H112" s="25">
        <v>15.637237755760061</v>
      </c>
      <c r="I112" s="25">
        <v>1.2646503512169502</v>
      </c>
      <c r="J112" s="26">
        <v>8.08742804176594E-2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9.2865098065547933</v>
      </c>
      <c r="GK112" s="25">
        <v>9.5318442460459085</v>
      </c>
      <c r="GL112" s="37"/>
      <c r="GM112" s="25">
        <v>72.502762284552432</v>
      </c>
      <c r="GN112" s="25">
        <v>77.322315724968718</v>
      </c>
      <c r="GO112" s="25">
        <v>75.009470116237722</v>
      </c>
      <c r="GP112" s="25">
        <v>86.094976862208014</v>
      </c>
      <c r="GQ112" s="25">
        <v>86.236781819355159</v>
      </c>
      <c r="GR112" s="25">
        <v>90.962686034832387</v>
      </c>
      <c r="GS112" s="25">
        <v>93.185847975219772</v>
      </c>
      <c r="GT112" s="25">
        <v>98.653226522067342</v>
      </c>
      <c r="GU112" s="25">
        <v>110.68448628461736</v>
      </c>
      <c r="GV112" s="25">
        <v>106.66203420923705</v>
      </c>
      <c r="GW112" s="25">
        <v>115.2103107442628</v>
      </c>
      <c r="GX112" s="25">
        <v>114.19015684853801</v>
      </c>
      <c r="GY112" s="25">
        <v>112.55418954012677</v>
      </c>
      <c r="GZ112" s="25">
        <v>112.91790648539457</v>
      </c>
      <c r="HA112" s="25">
        <v>129.10298582861799</v>
      </c>
      <c r="HB112" s="25">
        <f t="shared" si="11"/>
        <v>18.818354052600704</v>
      </c>
      <c r="HC112" s="260"/>
      <c r="HD112" s="260"/>
      <c r="HE112" s="260"/>
      <c r="HF112" s="260"/>
      <c r="HG112" s="260"/>
      <c r="HH112" s="260"/>
    </row>
    <row r="113" spans="1:216" ht="13">
      <c r="A113" s="9"/>
      <c r="B113" s="223" t="s">
        <v>18</v>
      </c>
      <c r="C113" s="19">
        <v>4.2130627253474184</v>
      </c>
      <c r="D113" s="19">
        <v>3.6876026683453649</v>
      </c>
      <c r="E113" s="19">
        <v>0.52546005700205356</v>
      </c>
      <c r="F113" s="20">
        <v>0.14249367523042514</v>
      </c>
      <c r="G113" s="22"/>
      <c r="H113" s="19">
        <v>3.664694151125353</v>
      </c>
      <c r="I113" s="19">
        <v>2.2908517220011859E-2</v>
      </c>
      <c r="J113" s="20">
        <v>6.2511402794629177E-3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37"/>
      <c r="GM113" s="19">
        <v>22.989227752868253</v>
      </c>
      <c r="GN113" s="19">
        <v>23.387221082067466</v>
      </c>
      <c r="GO113" s="19">
        <v>21.973573810441152</v>
      </c>
      <c r="GP113" s="19">
        <v>25.118311676652407</v>
      </c>
      <c r="GQ113" s="19">
        <v>26.814161758852364</v>
      </c>
      <c r="GR113" s="19">
        <v>28.366303642494316</v>
      </c>
      <c r="GS113" s="19">
        <v>28.492273715256815</v>
      </c>
      <c r="GT113" s="19">
        <v>29.849218149972753</v>
      </c>
      <c r="GU113" s="19">
        <v>37.727466899573457</v>
      </c>
      <c r="GV113" s="19">
        <v>29.893500084144531</v>
      </c>
      <c r="GW113" s="19">
        <v>30.311052395758576</v>
      </c>
      <c r="GX113" s="19">
        <v>31.181944663072191</v>
      </c>
      <c r="GY113" s="19">
        <v>30.683076566758562</v>
      </c>
      <c r="GZ113" s="19">
        <v>27.459370971596229</v>
      </c>
      <c r="HA113" s="19">
        <v>31.615791371261171</v>
      </c>
      <c r="HB113" s="19">
        <f t="shared" si="11"/>
        <v>4.2130627253474184</v>
      </c>
      <c r="HC113" s="260"/>
      <c r="HD113" s="260"/>
      <c r="HE113" s="260"/>
      <c r="HF113" s="260"/>
      <c r="HG113" s="260"/>
      <c r="HH113" s="260"/>
    </row>
    <row r="114" spans="1:216" ht="13">
      <c r="A114" s="9"/>
      <c r="B114" s="223" t="s">
        <v>19</v>
      </c>
      <c r="C114" s="19">
        <v>8.5998540720027918</v>
      </c>
      <c r="D114" s="19">
        <v>8.057455551863999</v>
      </c>
      <c r="E114" s="19">
        <v>0.54239852013879286</v>
      </c>
      <c r="F114" s="20">
        <v>6.7316352742810379E-2</v>
      </c>
      <c r="G114" s="22"/>
      <c r="H114" s="19">
        <v>7.389054331955597</v>
      </c>
      <c r="I114" s="19">
        <v>0.66840121990840196</v>
      </c>
      <c r="J114" s="20">
        <v>9.0458290043660031E-2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4.3804270337722659</v>
      </c>
      <c r="GK114" s="19">
        <v>4.219427038230525</v>
      </c>
      <c r="GL114" s="37"/>
      <c r="GM114" s="19">
        <v>27.191918957280727</v>
      </c>
      <c r="GN114" s="19">
        <v>30.393738973303172</v>
      </c>
      <c r="GO114" s="19">
        <v>24.533970132513261</v>
      </c>
      <c r="GP114" s="19">
        <v>27.795500345636896</v>
      </c>
      <c r="GQ114" s="19">
        <v>29.68580829371211</v>
      </c>
      <c r="GR114" s="19">
        <v>31.758083191526687</v>
      </c>
      <c r="GS114" s="19">
        <v>33.333422414330101</v>
      </c>
      <c r="GT114" s="19">
        <v>38.135285173564249</v>
      </c>
      <c r="GU114" s="19">
        <v>44.0730848883749</v>
      </c>
      <c r="GV114" s="19">
        <v>47.891565232367007</v>
      </c>
      <c r="GW114" s="19">
        <v>53.31405543991275</v>
      </c>
      <c r="GX114" s="19">
        <v>51.811157485617343</v>
      </c>
      <c r="GY114" s="19">
        <v>49.98392788806504</v>
      </c>
      <c r="GZ114" s="19">
        <v>54.16916806543059</v>
      </c>
      <c r="HA114" s="19">
        <v>60.609792077583791</v>
      </c>
      <c r="HB114" s="19">
        <f t="shared" si="11"/>
        <v>8.5998540720027918</v>
      </c>
      <c r="HC114" s="260"/>
      <c r="HD114" s="260"/>
      <c r="HE114" s="260"/>
      <c r="HF114" s="260"/>
      <c r="HG114" s="260"/>
      <c r="HH114" s="260"/>
    </row>
    <row r="115" spans="1:216" ht="13">
      <c r="A115" s="9"/>
      <c r="B115" s="223" t="s">
        <v>20</v>
      </c>
      <c r="C115" s="19">
        <v>6.0054372552504933</v>
      </c>
      <c r="D115" s="19">
        <v>5.1568298867676479</v>
      </c>
      <c r="E115" s="19">
        <v>0.84860736848284546</v>
      </c>
      <c r="F115" s="20">
        <v>0.16455989185533537</v>
      </c>
      <c r="G115" s="22"/>
      <c r="H115" s="19">
        <v>4.5834892726791105</v>
      </c>
      <c r="I115" s="19">
        <v>0.57334061408853731</v>
      </c>
      <c r="J115" s="20">
        <v>0.12508824172580907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37"/>
      <c r="GM115" s="19">
        <v>22.321615574403459</v>
      </c>
      <c r="GN115" s="19">
        <v>23.541355669598072</v>
      </c>
      <c r="GO115" s="19">
        <v>28.501926173283312</v>
      </c>
      <c r="GP115" s="19">
        <v>33.181164839918708</v>
      </c>
      <c r="GQ115" s="19">
        <v>29.73681176679068</v>
      </c>
      <c r="GR115" s="19">
        <v>30.838299200811385</v>
      </c>
      <c r="GS115" s="19">
        <v>31.36015184563286</v>
      </c>
      <c r="GT115" s="19">
        <v>30.668723198530344</v>
      </c>
      <c r="GU115" s="19">
        <v>28.883934496669003</v>
      </c>
      <c r="GV115" s="19">
        <v>28.876968892725515</v>
      </c>
      <c r="GW115" s="19">
        <v>31.585202908591473</v>
      </c>
      <c r="GX115" s="19">
        <v>31.197054699848486</v>
      </c>
      <c r="GY115" s="19">
        <v>31.887185085303177</v>
      </c>
      <c r="GZ115" s="19">
        <v>31.289367448367742</v>
      </c>
      <c r="HA115" s="19">
        <v>36.877402379773024</v>
      </c>
      <c r="HB115" s="19">
        <f t="shared" si="11"/>
        <v>6.0054372552504933</v>
      </c>
      <c r="HC115" s="260"/>
      <c r="HD115" s="260"/>
      <c r="HE115" s="260"/>
      <c r="HF115" s="260"/>
      <c r="HG115" s="260"/>
      <c r="HH115" s="260"/>
    </row>
    <row r="116" spans="1:216" ht="13">
      <c r="A116" s="9"/>
      <c r="B116" s="222" t="s">
        <v>41</v>
      </c>
      <c r="C116" s="25">
        <v>31.551262338554153</v>
      </c>
      <c r="D116" s="25">
        <v>25.486068313163258</v>
      </c>
      <c r="E116" s="25">
        <v>6.0651940253908947</v>
      </c>
      <c r="F116" s="26">
        <v>0.23798076466185616</v>
      </c>
      <c r="G116" s="27"/>
      <c r="H116" s="25">
        <v>20.898473927096042</v>
      </c>
      <c r="I116" s="25">
        <v>4.5875943860672166</v>
      </c>
      <c r="J116" s="26">
        <v>0.2195181524771119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14.830021639465064</v>
      </c>
      <c r="GK116" s="25">
        <v>16.72124069908909</v>
      </c>
      <c r="GL116" s="37"/>
      <c r="GM116" s="25">
        <v>108.03604572858345</v>
      </c>
      <c r="GN116" s="25">
        <v>98.738245824024176</v>
      </c>
      <c r="GO116" s="25">
        <v>127.42911999938897</v>
      </c>
      <c r="GP116" s="25">
        <v>148.20854854249785</v>
      </c>
      <c r="GQ116" s="25">
        <v>135.4778384612284</v>
      </c>
      <c r="GR116" s="25">
        <v>145.16244883141999</v>
      </c>
      <c r="GS116" s="25">
        <v>139.06490891202358</v>
      </c>
      <c r="GT116" s="25">
        <v>140.19545662514724</v>
      </c>
      <c r="GU116" s="25">
        <v>137.50180836612503</v>
      </c>
      <c r="GV116" s="25">
        <v>149.42651591187172</v>
      </c>
      <c r="GW116" s="25">
        <v>168.80336831932527</v>
      </c>
      <c r="GX116" s="25">
        <v>130.32746316867463</v>
      </c>
      <c r="GY116" s="25">
        <v>149.5823042102183</v>
      </c>
      <c r="GZ116" s="25">
        <v>189.70071483080824</v>
      </c>
      <c r="HA116" s="25">
        <v>176.79067007495544</v>
      </c>
      <c r="HB116" s="25">
        <f t="shared" si="11"/>
        <v>31.551262338554153</v>
      </c>
      <c r="HC116" s="260"/>
      <c r="HD116" s="260"/>
      <c r="HE116" s="260"/>
      <c r="HF116" s="260"/>
      <c r="HG116" s="260"/>
      <c r="HH116" s="260"/>
    </row>
    <row r="117" spans="1:216" ht="13">
      <c r="A117" s="9"/>
      <c r="B117" s="223" t="s">
        <v>18</v>
      </c>
      <c r="C117" s="19">
        <v>9.9423276604987016</v>
      </c>
      <c r="D117" s="19">
        <v>8.9654464776839191</v>
      </c>
      <c r="E117" s="19">
        <v>0.97688118281478253</v>
      </c>
      <c r="F117" s="20">
        <v>0.10896068424995431</v>
      </c>
      <c r="G117" s="22"/>
      <c r="H117" s="19">
        <v>8.6252301128297884</v>
      </c>
      <c r="I117" s="19">
        <v>0.34021636485413076</v>
      </c>
      <c r="J117" s="20">
        <v>3.944432327064161E-2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37"/>
      <c r="GM117" s="19">
        <v>34.608205750387327</v>
      </c>
      <c r="GN117" s="19">
        <v>26.197452850101584</v>
      </c>
      <c r="GO117" s="19">
        <v>30.12878136299031</v>
      </c>
      <c r="GP117" s="19">
        <v>33.349273196188044</v>
      </c>
      <c r="GQ117" s="19">
        <v>37.19661161999003</v>
      </c>
      <c r="GR117" s="19">
        <v>43.262916043552728</v>
      </c>
      <c r="GS117" s="19">
        <v>46.068407742795813</v>
      </c>
      <c r="GT117" s="19">
        <v>43.306872059543267</v>
      </c>
      <c r="GU117" s="19">
        <v>49.821259361795768</v>
      </c>
      <c r="GV117" s="19">
        <v>60.665577644650114</v>
      </c>
      <c r="GW117" s="19">
        <v>68.323870025047412</v>
      </c>
      <c r="GX117" s="19">
        <v>52.768144126857003</v>
      </c>
      <c r="GY117" s="19">
        <v>51.052750092138353</v>
      </c>
      <c r="GZ117" s="19">
        <v>63.316246635451691</v>
      </c>
      <c r="HA117" s="19">
        <v>64.838709292390803</v>
      </c>
      <c r="HB117" s="19">
        <f t="shared" si="11"/>
        <v>9.9423276604987016</v>
      </c>
      <c r="HC117" s="260"/>
      <c r="HD117" s="260"/>
      <c r="HE117" s="260"/>
      <c r="HF117" s="260"/>
      <c r="HG117" s="260"/>
      <c r="HH117" s="260"/>
    </row>
    <row r="118" spans="1:216" ht="13">
      <c r="A118" s="9"/>
      <c r="B118" s="223" t="s">
        <v>19</v>
      </c>
      <c r="C118" s="19">
        <v>15.074657492044924</v>
      </c>
      <c r="D118" s="19">
        <v>12.596159651887131</v>
      </c>
      <c r="E118" s="19">
        <v>2.4784978401577931</v>
      </c>
      <c r="F118" s="20">
        <v>0.19676615005324019</v>
      </c>
      <c r="G118" s="22"/>
      <c r="H118" s="19">
        <v>8.1146752185007482</v>
      </c>
      <c r="I118" s="19">
        <v>4.4814844333863828</v>
      </c>
      <c r="J118" s="20">
        <v>0.55226910661427231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7.2864548651622068</v>
      </c>
      <c r="GK118" s="19">
        <v>7.7882026268827182</v>
      </c>
      <c r="GL118" s="37"/>
      <c r="GM118" s="19">
        <v>46.926754794121116</v>
      </c>
      <c r="GN118" s="19">
        <v>36.573818361228298</v>
      </c>
      <c r="GO118" s="19">
        <v>59.94928307258909</v>
      </c>
      <c r="GP118" s="19">
        <v>71.262527175578199</v>
      </c>
      <c r="GQ118" s="19">
        <v>57.732305620209956</v>
      </c>
      <c r="GR118" s="19">
        <v>65.994099565892753</v>
      </c>
      <c r="GS118" s="19">
        <v>62.626521984991129</v>
      </c>
      <c r="GT118" s="19">
        <v>69.930437969589036</v>
      </c>
      <c r="GU118" s="19">
        <v>61.738110315283627</v>
      </c>
      <c r="GV118" s="19">
        <v>62.427978435246203</v>
      </c>
      <c r="GW118" s="19">
        <v>71.62360997543621</v>
      </c>
      <c r="GX118" s="19">
        <v>52.428397082486534</v>
      </c>
      <c r="GY118" s="19">
        <v>65.79612881714543</v>
      </c>
      <c r="GZ118" s="19">
        <v>78.444190452074793</v>
      </c>
      <c r="HA118" s="19">
        <v>80.116695095986302</v>
      </c>
      <c r="HB118" s="19">
        <f t="shared" si="11"/>
        <v>15.074657492044924</v>
      </c>
      <c r="HC118" s="260"/>
      <c r="HD118" s="260"/>
      <c r="HE118" s="260"/>
      <c r="HF118" s="260"/>
      <c r="HG118" s="260"/>
      <c r="HH118" s="260"/>
    </row>
    <row r="119" spans="1:216" ht="13">
      <c r="A119" s="9"/>
      <c r="B119" s="223" t="s">
        <v>20</v>
      </c>
      <c r="C119" s="19">
        <v>6.5342771860105273</v>
      </c>
      <c r="D119" s="19">
        <v>3.9244621835922056</v>
      </c>
      <c r="E119" s="19">
        <v>2.6098150024183218</v>
      </c>
      <c r="F119" s="20">
        <v>0.66501214187505853</v>
      </c>
      <c r="G119" s="22"/>
      <c r="H119" s="19">
        <v>4.1585685957655052</v>
      </c>
      <c r="I119" s="19">
        <v>-0.23410641217329964</v>
      </c>
      <c r="J119" s="20">
        <v>-5.6294950241215287E-2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37"/>
      <c r="GM119" s="19">
        <v>26.501085184075016</v>
      </c>
      <c r="GN119" s="19">
        <v>35.966974612694301</v>
      </c>
      <c r="GO119" s="19">
        <v>37.351055563809581</v>
      </c>
      <c r="GP119" s="19">
        <v>43.596748170731615</v>
      </c>
      <c r="GQ119" s="19">
        <v>40.548921221028429</v>
      </c>
      <c r="GR119" s="19">
        <v>35.905433221974498</v>
      </c>
      <c r="GS119" s="19">
        <v>30.36997918423663</v>
      </c>
      <c r="GT119" s="19">
        <v>26.958146596014952</v>
      </c>
      <c r="GU119" s="19">
        <v>25.942438689045652</v>
      </c>
      <c r="GV119" s="19">
        <v>26.332959831975387</v>
      </c>
      <c r="GW119" s="19">
        <v>28.855888318841668</v>
      </c>
      <c r="GX119" s="19">
        <v>25.130921959331097</v>
      </c>
      <c r="GY119" s="19">
        <v>32.733425300934506</v>
      </c>
      <c r="GZ119" s="19">
        <v>47.940277743281733</v>
      </c>
      <c r="HA119" s="19">
        <v>31.835265686578339</v>
      </c>
      <c r="HB119" s="19">
        <f t="shared" si="11"/>
        <v>6.5342771860105273</v>
      </c>
      <c r="HC119" s="260"/>
      <c r="HD119" s="260"/>
      <c r="HE119" s="260"/>
      <c r="HF119" s="260"/>
      <c r="HG119" s="260"/>
      <c r="HH119" s="260"/>
    </row>
    <row r="120" spans="1:216" ht="13">
      <c r="A120" s="9"/>
      <c r="B120" s="222" t="s">
        <v>42</v>
      </c>
      <c r="C120" s="25">
        <v>5.6742363198479424</v>
      </c>
      <c r="D120" s="25">
        <v>3.3938513782932915</v>
      </c>
      <c r="E120" s="25">
        <v>2.2803849415546509</v>
      </c>
      <c r="F120" s="26">
        <v>0.67191655949926021</v>
      </c>
      <c r="G120" s="27"/>
      <c r="H120" s="25">
        <v>2.6079715900932241</v>
      </c>
      <c r="I120" s="25">
        <v>0.78587978820006743</v>
      </c>
      <c r="J120" s="26">
        <v>0.30133755719784339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2.6794318461941131</v>
      </c>
      <c r="GL120" s="37"/>
      <c r="GM120" s="25">
        <v>12.254263473377275</v>
      </c>
      <c r="GN120" s="25">
        <v>9.1769839167073215</v>
      </c>
      <c r="GO120" s="25">
        <v>10.050228130054286</v>
      </c>
      <c r="GP120" s="25">
        <v>14.806942002377983</v>
      </c>
      <c r="GQ120" s="25">
        <v>15.207773727069924</v>
      </c>
      <c r="GR120" s="25">
        <v>17.549458394532394</v>
      </c>
      <c r="GS120" s="25">
        <v>16.005846460102656</v>
      </c>
      <c r="GT120" s="25">
        <v>17.049261811321774</v>
      </c>
      <c r="GU120" s="25">
        <v>16.128029054503166</v>
      </c>
      <c r="GV120" s="25">
        <v>15.367464624358917</v>
      </c>
      <c r="GW120" s="25">
        <v>18.680961565204278</v>
      </c>
      <c r="GX120" s="25">
        <v>19.003212037148415</v>
      </c>
      <c r="GY120" s="25">
        <v>16.487310554476707</v>
      </c>
      <c r="GZ120" s="25">
        <v>17.215269537037258</v>
      </c>
      <c r="HA120" s="25">
        <v>23.41331602325133</v>
      </c>
      <c r="HB120" s="25">
        <f t="shared" si="11"/>
        <v>5.6742363198479424</v>
      </c>
      <c r="HC120" s="260"/>
      <c r="HD120" s="260"/>
      <c r="HE120" s="260"/>
      <c r="HF120" s="260"/>
      <c r="HG120" s="260"/>
      <c r="HH120" s="260"/>
    </row>
    <row r="121" spans="1:216" ht="13">
      <c r="A121" s="9"/>
      <c r="B121" s="223" t="s">
        <v>18</v>
      </c>
      <c r="C121" s="19">
        <v>1.3446087827483302</v>
      </c>
      <c r="D121" s="19">
        <v>1.1351917510039942</v>
      </c>
      <c r="E121" s="19">
        <v>0.20941703174433601</v>
      </c>
      <c r="F121" s="20">
        <v>0.18447723176205424</v>
      </c>
      <c r="G121" s="22"/>
      <c r="H121" s="19">
        <v>0.78178278177165117</v>
      </c>
      <c r="I121" s="19">
        <v>0.353408969232343</v>
      </c>
      <c r="J121" s="20">
        <v>0.45205519675357758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37"/>
      <c r="GM121" s="19">
        <v>3.5580313203779594</v>
      </c>
      <c r="GN121" s="19">
        <v>3.2979470636547812</v>
      </c>
      <c r="GO121" s="19">
        <v>3.3544806565999075</v>
      </c>
      <c r="GP121" s="19">
        <v>3.6203587384651854</v>
      </c>
      <c r="GQ121" s="19">
        <v>3.9283211917242102</v>
      </c>
      <c r="GR121" s="19">
        <v>4.418450972099591</v>
      </c>
      <c r="GS121" s="19">
        <v>4.27912721953484</v>
      </c>
      <c r="GT121" s="19">
        <v>4.3418865987915387</v>
      </c>
      <c r="GU121" s="19">
        <v>4.6298942232933982</v>
      </c>
      <c r="GV121" s="19">
        <v>4.563867781256949</v>
      </c>
      <c r="GW121" s="19">
        <v>5.1798960941413394</v>
      </c>
      <c r="GX121" s="19">
        <v>4.7340033273943467</v>
      </c>
      <c r="GY121" s="19">
        <v>4.4690570893267312</v>
      </c>
      <c r="GZ121" s="19">
        <v>5.771502887766129</v>
      </c>
      <c r="HA121" s="19">
        <v>5.9149300282280413</v>
      </c>
      <c r="HB121" s="19">
        <f t="shared" si="11"/>
        <v>1.3446087827483302</v>
      </c>
      <c r="HC121" s="260"/>
      <c r="HD121" s="260"/>
      <c r="HE121" s="260"/>
      <c r="HF121" s="260"/>
      <c r="HG121" s="260"/>
      <c r="HH121" s="260"/>
    </row>
    <row r="122" spans="1:216" ht="13">
      <c r="A122" s="9"/>
      <c r="B122" s="223" t="s">
        <v>19</v>
      </c>
      <c r="C122" s="19">
        <v>2.3434518988433548</v>
      </c>
      <c r="D122" s="19">
        <v>1.5408903845809987</v>
      </c>
      <c r="E122" s="19">
        <v>0.80256151426235611</v>
      </c>
      <c r="F122" s="20">
        <v>0.52084270386344833</v>
      </c>
      <c r="G122" s="22"/>
      <c r="H122" s="19">
        <v>1.2439536188255111</v>
      </c>
      <c r="I122" s="19">
        <v>0.29693676575548755</v>
      </c>
      <c r="J122" s="20">
        <v>0.23870404913958351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0.70956857241433224</v>
      </c>
      <c r="GL122" s="37"/>
      <c r="GM122" s="19">
        <v>6.2057626129773871</v>
      </c>
      <c r="GN122" s="19">
        <v>4.1046917732696411</v>
      </c>
      <c r="GO122" s="19">
        <v>4.6116658841257774</v>
      </c>
      <c r="GP122" s="19">
        <v>7.0281744392442427</v>
      </c>
      <c r="GQ122" s="19">
        <v>8.2680564973079154</v>
      </c>
      <c r="GR122" s="19">
        <v>9.9395084053069471</v>
      </c>
      <c r="GS122" s="19">
        <v>8.6089559875473309</v>
      </c>
      <c r="GT122" s="19">
        <v>9.3951635525696169</v>
      </c>
      <c r="GU122" s="19">
        <v>8.2017610840230049</v>
      </c>
      <c r="GV122" s="19">
        <v>6.9295426763895094</v>
      </c>
      <c r="GW122" s="19">
        <v>8.8240089039385072</v>
      </c>
      <c r="GX122" s="19">
        <v>10.449821926829568</v>
      </c>
      <c r="GY122" s="19">
        <v>8.2843066587016203</v>
      </c>
      <c r="GZ122" s="19">
        <v>8.205626506907409</v>
      </c>
      <c r="HA122" s="19">
        <v>12.264860992124008</v>
      </c>
      <c r="HB122" s="19">
        <f t="shared" si="11"/>
        <v>2.3434518988433548</v>
      </c>
      <c r="HC122" s="260"/>
      <c r="HD122" s="260"/>
      <c r="HE122" s="260"/>
      <c r="HF122" s="260"/>
      <c r="HG122" s="260"/>
      <c r="HH122" s="260"/>
    </row>
    <row r="123" spans="1:216" ht="13">
      <c r="A123" s="9"/>
      <c r="B123" s="223" t="s">
        <v>20</v>
      </c>
      <c r="C123" s="19">
        <v>1.9861756382562574</v>
      </c>
      <c r="D123" s="19">
        <v>0.71776924270829867</v>
      </c>
      <c r="E123" s="19">
        <v>1.2684063955479588</v>
      </c>
      <c r="F123" s="20">
        <v>1.7671506663645644</v>
      </c>
      <c r="G123" s="22"/>
      <c r="H123" s="19">
        <v>0.58223518949606146</v>
      </c>
      <c r="I123" s="19">
        <v>0.13553405321223722</v>
      </c>
      <c r="J123" s="20">
        <v>0.23278231143937761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37"/>
      <c r="GM123" s="19">
        <v>2.490469540021929</v>
      </c>
      <c r="GN123" s="19">
        <v>1.7743450797828992</v>
      </c>
      <c r="GO123" s="19">
        <v>2.0840815893286009</v>
      </c>
      <c r="GP123" s="19">
        <v>4.1584088246685553</v>
      </c>
      <c r="GQ123" s="19">
        <v>3.0113960380377991</v>
      </c>
      <c r="GR123" s="19">
        <v>3.1914990171258548</v>
      </c>
      <c r="GS123" s="19">
        <v>3.1177632530204855</v>
      </c>
      <c r="GT123" s="19">
        <v>3.3122116599606182</v>
      </c>
      <c r="GU123" s="19">
        <v>3.2963737471867631</v>
      </c>
      <c r="GV123" s="19">
        <v>3.8740541667124582</v>
      </c>
      <c r="GW123" s="19">
        <v>4.6770565671244313</v>
      </c>
      <c r="GX123" s="19">
        <v>3.8193867829245005</v>
      </c>
      <c r="GY123" s="19">
        <v>3.733946806448353</v>
      </c>
      <c r="GZ123" s="19">
        <v>3.2381401423637213</v>
      </c>
      <c r="HA123" s="19">
        <v>5.2335250028992801</v>
      </c>
      <c r="HB123" s="19">
        <f t="shared" si="11"/>
        <v>1.9861756382562574</v>
      </c>
      <c r="HC123" s="260"/>
      <c r="HD123" s="260"/>
      <c r="HE123" s="260"/>
      <c r="HF123" s="260"/>
      <c r="HG123" s="260"/>
      <c r="HH123" s="260"/>
    </row>
    <row r="124" spans="1:216" ht="13">
      <c r="A124" s="9"/>
      <c r="B124" s="222" t="s">
        <v>43</v>
      </c>
      <c r="C124" s="25">
        <v>2.7104030292373187</v>
      </c>
      <c r="D124" s="25">
        <v>2.1311198555461921</v>
      </c>
      <c r="E124" s="25">
        <v>0.57928317369112658</v>
      </c>
      <c r="F124" s="26">
        <v>0.27182102038210332</v>
      </c>
      <c r="G124" s="27"/>
      <c r="H124" s="25">
        <v>1.9962441607251584</v>
      </c>
      <c r="I124" s="25">
        <v>0.13487569482103368</v>
      </c>
      <c r="J124" s="26">
        <v>6.7564728541041064E-2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37"/>
      <c r="GM124" s="25">
        <v>9.9379900227063445</v>
      </c>
      <c r="GN124" s="25">
        <v>10.33988895050261</v>
      </c>
      <c r="GO124" s="25">
        <v>11.35918003202997</v>
      </c>
      <c r="GP124" s="25">
        <v>10.731608926352671</v>
      </c>
      <c r="GQ124" s="25">
        <v>11.924114345057317</v>
      </c>
      <c r="GR124" s="25">
        <v>14.16167744860269</v>
      </c>
      <c r="GS124" s="25">
        <v>11.75524352846179</v>
      </c>
      <c r="GT124" s="25">
        <v>8.2643117127364398</v>
      </c>
      <c r="GU124" s="25">
        <v>8.797490788285053</v>
      </c>
      <c r="GV124" s="25">
        <v>10.772210691682879</v>
      </c>
      <c r="GW124" s="25">
        <v>13.526399214264583</v>
      </c>
      <c r="GX124" s="25">
        <v>10.787901266578269</v>
      </c>
      <c r="GY124" s="25">
        <v>10.890171063384475</v>
      </c>
      <c r="GZ124" s="25">
        <v>14.871384523230407</v>
      </c>
      <c r="HA124" s="25">
        <v>18.284659987526233</v>
      </c>
      <c r="HB124" s="25">
        <f t="shared" si="11"/>
        <v>2.7104030292373187</v>
      </c>
      <c r="HC124" s="260"/>
      <c r="HD124" s="260"/>
      <c r="HE124" s="260"/>
      <c r="HF124" s="260"/>
      <c r="HG124" s="260"/>
      <c r="HH124" s="260"/>
    </row>
    <row r="125" spans="1:216" ht="13">
      <c r="A125" s="9"/>
      <c r="B125" s="223" t="s">
        <v>18</v>
      </c>
      <c r="C125" s="19">
        <v>0.94450522169268725</v>
      </c>
      <c r="D125" s="19">
        <v>0.9483351674851721</v>
      </c>
      <c r="E125" s="19">
        <v>-3.8299457924848568E-3</v>
      </c>
      <c r="F125" s="20">
        <v>-4.0385993515786606E-3</v>
      </c>
      <c r="G125" s="22"/>
      <c r="H125" s="19">
        <v>0.34747993350342499</v>
      </c>
      <c r="I125" s="19">
        <v>0.60085523398174712</v>
      </c>
      <c r="J125" s="20">
        <v>1.7291796620417641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37"/>
      <c r="GM125" s="19">
        <v>4.148969123813405</v>
      </c>
      <c r="GN125" s="19">
        <v>3.4918028165655408</v>
      </c>
      <c r="GO125" s="19">
        <v>2.8105063836761315</v>
      </c>
      <c r="GP125" s="19">
        <v>2.2618547608587334</v>
      </c>
      <c r="GQ125" s="19">
        <v>4.0144746302370153</v>
      </c>
      <c r="GR125" s="19">
        <v>5.0030091549462909</v>
      </c>
      <c r="GS125" s="19">
        <v>4.425224616719051</v>
      </c>
      <c r="GT125" s="19">
        <v>2.4303298675696574</v>
      </c>
      <c r="GU125" s="19">
        <v>2.9364472326188138</v>
      </c>
      <c r="GV125" s="19">
        <v>3.542407290303522</v>
      </c>
      <c r="GW125" s="19">
        <v>4.1441802082591446</v>
      </c>
      <c r="GX125" s="19">
        <v>3.8028177036544863</v>
      </c>
      <c r="GY125" s="19">
        <v>3.5115717266742092</v>
      </c>
      <c r="GZ125" s="19">
        <v>4.663032215381806</v>
      </c>
      <c r="HA125" s="19">
        <v>7.1001809700800962</v>
      </c>
      <c r="HB125" s="19">
        <f t="shared" si="11"/>
        <v>0.94450522169268725</v>
      </c>
      <c r="HC125" s="260"/>
      <c r="HD125" s="260"/>
      <c r="HE125" s="260"/>
      <c r="HF125" s="260"/>
      <c r="HG125" s="260"/>
      <c r="HH125" s="260"/>
    </row>
    <row r="126" spans="1:216" ht="13">
      <c r="A126" s="9"/>
      <c r="B126" s="223" t="s">
        <v>19</v>
      </c>
      <c r="C126" s="19">
        <v>0.73884335555597147</v>
      </c>
      <c r="D126" s="19">
        <v>0.5131333108776982</v>
      </c>
      <c r="E126" s="19">
        <v>0.22571004467827327</v>
      </c>
      <c r="F126" s="20">
        <v>0.43986628794806443</v>
      </c>
      <c r="G126" s="22"/>
      <c r="H126" s="19">
        <v>1.2809621479890907</v>
      </c>
      <c r="I126" s="19">
        <v>-0.76782883711139249</v>
      </c>
      <c r="J126" s="20">
        <v>-0.59941571132040328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37"/>
      <c r="GM126" s="19">
        <v>3.8695178710334432</v>
      </c>
      <c r="GN126" s="19">
        <v>4.5483053158493991</v>
      </c>
      <c r="GO126" s="19">
        <v>5.4177707788402119</v>
      </c>
      <c r="GP126" s="19">
        <v>5.979844865953984</v>
      </c>
      <c r="GQ126" s="19">
        <v>5.8295610667193003</v>
      </c>
      <c r="GR126" s="19">
        <v>5.9760568400081926</v>
      </c>
      <c r="GS126" s="19">
        <v>5.7719288630204657</v>
      </c>
      <c r="GT126" s="19">
        <v>4.6129827007847943</v>
      </c>
      <c r="GU126" s="19">
        <v>4.0815144709110625</v>
      </c>
      <c r="GV126" s="19">
        <v>3.9396511419475693</v>
      </c>
      <c r="GW126" s="19">
        <v>7.2470244811862372</v>
      </c>
      <c r="GX126" s="19">
        <v>3.9357040665696292</v>
      </c>
      <c r="GY126" s="19">
        <v>4.6312384997252583</v>
      </c>
      <c r="GZ126" s="19">
        <v>6.577486322525302</v>
      </c>
      <c r="HA126" s="19">
        <v>6.1821359392167956</v>
      </c>
      <c r="HB126" s="19">
        <f t="shared" si="11"/>
        <v>0.73884335555597147</v>
      </c>
      <c r="HC126" s="260"/>
      <c r="HD126" s="260"/>
      <c r="HE126" s="260"/>
      <c r="HF126" s="260"/>
      <c r="HG126" s="260"/>
      <c r="HH126" s="260"/>
    </row>
    <row r="127" spans="1:216" ht="13">
      <c r="A127" s="9"/>
      <c r="B127" s="223" t="s">
        <v>20</v>
      </c>
      <c r="C127" s="19">
        <v>1.02705445198866</v>
      </c>
      <c r="D127" s="19">
        <v>0.66965137718332202</v>
      </c>
      <c r="E127" s="19">
        <v>0.35740307480533795</v>
      </c>
      <c r="F127" s="20">
        <v>0.53371513444598828</v>
      </c>
      <c r="G127" s="22"/>
      <c r="H127" s="19">
        <v>0.36780207923264285</v>
      </c>
      <c r="I127" s="19">
        <v>0.30184929795067916</v>
      </c>
      <c r="J127" s="20">
        <v>0.82068404447423715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37"/>
      <c r="GM127" s="19">
        <v>1.9195030278594976</v>
      </c>
      <c r="GN127" s="19">
        <v>2.2997808180876707</v>
      </c>
      <c r="GO127" s="19">
        <v>3.1309028695136258</v>
      </c>
      <c r="GP127" s="19">
        <v>2.4899092995399523</v>
      </c>
      <c r="GQ127" s="19">
        <v>2.080078648101003</v>
      </c>
      <c r="GR127" s="19">
        <v>3.1826114536482066</v>
      </c>
      <c r="GS127" s="19">
        <v>1.5580900487222735</v>
      </c>
      <c r="GT127" s="19">
        <v>1.2209991443819876</v>
      </c>
      <c r="GU127" s="19">
        <v>1.7795290847551777</v>
      </c>
      <c r="GV127" s="19">
        <v>3.2901522594317885</v>
      </c>
      <c r="GW127" s="19">
        <v>2.1351945248192012</v>
      </c>
      <c r="GX127" s="19">
        <v>3.0493794963541521</v>
      </c>
      <c r="GY127" s="19">
        <v>2.7473608369850075</v>
      </c>
      <c r="GZ127" s="19">
        <v>3.6308659853232994</v>
      </c>
      <c r="HA127" s="19">
        <v>5.0023430782293392</v>
      </c>
      <c r="HB127" s="19">
        <f t="shared" si="11"/>
        <v>1.02705445198866</v>
      </c>
      <c r="HC127" s="260"/>
      <c r="HD127" s="260"/>
      <c r="HE127" s="260"/>
      <c r="HF127" s="260"/>
      <c r="HG127" s="260"/>
      <c r="HH127" s="260"/>
    </row>
    <row r="128" spans="1:216" ht="13">
      <c r="A128" s="9"/>
      <c r="B128" s="222" t="s">
        <v>44</v>
      </c>
      <c r="C128" s="25">
        <v>9.2372318304956309</v>
      </c>
      <c r="D128" s="25">
        <v>8.0159064194098466</v>
      </c>
      <c r="E128" s="25">
        <v>1.2213254110857843</v>
      </c>
      <c r="F128" s="26">
        <v>0.15236273319364696</v>
      </c>
      <c r="G128" s="27"/>
      <c r="H128" s="25">
        <v>6.1217941536101943</v>
      </c>
      <c r="I128" s="25">
        <v>1.8941122657996523</v>
      </c>
      <c r="J128" s="26">
        <v>0.30940476243923376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4.2697077262633192</v>
      </c>
      <c r="GK128" s="25">
        <v>4.9675241042323126</v>
      </c>
      <c r="GL128" s="37"/>
      <c r="GM128" s="25">
        <v>30.389657000486835</v>
      </c>
      <c r="GN128" s="25">
        <v>31.548203773206872</v>
      </c>
      <c r="GO128" s="25">
        <v>36.251906087073486</v>
      </c>
      <c r="GP128" s="25">
        <v>41.049818411078022</v>
      </c>
      <c r="GQ128" s="25">
        <v>40.711926423965977</v>
      </c>
      <c r="GR128" s="25">
        <v>107.31959173078332</v>
      </c>
      <c r="GS128" s="25">
        <v>60.763403292285645</v>
      </c>
      <c r="GT128" s="25">
        <v>71.12496193042891</v>
      </c>
      <c r="GU128" s="25">
        <v>55.639441945105517</v>
      </c>
      <c r="GV128" s="25">
        <v>57.007976514902282</v>
      </c>
      <c r="GW128" s="25">
        <v>53.729385151334924</v>
      </c>
      <c r="GX128" s="25">
        <v>44.613065072616457</v>
      </c>
      <c r="GY128" s="25">
        <v>39.601277229101811</v>
      </c>
      <c r="GZ128" s="25">
        <v>47.82187258485591</v>
      </c>
      <c r="HA128" s="25">
        <v>53.593244729537503</v>
      </c>
      <c r="HB128" s="25">
        <f t="shared" ref="HB128:HB185" si="12">+C128</f>
        <v>9.2372318304956309</v>
      </c>
      <c r="HC128" s="260"/>
      <c r="HD128" s="260"/>
      <c r="HE128" s="260"/>
      <c r="HF128" s="260"/>
      <c r="HG128" s="260"/>
      <c r="HH128" s="260"/>
    </row>
    <row r="129" spans="1:216" ht="13">
      <c r="A129" s="9"/>
      <c r="B129" s="223" t="s">
        <v>18</v>
      </c>
      <c r="C129" s="19">
        <v>5.0773475398258707</v>
      </c>
      <c r="D129" s="19">
        <v>4.6829095474244422</v>
      </c>
      <c r="E129" s="19">
        <v>0.39443799240142852</v>
      </c>
      <c r="F129" s="20">
        <v>8.4229257133178206E-2</v>
      </c>
      <c r="G129" s="22"/>
      <c r="H129" s="19">
        <v>3.3759334096591731</v>
      </c>
      <c r="I129" s="19">
        <v>1.3069761377652691</v>
      </c>
      <c r="J129" s="20">
        <v>0.38714511785859501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37"/>
      <c r="GM129" s="19">
        <v>8.8324477806459427</v>
      </c>
      <c r="GN129" s="19">
        <v>9.2853843745127111</v>
      </c>
      <c r="GO129" s="19">
        <v>10.808510683257889</v>
      </c>
      <c r="GP129" s="19">
        <v>11.518515455239461</v>
      </c>
      <c r="GQ129" s="19">
        <v>11.663958765861754</v>
      </c>
      <c r="GR129" s="19">
        <v>24.548164259815177</v>
      </c>
      <c r="GS129" s="19">
        <v>34.280278085314059</v>
      </c>
      <c r="GT129" s="19">
        <v>46.232749544400015</v>
      </c>
      <c r="GU129" s="19">
        <v>32.406354147980835</v>
      </c>
      <c r="GV129" s="19">
        <v>35.931943241278425</v>
      </c>
      <c r="GW129" s="19">
        <v>33.756019825031217</v>
      </c>
      <c r="GX129" s="19">
        <v>28.19573617076701</v>
      </c>
      <c r="GY129" s="19">
        <v>23.621261653840456</v>
      </c>
      <c r="GZ129" s="19">
        <v>26.987675285191091</v>
      </c>
      <c r="HA129" s="19">
        <v>31.995537277663463</v>
      </c>
      <c r="HB129" s="19">
        <f t="shared" si="12"/>
        <v>5.0773475398258707</v>
      </c>
      <c r="HC129" s="260"/>
      <c r="HD129" s="260"/>
      <c r="HE129" s="260"/>
      <c r="HF129" s="260"/>
      <c r="HG129" s="260"/>
      <c r="HH129" s="260"/>
    </row>
    <row r="130" spans="1:216" ht="13">
      <c r="A130" s="9"/>
      <c r="B130" s="223" t="s">
        <v>19</v>
      </c>
      <c r="C130" s="19">
        <v>1.4496304923791832</v>
      </c>
      <c r="D130" s="19">
        <v>1.2694830025654373</v>
      </c>
      <c r="E130" s="19">
        <v>0.18014748981374584</v>
      </c>
      <c r="F130" s="20">
        <v>0.14190618499790419</v>
      </c>
      <c r="G130" s="22"/>
      <c r="H130" s="19">
        <v>1.0938301073922538</v>
      </c>
      <c r="I130" s="19">
        <v>0.1756528951731835</v>
      </c>
      <c r="J130" s="20">
        <v>0.16058517130411493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0.84984162127931218</v>
      </c>
      <c r="GK130" s="19">
        <v>0.59978887109987111</v>
      </c>
      <c r="GL130" s="37"/>
      <c r="GM130" s="19">
        <v>13.46522225592717</v>
      </c>
      <c r="GN130" s="19">
        <v>13.479420407294787</v>
      </c>
      <c r="GO130" s="19">
        <v>14.701255677753368</v>
      </c>
      <c r="GP130" s="19">
        <v>16.446692515800322</v>
      </c>
      <c r="GQ130" s="19">
        <v>16.297473604113147</v>
      </c>
      <c r="GR130" s="19">
        <v>15.404238886340838</v>
      </c>
      <c r="GS130" s="19">
        <v>15.897603463003989</v>
      </c>
      <c r="GT130" s="19">
        <v>14.546556244708949</v>
      </c>
      <c r="GU130" s="19">
        <v>13.872436533750143</v>
      </c>
      <c r="GV130" s="19">
        <v>11.494155090322744</v>
      </c>
      <c r="GW130" s="19">
        <v>10.457708564874284</v>
      </c>
      <c r="GX130" s="19">
        <v>7.9544414568170732</v>
      </c>
      <c r="GY130" s="19">
        <v>6.3596442363377186</v>
      </c>
      <c r="GZ130" s="19">
        <v>7.1307054472161822</v>
      </c>
      <c r="HA130" s="19">
        <v>7.9114353937174533</v>
      </c>
      <c r="HB130" s="19">
        <f t="shared" si="12"/>
        <v>1.4496304923791832</v>
      </c>
      <c r="HC130" s="260"/>
      <c r="HD130" s="260"/>
      <c r="HE130" s="260"/>
      <c r="HF130" s="260"/>
      <c r="HG130" s="260"/>
      <c r="HH130" s="260"/>
    </row>
    <row r="131" spans="1:216" ht="13">
      <c r="A131" s="9"/>
      <c r="B131" s="223" t="s">
        <v>20</v>
      </c>
      <c r="C131" s="19">
        <v>2.710253798290577</v>
      </c>
      <c r="D131" s="19">
        <v>2.0635138694199666</v>
      </c>
      <c r="E131" s="19">
        <v>0.64673992887061038</v>
      </c>
      <c r="F131" s="20">
        <v>0.31341680734736355</v>
      </c>
      <c r="G131" s="22"/>
      <c r="H131" s="19">
        <v>1.6520306365587678</v>
      </c>
      <c r="I131" s="19">
        <v>0.41148323286119881</v>
      </c>
      <c r="J131" s="20">
        <v>0.24907724091505434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37"/>
      <c r="GM131" s="19">
        <v>8.0919869639137243</v>
      </c>
      <c r="GN131" s="19">
        <v>8.7833989913993751</v>
      </c>
      <c r="GO131" s="19">
        <v>10.742139726062227</v>
      </c>
      <c r="GP131" s="19">
        <v>13.084610440038237</v>
      </c>
      <c r="GQ131" s="19">
        <v>12.750494053991073</v>
      </c>
      <c r="GR131" s="19">
        <v>67.3671885846273</v>
      </c>
      <c r="GS131" s="19">
        <v>10.5855217439676</v>
      </c>
      <c r="GT131" s="19">
        <v>10.345656141319949</v>
      </c>
      <c r="GU131" s="19">
        <v>9.3606512633745353</v>
      </c>
      <c r="GV131" s="19">
        <v>9.581878183301118</v>
      </c>
      <c r="GW131" s="19">
        <v>9.5156567614294278</v>
      </c>
      <c r="GX131" s="19">
        <v>8.4628874450323703</v>
      </c>
      <c r="GY131" s="19">
        <v>9.6203713389236398</v>
      </c>
      <c r="GZ131" s="19">
        <v>13.703491852448639</v>
      </c>
      <c r="HA131" s="19">
        <v>13.68627205815659</v>
      </c>
      <c r="HB131" s="19">
        <f t="shared" si="12"/>
        <v>2.710253798290577</v>
      </c>
      <c r="HC131" s="260"/>
      <c r="HD131" s="260"/>
      <c r="HE131" s="260"/>
      <c r="HF131" s="260"/>
      <c r="HG131" s="260"/>
      <c r="HH131" s="260"/>
    </row>
    <row r="132" spans="1:216" ht="13">
      <c r="A132" s="9"/>
      <c r="B132" s="222" t="s">
        <v>45</v>
      </c>
      <c r="C132" s="25">
        <v>5.943574676234431</v>
      </c>
      <c r="D132" s="25">
        <v>3.082166481536222</v>
      </c>
      <c r="E132" s="25">
        <v>2.8614081946982091</v>
      </c>
      <c r="F132" s="26">
        <v>0.92837561236212585</v>
      </c>
      <c r="G132" s="27"/>
      <c r="H132" s="25">
        <v>3.0657025109753988</v>
      </c>
      <c r="I132" s="25">
        <v>1.646397056082316E-2</v>
      </c>
      <c r="J132" s="26">
        <v>5.3703744906367003E-3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2.6242564082401483</v>
      </c>
      <c r="GK132" s="25">
        <v>3.3193182679942828</v>
      </c>
      <c r="GL132" s="37"/>
      <c r="GM132" s="25">
        <v>1.2660027563511556</v>
      </c>
      <c r="GN132" s="25">
        <v>7.8629224313740833</v>
      </c>
      <c r="GO132" s="25">
        <v>10.073871636015166</v>
      </c>
      <c r="GP132" s="25">
        <v>12.807913243178715</v>
      </c>
      <c r="GQ132" s="25">
        <v>14.271680937911146</v>
      </c>
      <c r="GR132" s="25">
        <v>14.282126460309428</v>
      </c>
      <c r="GS132" s="25">
        <v>20.243337053884741</v>
      </c>
      <c r="GT132" s="25">
        <v>23.48364977800604</v>
      </c>
      <c r="GU132" s="25">
        <v>23.657910221420931</v>
      </c>
      <c r="GV132" s="25">
        <v>22.700154916792364</v>
      </c>
      <c r="GW132" s="25">
        <v>21.5067831646545</v>
      </c>
      <c r="GX132" s="25">
        <v>18.379924679456593</v>
      </c>
      <c r="GY132" s="25">
        <v>20.51038976467315</v>
      </c>
      <c r="GZ132" s="25">
        <v>24.283252987892766</v>
      </c>
      <c r="HA132" s="25">
        <v>28.209390643815645</v>
      </c>
      <c r="HB132" s="25">
        <f t="shared" si="12"/>
        <v>5.943574676234431</v>
      </c>
      <c r="HC132" s="260"/>
      <c r="HD132" s="260"/>
      <c r="HE132" s="260"/>
      <c r="HF132" s="260"/>
      <c r="HG132" s="260"/>
      <c r="HH132" s="260"/>
    </row>
    <row r="133" spans="1:216" ht="13">
      <c r="A133" s="9"/>
      <c r="B133" s="223" t="s">
        <v>18</v>
      </c>
      <c r="C133" s="19">
        <v>1.6956131221863266</v>
      </c>
      <c r="D133" s="19">
        <v>1.2355965567637583</v>
      </c>
      <c r="E133" s="19">
        <v>0.4600165654225683</v>
      </c>
      <c r="F133" s="20">
        <v>0.37230321086959928</v>
      </c>
      <c r="G133" s="22"/>
      <c r="H133" s="19">
        <v>1.1782238276627943</v>
      </c>
      <c r="I133" s="19">
        <v>5.7372729100964026E-2</v>
      </c>
      <c r="J133" s="20">
        <v>4.869425295427314E-2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37"/>
      <c r="GM133" s="19">
        <v>1.1142001906795</v>
      </c>
      <c r="GN133" s="19">
        <v>5.8247150696729566</v>
      </c>
      <c r="GO133" s="19">
        <v>6.0286905565316928</v>
      </c>
      <c r="GP133" s="19">
        <v>6.0695217412914593</v>
      </c>
      <c r="GQ133" s="19">
        <v>6.1878750565996654</v>
      </c>
      <c r="GR133" s="19">
        <v>5.8279275740662477</v>
      </c>
      <c r="GS133" s="19">
        <v>5.0642873671817528</v>
      </c>
      <c r="GT133" s="19">
        <v>3.9186110245265882</v>
      </c>
      <c r="GU133" s="19">
        <v>3.4650502652858846</v>
      </c>
      <c r="GV133" s="19">
        <v>4.1347984731122747</v>
      </c>
      <c r="GW133" s="19">
        <v>5.1325537586122207</v>
      </c>
      <c r="GX133" s="19">
        <v>4.2159125218150368</v>
      </c>
      <c r="GY133" s="19">
        <v>4.7774811625331219</v>
      </c>
      <c r="GZ133" s="19">
        <v>9.1640466073199871</v>
      </c>
      <c r="HA133" s="19">
        <v>7.8900294970480669</v>
      </c>
      <c r="HB133" s="19">
        <f t="shared" si="12"/>
        <v>1.6956131221863266</v>
      </c>
      <c r="HC133" s="260"/>
      <c r="HD133" s="260"/>
      <c r="HE133" s="260"/>
      <c r="HF133" s="260"/>
      <c r="HG133" s="260"/>
      <c r="HH133" s="260"/>
    </row>
    <row r="134" spans="1:216" ht="13">
      <c r="A134" s="9"/>
      <c r="B134" s="223" t="s">
        <v>19</v>
      </c>
      <c r="C134" s="19">
        <v>1.6595598964386831</v>
      </c>
      <c r="D134" s="19">
        <v>1.0870262352711277</v>
      </c>
      <c r="E134" s="19">
        <v>0.57253366116755533</v>
      </c>
      <c r="F134" s="20">
        <v>0.52669718778659758</v>
      </c>
      <c r="G134" s="22"/>
      <c r="H134" s="19">
        <v>1.3827545700819779</v>
      </c>
      <c r="I134" s="19">
        <v>-0.29572833481085015</v>
      </c>
      <c r="J134" s="20">
        <v>-0.21386899830916314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0.56190583578379771</v>
      </c>
      <c r="GK134" s="19">
        <v>1.0976540606548852</v>
      </c>
      <c r="GL134" s="37"/>
      <c r="GM134" s="19">
        <v>0.15180256567165551</v>
      </c>
      <c r="GN134" s="19">
        <v>0.55940540035634922</v>
      </c>
      <c r="GO134" s="19">
        <v>1.4675164599640818</v>
      </c>
      <c r="GP134" s="19">
        <v>3.7981796569547335</v>
      </c>
      <c r="GQ134" s="19">
        <v>4.813068088599338</v>
      </c>
      <c r="GR134" s="19">
        <v>4.0638994942458169</v>
      </c>
      <c r="GS134" s="19">
        <v>8.5091828390802586</v>
      </c>
      <c r="GT134" s="19">
        <v>8.9646914209488671</v>
      </c>
      <c r="GU134" s="19">
        <v>8.4369938024270663</v>
      </c>
      <c r="GV134" s="19">
        <v>5.0721979536703206</v>
      </c>
      <c r="GW134" s="19">
        <v>4.4016434064689989</v>
      </c>
      <c r="GX134" s="19">
        <v>6.1855920726401186</v>
      </c>
      <c r="GY134" s="19">
        <v>9.9696293920854391</v>
      </c>
      <c r="GZ134" s="19">
        <v>11.313601453390936</v>
      </c>
      <c r="HA134" s="19">
        <v>9.2146099552444607</v>
      </c>
      <c r="HB134" s="19">
        <f t="shared" si="12"/>
        <v>1.6595598964386831</v>
      </c>
      <c r="HC134" s="260"/>
      <c r="HD134" s="260"/>
      <c r="HE134" s="260"/>
      <c r="HF134" s="260"/>
      <c r="HG134" s="260"/>
      <c r="HH134" s="260"/>
    </row>
    <row r="135" spans="1:216" ht="13">
      <c r="A135" s="9"/>
      <c r="B135" s="223" t="s">
        <v>20</v>
      </c>
      <c r="C135" s="19">
        <v>2.5884016576094209</v>
      </c>
      <c r="D135" s="19">
        <v>0.75954368950133588</v>
      </c>
      <c r="E135" s="19">
        <v>1.828857968108085</v>
      </c>
      <c r="F135" s="20">
        <v>2.4078377496741328</v>
      </c>
      <c r="G135" s="22"/>
      <c r="H135" s="19">
        <v>0.50472411323062649</v>
      </c>
      <c r="I135" s="19">
        <v>0.25481957627070939</v>
      </c>
      <c r="J135" s="20">
        <v>0.50486903556017193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37"/>
      <c r="GM135" s="19">
        <v>0</v>
      </c>
      <c r="GN135" s="19">
        <v>1.4788019613447778</v>
      </c>
      <c r="GO135" s="19">
        <v>2.5776646195193922</v>
      </c>
      <c r="GP135" s="19">
        <v>2.9402118449325223</v>
      </c>
      <c r="GQ135" s="19">
        <v>3.2707377927121435</v>
      </c>
      <c r="GR135" s="19">
        <v>4.3902993919973632</v>
      </c>
      <c r="GS135" s="19">
        <v>6.6698668476227292</v>
      </c>
      <c r="GT135" s="19">
        <v>10.600347332530585</v>
      </c>
      <c r="GU135" s="19">
        <v>11.755866153707981</v>
      </c>
      <c r="GV135" s="19">
        <v>13.493158490009771</v>
      </c>
      <c r="GW135" s="19">
        <v>11.97258599957328</v>
      </c>
      <c r="GX135" s="19">
        <v>7.9784200850014368</v>
      </c>
      <c r="GY135" s="19">
        <v>5.7632792100545895</v>
      </c>
      <c r="GZ135" s="19">
        <v>3.8056049271818448</v>
      </c>
      <c r="HA135" s="19">
        <v>11.104751191523118</v>
      </c>
      <c r="HB135" s="19">
        <f t="shared" si="12"/>
        <v>2.5884016576094209</v>
      </c>
      <c r="HC135" s="260"/>
      <c r="HD135" s="260"/>
      <c r="HE135" s="260"/>
      <c r="HF135" s="260"/>
      <c r="HG135" s="260"/>
      <c r="HH135" s="260"/>
    </row>
    <row r="136" spans="1:216" ht="14.5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 s="37"/>
      <c r="GM136" s="268"/>
      <c r="GN136" s="268"/>
      <c r="GO136" s="268"/>
      <c r="GP136" s="268"/>
      <c r="GQ136" s="268"/>
      <c r="GR136" s="268"/>
      <c r="GS136" s="268"/>
      <c r="GT136" s="268"/>
      <c r="GU136" s="268"/>
      <c r="GV136" s="268"/>
      <c r="GW136" s="268"/>
      <c r="GX136" s="267"/>
      <c r="GY136" s="267"/>
      <c r="GZ136" s="267"/>
      <c r="HA136" s="267"/>
      <c r="HB136" s="267"/>
      <c r="HC136" s="260"/>
      <c r="HD136" s="260"/>
      <c r="HE136" s="260"/>
      <c r="HF136" s="260"/>
      <c r="HG136" s="260"/>
      <c r="HH136" s="260"/>
    </row>
    <row r="137" spans="1:216" ht="13">
      <c r="A137" s="9"/>
      <c r="B137" s="34" t="s">
        <v>265</v>
      </c>
      <c r="C137" s="25">
        <v>1.6452731385560786</v>
      </c>
      <c r="D137" s="25">
        <v>0.86951067915576663</v>
      </c>
      <c r="E137" s="25">
        <v>0.77576245940031197</v>
      </c>
      <c r="F137" s="26">
        <v>0.89218278509646654</v>
      </c>
      <c r="G137" s="27"/>
      <c r="H137" s="25">
        <v>0.55681001850904266</v>
      </c>
      <c r="I137" s="25">
        <v>0.31270066064672397</v>
      </c>
      <c r="J137" s="26">
        <v>0.56159309324935514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0.42082798930891335</v>
      </c>
      <c r="GK137" s="25">
        <v>1.2244451492471653</v>
      </c>
      <c r="GL137" s="37"/>
      <c r="GM137" s="25">
        <v>3.0310967991356259E-2</v>
      </c>
      <c r="GN137" s="25">
        <v>3.5047676183890983</v>
      </c>
      <c r="GO137" s="25">
        <v>39.808844744158691</v>
      </c>
      <c r="GP137" s="25">
        <v>60.007100170844744</v>
      </c>
      <c r="GQ137" s="25">
        <v>96.629051727225459</v>
      </c>
      <c r="GR137" s="25">
        <v>63.242235592323226</v>
      </c>
      <c r="GS137" s="25">
        <v>146.26375103544603</v>
      </c>
      <c r="GT137" s="25">
        <v>127.1031136587107</v>
      </c>
      <c r="GU137" s="25">
        <v>119.42694989064054</v>
      </c>
      <c r="GV137" s="25">
        <v>120.3907505415491</v>
      </c>
      <c r="GW137" s="25">
        <v>254.16002537343212</v>
      </c>
      <c r="GX137" s="25">
        <v>50.84617134961718</v>
      </c>
      <c r="GY137" s="25">
        <v>9.5429062928567205</v>
      </c>
      <c r="GZ137" s="25">
        <v>4.8160566152192992</v>
      </c>
      <c r="HA137" s="25">
        <v>6.0633677763340907</v>
      </c>
      <c r="HB137" s="25">
        <f t="shared" si="12"/>
        <v>1.6452731385560786</v>
      </c>
      <c r="HC137" s="260"/>
      <c r="HD137" s="260"/>
      <c r="HE137" s="260"/>
      <c r="HF137" s="260"/>
      <c r="HG137" s="260"/>
      <c r="HH137" s="260"/>
    </row>
    <row r="138" spans="1:216" ht="13">
      <c r="A138" s="9"/>
      <c r="B138" s="18" t="s">
        <v>18</v>
      </c>
      <c r="C138" s="19">
        <v>1.1237144694397025</v>
      </c>
      <c r="D138" s="19">
        <v>0.61450407584816469</v>
      </c>
      <c r="E138" s="19">
        <v>0.50921039359153786</v>
      </c>
      <c r="F138" s="20">
        <v>0.82865258930740859</v>
      </c>
      <c r="G138" s="22"/>
      <c r="H138" s="19">
        <v>0.42397086854789112</v>
      </c>
      <c r="I138" s="19">
        <v>0.19053320730027357</v>
      </c>
      <c r="J138" s="20">
        <v>0.4494016486388645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37"/>
      <c r="GM138" s="19">
        <v>3.0310967991356259E-2</v>
      </c>
      <c r="GN138" s="19">
        <v>0</v>
      </c>
      <c r="GO138" s="19">
        <v>10.529081224306324</v>
      </c>
      <c r="GP138" s="19">
        <v>12.319964974365327</v>
      </c>
      <c r="GQ138" s="19">
        <v>21.755659217454717</v>
      </c>
      <c r="GR138" s="19">
        <v>20.952521406279079</v>
      </c>
      <c r="GS138" s="19">
        <v>52.576709861274018</v>
      </c>
      <c r="GT138" s="19">
        <v>48.404240089955351</v>
      </c>
      <c r="GU138" s="19">
        <v>48.463320462263802</v>
      </c>
      <c r="GV138" s="19">
        <v>39.713607873448318</v>
      </c>
      <c r="GW138" s="19">
        <v>71.41271787336089</v>
      </c>
      <c r="GX138" s="19">
        <v>11.397446763450052</v>
      </c>
      <c r="GY138" s="19">
        <v>6.7343791247799656</v>
      </c>
      <c r="GZ138" s="19">
        <v>3.3380126560104904</v>
      </c>
      <c r="HA138" s="19">
        <v>3.6464610951680374</v>
      </c>
      <c r="HB138" s="19">
        <f t="shared" si="12"/>
        <v>1.1237144694397025</v>
      </c>
      <c r="HC138" s="260"/>
      <c r="HD138" s="260"/>
      <c r="HE138" s="260"/>
      <c r="HF138" s="260"/>
      <c r="HG138" s="260"/>
      <c r="HH138" s="260"/>
    </row>
    <row r="139" spans="1:216" ht="13">
      <c r="A139" s="9"/>
      <c r="B139" s="18" t="s">
        <v>19</v>
      </c>
      <c r="C139" s="19">
        <v>0.20302211081737456</v>
      </c>
      <c r="D139" s="19">
        <v>0.1848161761196303</v>
      </c>
      <c r="E139" s="19">
        <v>1.8205934697744258E-2</v>
      </c>
      <c r="F139" s="20">
        <v>9.8508339908297174E-2</v>
      </c>
      <c r="G139" s="22"/>
      <c r="H139" s="19">
        <v>0.10094957743584895</v>
      </c>
      <c r="I139" s="19">
        <v>8.3866598683781352E-2</v>
      </c>
      <c r="J139" s="20">
        <v>0.83077711481334904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0.10357291654121195</v>
      </c>
      <c r="GK139" s="19">
        <v>9.9449194276162611E-2</v>
      </c>
      <c r="GL139" s="37"/>
      <c r="GM139" s="19">
        <v>0</v>
      </c>
      <c r="GN139" s="19">
        <v>1.2566654180874597</v>
      </c>
      <c r="GO139" s="19">
        <v>9.5232537314328845</v>
      </c>
      <c r="GP139" s="19">
        <v>20.830993841650713</v>
      </c>
      <c r="GQ139" s="19">
        <v>25.321253706717723</v>
      </c>
      <c r="GR139" s="19">
        <v>21.13122541283046</v>
      </c>
      <c r="GS139" s="19">
        <v>54.314691131321126</v>
      </c>
      <c r="GT139" s="19">
        <v>44.468882596225207</v>
      </c>
      <c r="GU139" s="19">
        <v>36.01896755742176</v>
      </c>
      <c r="GV139" s="19">
        <v>35.832802021579617</v>
      </c>
      <c r="GW139" s="19">
        <v>53.941116548941231</v>
      </c>
      <c r="GX139" s="19">
        <v>12.826593407856272</v>
      </c>
      <c r="GY139" s="19">
        <v>1.8325509422245181</v>
      </c>
      <c r="GZ139" s="19">
        <v>0.76980762817044868</v>
      </c>
      <c r="HA139" s="19">
        <v>1.4404730752037165</v>
      </c>
      <c r="HB139" s="19">
        <f t="shared" si="12"/>
        <v>0.20302211081737456</v>
      </c>
      <c r="HC139" s="260"/>
      <c r="HD139" s="260"/>
      <c r="HE139" s="260"/>
      <c r="HF139" s="260"/>
      <c r="HG139" s="260"/>
      <c r="HH139" s="260"/>
    </row>
    <row r="140" spans="1:216" ht="13">
      <c r="A140" s="9"/>
      <c r="B140" s="18" t="s">
        <v>20</v>
      </c>
      <c r="C140" s="19">
        <v>0.31853655829900168</v>
      </c>
      <c r="D140" s="19">
        <v>7.0190427187971624E-2</v>
      </c>
      <c r="E140" s="19">
        <v>0.24834613111103004</v>
      </c>
      <c r="F140" s="20">
        <v>3.5381766582778194</v>
      </c>
      <c r="G140" s="22"/>
      <c r="H140" s="19">
        <v>3.1889572525302584E-2</v>
      </c>
      <c r="I140" s="19">
        <v>3.830085466266904E-2</v>
      </c>
      <c r="J140" s="20">
        <v>1.2010463493130699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37"/>
      <c r="GM140" s="19">
        <v>0</v>
      </c>
      <c r="GN140" s="19">
        <v>2.2481022003016387</v>
      </c>
      <c r="GO140" s="19">
        <v>19.756509788419482</v>
      </c>
      <c r="GP140" s="19">
        <v>26.856141354828701</v>
      </c>
      <c r="GQ140" s="19">
        <v>49.552138803053026</v>
      </c>
      <c r="GR140" s="19">
        <v>21.158488773213691</v>
      </c>
      <c r="GS140" s="19">
        <v>39.37235004285089</v>
      </c>
      <c r="GT140" s="19">
        <v>34.229990972530146</v>
      </c>
      <c r="GU140" s="19">
        <v>34.944661870954981</v>
      </c>
      <c r="GV140" s="19">
        <v>44.844340646521154</v>
      </c>
      <c r="GW140" s="19">
        <v>128.80619095112999</v>
      </c>
      <c r="GX140" s="19">
        <v>26.622131178310859</v>
      </c>
      <c r="GY140" s="19">
        <v>0.97597622585223842</v>
      </c>
      <c r="GZ140" s="19">
        <v>0.70823633103836059</v>
      </c>
      <c r="HA140" s="19">
        <v>0.9764336059623373</v>
      </c>
      <c r="HB140" s="19">
        <f t="shared" si="12"/>
        <v>0.31853655829900168</v>
      </c>
      <c r="HC140" s="260"/>
      <c r="HD140" s="260"/>
      <c r="HE140" s="260"/>
      <c r="HF140" s="260"/>
      <c r="HG140" s="260"/>
      <c r="HH140" s="260"/>
    </row>
    <row r="141" spans="1:216" ht="14.5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 s="37"/>
      <c r="GM141" s="268"/>
      <c r="GN141" s="268"/>
      <c r="GO141" s="268"/>
      <c r="GP141" s="268"/>
      <c r="GQ141" s="268"/>
      <c r="GR141" s="268"/>
      <c r="GS141" s="268"/>
      <c r="GT141" s="268"/>
      <c r="GU141" s="268"/>
      <c r="GV141" s="268"/>
      <c r="GW141" s="268"/>
      <c r="GX141" s="267"/>
      <c r="GY141" s="267"/>
      <c r="GZ141" s="267"/>
      <c r="HA141" s="267"/>
      <c r="HB141" s="267"/>
      <c r="HC141" s="260"/>
      <c r="HD141" s="260"/>
      <c r="HE141" s="260"/>
      <c r="HF141" s="260"/>
      <c r="HG141" s="260"/>
      <c r="HH141" s="260"/>
    </row>
    <row r="142" spans="1:216" ht="13">
      <c r="A142" s="9"/>
      <c r="B142" s="34" t="s">
        <v>46</v>
      </c>
      <c r="C142" s="25">
        <v>31.912834220278917</v>
      </c>
      <c r="D142" s="25">
        <v>26.306258668285238</v>
      </c>
      <c r="E142" s="25">
        <v>5.6065755519936786</v>
      </c>
      <c r="F142" s="26">
        <v>0.21312705933181417</v>
      </c>
      <c r="G142" s="27"/>
      <c r="H142" s="25">
        <v>18.371470275516796</v>
      </c>
      <c r="I142" s="25">
        <v>7.9347883927684428</v>
      </c>
      <c r="J142" s="26">
        <v>0.4319081855600278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13.664313453101318</v>
      </c>
      <c r="GK142" s="25">
        <v>18.248520767177599</v>
      </c>
      <c r="GL142" s="37"/>
      <c r="GM142" s="25">
        <v>78.314105934404523</v>
      </c>
      <c r="GN142" s="25">
        <v>55.449763676382908</v>
      </c>
      <c r="GO142" s="25">
        <v>106.57551857677657</v>
      </c>
      <c r="GP142" s="25">
        <v>153.72510642554573</v>
      </c>
      <c r="GQ142" s="25">
        <v>151.9786789332104</v>
      </c>
      <c r="GR142" s="25">
        <v>182.19066714880506</v>
      </c>
      <c r="GS142" s="25">
        <v>165.97124058000233</v>
      </c>
      <c r="GT142" s="25">
        <v>170.27077486977137</v>
      </c>
      <c r="GU142" s="25">
        <v>246.84793785180818</v>
      </c>
      <c r="GV142" s="25">
        <v>230.58409116385047</v>
      </c>
      <c r="GW142" s="25">
        <v>295.51318370275123</v>
      </c>
      <c r="GX142" s="25">
        <v>176.83335459783152</v>
      </c>
      <c r="GY142" s="25">
        <v>113.06847050501534</v>
      </c>
      <c r="GZ142" s="25">
        <v>145.61486959379346</v>
      </c>
      <c r="HA142" s="25">
        <v>170.10624945176141</v>
      </c>
      <c r="HB142" s="25">
        <f t="shared" si="12"/>
        <v>31.912834220278917</v>
      </c>
      <c r="HC142" s="260"/>
      <c r="HD142" s="260"/>
      <c r="HE142" s="260"/>
      <c r="HF142" s="260"/>
      <c r="HG142" s="260"/>
      <c r="HH142" s="260"/>
    </row>
    <row r="143" spans="1:216" ht="13">
      <c r="A143" s="9"/>
      <c r="B143" s="18" t="s">
        <v>18</v>
      </c>
      <c r="C143" s="19">
        <v>14.017102238500899</v>
      </c>
      <c r="D143" s="19">
        <v>11.186955222897527</v>
      </c>
      <c r="E143" s="19">
        <v>2.8301470156033712</v>
      </c>
      <c r="F143" s="20">
        <v>0.25298635412525916</v>
      </c>
      <c r="G143" s="22"/>
      <c r="H143" s="19">
        <v>10.395746156537507</v>
      </c>
      <c r="I143" s="19">
        <v>0.79120906636001997</v>
      </c>
      <c r="J143" s="20">
        <v>7.6108925174404846E-2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37"/>
      <c r="GM143" s="19">
        <v>35.471755178624335</v>
      </c>
      <c r="GN143" s="19">
        <v>18.257299855878944</v>
      </c>
      <c r="GO143" s="19">
        <v>45.355023896314414</v>
      </c>
      <c r="GP143" s="19">
        <v>52.299840809299631</v>
      </c>
      <c r="GQ143" s="19">
        <v>52.838102502127406</v>
      </c>
      <c r="GR143" s="19">
        <v>71.898848056224651</v>
      </c>
      <c r="GS143" s="19">
        <v>80.390517844038484</v>
      </c>
      <c r="GT143" s="19">
        <v>68.728146650454846</v>
      </c>
      <c r="GU143" s="19">
        <v>87.695334091170494</v>
      </c>
      <c r="GV143" s="19">
        <v>86.193419082168262</v>
      </c>
      <c r="GW143" s="19">
        <v>111.58388846245983</v>
      </c>
      <c r="GX143" s="19">
        <v>81.407846473002607</v>
      </c>
      <c r="GY143" s="19">
        <v>49.178813835305988</v>
      </c>
      <c r="GZ143" s="19">
        <v>60.642157241790962</v>
      </c>
      <c r="HA143" s="19">
        <v>58.057558699753699</v>
      </c>
      <c r="HB143" s="19">
        <f t="shared" si="12"/>
        <v>14.017102238500899</v>
      </c>
      <c r="HC143" s="260"/>
      <c r="HD143" s="260"/>
      <c r="HE143" s="260"/>
      <c r="HF143" s="260"/>
      <c r="HG143" s="260"/>
      <c r="HH143" s="260"/>
    </row>
    <row r="144" spans="1:216" ht="13">
      <c r="A144" s="9"/>
      <c r="B144" s="18" t="s">
        <v>19</v>
      </c>
      <c r="C144" s="19">
        <v>7.275938577391484</v>
      </c>
      <c r="D144" s="19">
        <v>3.4618625435550974</v>
      </c>
      <c r="E144" s="19">
        <v>3.8140760338363866</v>
      </c>
      <c r="F144" s="20">
        <v>1.1017410384872155</v>
      </c>
      <c r="G144" s="22"/>
      <c r="H144" s="19">
        <v>1.2395499600967923</v>
      </c>
      <c r="I144" s="19">
        <v>2.2223125834583053</v>
      </c>
      <c r="J144" s="20">
        <v>1.7928382517835524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4.4244598407568718</v>
      </c>
      <c r="GK144" s="19">
        <v>2.8514787366346126</v>
      </c>
      <c r="GL144" s="37"/>
      <c r="GM144" s="19">
        <v>23.191860751134126</v>
      </c>
      <c r="GN144" s="19">
        <v>23.353265069209815</v>
      </c>
      <c r="GO144" s="19">
        <v>23.794534977231358</v>
      </c>
      <c r="GP144" s="19">
        <v>51.455817532503282</v>
      </c>
      <c r="GQ144" s="19">
        <v>44.477553104709649</v>
      </c>
      <c r="GR144" s="19">
        <v>41.653074162215844</v>
      </c>
      <c r="GS144" s="19">
        <v>21.775643278132989</v>
      </c>
      <c r="GT144" s="19">
        <v>35.982423946028788</v>
      </c>
      <c r="GU144" s="19">
        <v>79.62152187332839</v>
      </c>
      <c r="GV144" s="19">
        <v>78.884382854096899</v>
      </c>
      <c r="GW144" s="19">
        <v>97.940159995192687</v>
      </c>
      <c r="GX144" s="19">
        <v>48.742466332384573</v>
      </c>
      <c r="GY144" s="19">
        <v>21.838502055351956</v>
      </c>
      <c r="GZ144" s="19">
        <v>31.194983019515178</v>
      </c>
      <c r="HA144" s="19">
        <v>35.386897630130548</v>
      </c>
      <c r="HB144" s="19">
        <f t="shared" si="12"/>
        <v>7.275938577391484</v>
      </c>
      <c r="HC144" s="260"/>
      <c r="HD144" s="260"/>
      <c r="HE144" s="260"/>
      <c r="HF144" s="260"/>
      <c r="HG144" s="260"/>
      <c r="HH144" s="260"/>
    </row>
    <row r="145" spans="1:216" ht="13">
      <c r="A145" s="9"/>
      <c r="B145" s="18" t="s">
        <v>20</v>
      </c>
      <c r="C145" s="19">
        <v>10.619793404386533</v>
      </c>
      <c r="D145" s="19">
        <v>11.657440901832612</v>
      </c>
      <c r="E145" s="19">
        <v>-1.0376474974460788</v>
      </c>
      <c r="F145" s="20">
        <v>-8.9011602647966676E-2</v>
      </c>
      <c r="G145" s="22"/>
      <c r="H145" s="19">
        <v>6.7361741588824957</v>
      </c>
      <c r="I145" s="19">
        <v>4.9212667429501158</v>
      </c>
      <c r="J145" s="20">
        <v>0.73057296721772025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37"/>
      <c r="GM145" s="19">
        <v>19.650490004646063</v>
      </c>
      <c r="GN145" s="19">
        <v>13.839198751294147</v>
      </c>
      <c r="GO145" s="19">
        <v>37.425959703230802</v>
      </c>
      <c r="GP145" s="19">
        <v>49.969448083742833</v>
      </c>
      <c r="GQ145" s="19">
        <v>54.663023326373356</v>
      </c>
      <c r="GR145" s="19">
        <v>68.638744930364581</v>
      </c>
      <c r="GS145" s="19">
        <v>63.805079457830857</v>
      </c>
      <c r="GT145" s="19">
        <v>65.560204273287738</v>
      </c>
      <c r="GU145" s="19">
        <v>79.531081887309327</v>
      </c>
      <c r="GV145" s="19">
        <v>65.506289227585327</v>
      </c>
      <c r="GW145" s="19">
        <v>85.989135245098709</v>
      </c>
      <c r="GX145" s="19">
        <v>46.683041792444328</v>
      </c>
      <c r="GY145" s="19">
        <v>42.051154614357408</v>
      </c>
      <c r="GZ145" s="19">
        <v>53.77772933248734</v>
      </c>
      <c r="HA145" s="19">
        <v>76.661793121877167</v>
      </c>
      <c r="HB145" s="19">
        <f t="shared" si="12"/>
        <v>10.619793404386533</v>
      </c>
      <c r="HC145" s="260"/>
      <c r="HD145" s="260"/>
      <c r="HE145" s="260"/>
      <c r="HF145" s="260"/>
      <c r="HG145" s="260"/>
      <c r="HH145" s="260"/>
    </row>
    <row r="146" spans="1:216" ht="14.5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 s="37"/>
      <c r="GM146" s="268"/>
      <c r="GN146" s="268"/>
      <c r="GO146" s="268"/>
      <c r="GP146" s="268"/>
      <c r="GQ146" s="268"/>
      <c r="GR146" s="268"/>
      <c r="GS146" s="268"/>
      <c r="GT146" s="268"/>
      <c r="GU146" s="268"/>
      <c r="GV146" s="268"/>
      <c r="GW146" s="268"/>
      <c r="GX146" s="267"/>
      <c r="GY146" s="267"/>
      <c r="GZ146" s="267"/>
      <c r="HA146" s="267"/>
      <c r="HB146" s="267"/>
      <c r="HC146" s="260"/>
      <c r="HD146" s="260"/>
      <c r="HE146" s="260"/>
      <c r="HF146" s="260"/>
      <c r="HG146" s="260"/>
      <c r="HH146" s="260"/>
    </row>
    <row r="147" spans="1:216" ht="13">
      <c r="A147" s="9"/>
      <c r="B147" s="34" t="s">
        <v>47</v>
      </c>
      <c r="C147" s="25">
        <v>1019.7942639822895</v>
      </c>
      <c r="D147" s="25">
        <v>752.67590257264055</v>
      </c>
      <c r="E147" s="25">
        <v>267.11836140964897</v>
      </c>
      <c r="F147" s="26">
        <v>0.35489160805685477</v>
      </c>
      <c r="G147" s="27"/>
      <c r="H147" s="25">
        <v>636.86363002027281</v>
      </c>
      <c r="I147" s="25">
        <v>115.81227255236774</v>
      </c>
      <c r="J147" s="26">
        <v>0.18184783538146335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37"/>
      <c r="GM147" s="25">
        <v>3704.9365245358399</v>
      </c>
      <c r="GN147" s="25">
        <v>3904.3990908495607</v>
      </c>
      <c r="GO147" s="25">
        <v>3658.704354200233</v>
      </c>
      <c r="GP147" s="25">
        <v>4104.1447107437243</v>
      </c>
      <c r="GQ147" s="25">
        <v>3961.0422825133128</v>
      </c>
      <c r="GR147" s="25">
        <v>3985.1569955483965</v>
      </c>
      <c r="GS147" s="25">
        <v>4071.2925626234728</v>
      </c>
      <c r="GT147" s="25">
        <v>4267.1780994823766</v>
      </c>
      <c r="GU147" s="25">
        <v>4104.2983406761523</v>
      </c>
      <c r="GV147" s="25">
        <v>4063.6398047493703</v>
      </c>
      <c r="GW147" s="25">
        <v>4090.7749072225247</v>
      </c>
      <c r="GX147" s="25">
        <v>5193.2108133244747</v>
      </c>
      <c r="GY147" s="25">
        <v>5416.1881520320276</v>
      </c>
      <c r="GZ147" s="25">
        <v>5492.8334320312024</v>
      </c>
      <c r="HA147" s="25">
        <v>6825.1993627361244</v>
      </c>
      <c r="HB147" s="25">
        <f t="shared" si="12"/>
        <v>1019.7942639822895</v>
      </c>
      <c r="HC147" s="260"/>
      <c r="HD147" s="260"/>
      <c r="HE147" s="260"/>
      <c r="HF147" s="260"/>
      <c r="HG147" s="260"/>
      <c r="HH147" s="260"/>
    </row>
    <row r="148" spans="1:216" ht="13">
      <c r="A148" s="9"/>
      <c r="B148" s="18" t="s">
        <v>18</v>
      </c>
      <c r="C148" s="19">
        <v>188.74440139984398</v>
      </c>
      <c r="D148" s="19">
        <v>123.30283522469915</v>
      </c>
      <c r="E148" s="19">
        <v>65.441566175144828</v>
      </c>
      <c r="F148" s="20">
        <v>0.53073853537826876</v>
      </c>
      <c r="G148" s="22"/>
      <c r="H148" s="19">
        <v>117.33923697851208</v>
      </c>
      <c r="I148" s="19">
        <v>5.9635982461870753</v>
      </c>
      <c r="J148" s="20">
        <v>5.0823564220714747E-2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37"/>
      <c r="GM148" s="19">
        <v>995.12130596799966</v>
      </c>
      <c r="GN148" s="19">
        <v>1094.15914268444</v>
      </c>
      <c r="GO148" s="19">
        <v>1125.9716204890601</v>
      </c>
      <c r="GP148" s="19">
        <v>1361.3282689952086</v>
      </c>
      <c r="GQ148" s="19">
        <v>1290.1777318929969</v>
      </c>
      <c r="GR148" s="19">
        <v>1202.5779370703008</v>
      </c>
      <c r="GS148" s="19">
        <v>1213.9125640701939</v>
      </c>
      <c r="GT148" s="19">
        <v>1169.3011931127332</v>
      </c>
      <c r="GU148" s="19">
        <v>1038.0641804788461</v>
      </c>
      <c r="GV148" s="19">
        <v>975.30553758879523</v>
      </c>
      <c r="GW148" s="19">
        <v>908.03076784999598</v>
      </c>
      <c r="GX148" s="19">
        <v>1051.3370506304632</v>
      </c>
      <c r="GY148" s="19">
        <v>1091.6763253735403</v>
      </c>
      <c r="GZ148" s="19">
        <v>1116.8240999737598</v>
      </c>
      <c r="HA148" s="19">
        <v>1419.7937421300689</v>
      </c>
      <c r="HB148" s="19">
        <f t="shared" si="12"/>
        <v>188.74440139984398</v>
      </c>
      <c r="HC148" s="260"/>
      <c r="HD148" s="260"/>
      <c r="HE148" s="260"/>
      <c r="HF148" s="260"/>
      <c r="HG148" s="260"/>
      <c r="HH148" s="260"/>
    </row>
    <row r="149" spans="1:216" ht="13">
      <c r="A149" s="9"/>
      <c r="B149" s="18" t="s">
        <v>19</v>
      </c>
      <c r="C149" s="19">
        <v>280.23175523690134</v>
      </c>
      <c r="D149" s="19">
        <v>229.13035948237797</v>
      </c>
      <c r="E149" s="19">
        <v>51.101395754523367</v>
      </c>
      <c r="F149" s="20">
        <v>0.22302324262033679</v>
      </c>
      <c r="G149" s="22"/>
      <c r="H149" s="19">
        <v>188.26694999819978</v>
      </c>
      <c r="I149" s="19">
        <v>40.863409484178192</v>
      </c>
      <c r="J149" s="20">
        <v>0.21705036112057338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37"/>
      <c r="GM149" s="19">
        <v>1326.3475315380001</v>
      </c>
      <c r="GN149" s="19">
        <v>1385.1036174210763</v>
      </c>
      <c r="GO149" s="19">
        <v>1255.0227888210165</v>
      </c>
      <c r="GP149" s="19">
        <v>1286.8243888304955</v>
      </c>
      <c r="GQ149" s="19">
        <v>1262.6800945348866</v>
      </c>
      <c r="GR149" s="19">
        <v>1296.6224326790709</v>
      </c>
      <c r="GS149" s="19">
        <v>1317.3238156373727</v>
      </c>
      <c r="GT149" s="19">
        <v>1424.3392525727365</v>
      </c>
      <c r="GU149" s="19">
        <v>1327.8190653882366</v>
      </c>
      <c r="GV149" s="19">
        <v>1206.0430613128267</v>
      </c>
      <c r="GW149" s="19">
        <v>1166.6827680179304</v>
      </c>
      <c r="GX149" s="19">
        <v>1392.510539244292</v>
      </c>
      <c r="GY149" s="19">
        <v>1518.1879874213259</v>
      </c>
      <c r="GZ149" s="19">
        <v>1570.2052420332652</v>
      </c>
      <c r="HA149" s="19">
        <v>1906.7507588973172</v>
      </c>
      <c r="HB149" s="19">
        <f t="shared" si="12"/>
        <v>280.23175523690134</v>
      </c>
      <c r="HC149" s="260"/>
      <c r="HD149" s="260"/>
      <c r="HE149" s="260"/>
      <c r="HF149" s="260"/>
      <c r="HG149" s="260"/>
      <c r="HH149" s="260"/>
    </row>
    <row r="150" spans="1:216" ht="13">
      <c r="A150" s="9"/>
      <c r="B150" s="18" t="s">
        <v>20</v>
      </c>
      <c r="C150" s="19">
        <v>550.81810734554415</v>
      </c>
      <c r="D150" s="19">
        <v>400.24270786556343</v>
      </c>
      <c r="E150" s="19">
        <v>150.57539947998072</v>
      </c>
      <c r="F150" s="20">
        <v>0.3762102257477159</v>
      </c>
      <c r="G150" s="22"/>
      <c r="H150" s="19">
        <v>331.25744304356101</v>
      </c>
      <c r="I150" s="19">
        <v>68.985264822002421</v>
      </c>
      <c r="J150" s="20">
        <v>0.2082527238880206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37"/>
      <c r="GM150" s="19">
        <v>1383.4676870298404</v>
      </c>
      <c r="GN150" s="19">
        <v>1425.136330744044</v>
      </c>
      <c r="GO150" s="19">
        <v>1277.7099448901565</v>
      </c>
      <c r="GP150" s="19">
        <v>1455.9920529180199</v>
      </c>
      <c r="GQ150" s="19">
        <v>1408.1844560854295</v>
      </c>
      <c r="GR150" s="19">
        <v>1485.9566257990246</v>
      </c>
      <c r="GS150" s="19">
        <v>1540.0561829159062</v>
      </c>
      <c r="GT150" s="19">
        <v>1673.5376537969066</v>
      </c>
      <c r="GU150" s="19">
        <v>1738.4150948090701</v>
      </c>
      <c r="GV150" s="19">
        <v>1882.2912058477484</v>
      </c>
      <c r="GW150" s="19">
        <v>2016.0613713545986</v>
      </c>
      <c r="GX150" s="19">
        <v>2749.3632234497195</v>
      </c>
      <c r="GY150" s="19">
        <v>2806.3238392371618</v>
      </c>
      <c r="GZ150" s="19">
        <v>2805.8040900241781</v>
      </c>
      <c r="HA150" s="19">
        <v>3498.6548617087383</v>
      </c>
      <c r="HB150" s="19">
        <f t="shared" si="12"/>
        <v>550.81810734554415</v>
      </c>
      <c r="HC150" s="260"/>
      <c r="HD150" s="260"/>
      <c r="HE150" s="260"/>
      <c r="HF150" s="260"/>
      <c r="HG150" s="260"/>
      <c r="HH150" s="260"/>
    </row>
    <row r="151" spans="1:216" ht="14.5">
      <c r="A151" s="9"/>
      <c r="B151" s="21"/>
      <c r="C151"/>
      <c r="D151"/>
      <c r="E151" s="28" t="s">
        <v>397</v>
      </c>
      <c r="F151"/>
      <c r="G151"/>
      <c r="H151"/>
      <c r="I151" s="28" t="s">
        <v>397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 s="37"/>
      <c r="GM151" s="268"/>
      <c r="GN151" s="268"/>
      <c r="GO151" s="268"/>
      <c r="GP151" s="268"/>
      <c r="GQ151" s="268"/>
      <c r="GR151" s="268"/>
      <c r="GS151" s="268"/>
      <c r="GT151" s="268"/>
      <c r="GU151" s="268"/>
      <c r="GV151" s="268"/>
      <c r="GW151" s="268"/>
      <c r="GX151" s="267"/>
      <c r="GY151" s="267"/>
      <c r="GZ151" s="267"/>
      <c r="HA151" s="267"/>
      <c r="HB151" s="267"/>
      <c r="HC151" s="260"/>
      <c r="HD151" s="260"/>
      <c r="HE151" s="260"/>
      <c r="HF151" s="260"/>
      <c r="HG151" s="260"/>
      <c r="HH151" s="260"/>
    </row>
    <row r="152" spans="1:216" ht="13">
      <c r="A152" s="9"/>
      <c r="B152" s="34" t="s">
        <v>48</v>
      </c>
      <c r="C152" s="26">
        <v>0.35176333344648647</v>
      </c>
      <c r="D152" s="26">
        <v>0.30022627968665044</v>
      </c>
      <c r="E152" s="25">
        <v>5.1537053759836029</v>
      </c>
      <c r="F152" s="26">
        <v>0.17166070143368473</v>
      </c>
      <c r="G152" s="27"/>
      <c r="H152" s="26">
        <v>0.25846532866579602</v>
      </c>
      <c r="I152" s="25">
        <v>4.1760951020854424</v>
      </c>
      <c r="J152" s="26">
        <v>0.16157273873608274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37"/>
      <c r="GM152" s="26">
        <v>0.36231376917543573</v>
      </c>
      <c r="GN152" s="26">
        <v>0.35200949085965294</v>
      </c>
      <c r="GO152" s="26">
        <v>0.32893904038945321</v>
      </c>
      <c r="GP152" s="26">
        <v>0.35539454554703331</v>
      </c>
      <c r="GQ152" s="26">
        <v>0.33146845535632946</v>
      </c>
      <c r="GR152" s="26">
        <v>0.32065974711543943</v>
      </c>
      <c r="GS152" s="26">
        <v>0.31131568111979374</v>
      </c>
      <c r="GT152" s="26">
        <v>0.31502243680681674</v>
      </c>
      <c r="GU152" s="26">
        <v>0.29852661237441402</v>
      </c>
      <c r="GV152" s="26">
        <v>0.28410110916352821</v>
      </c>
      <c r="GW152" s="26">
        <v>0.27001519350327891</v>
      </c>
      <c r="GX152" s="26">
        <v>0.33125524243804999</v>
      </c>
      <c r="GY152" s="26">
        <v>0.3262315540678476</v>
      </c>
      <c r="GZ152" s="26">
        <v>0.32393494619790131</v>
      </c>
      <c r="HA152" s="26">
        <v>0.35964539827374448</v>
      </c>
      <c r="HB152" s="26">
        <f t="shared" si="12"/>
        <v>0.35176333344648647</v>
      </c>
      <c r="HC152" s="260"/>
      <c r="HD152" s="260"/>
      <c r="HE152" s="260"/>
      <c r="HF152" s="260"/>
      <c r="HG152" s="260"/>
      <c r="HH152" s="260"/>
    </row>
    <row r="153" spans="1:216" ht="13">
      <c r="A153" s="9"/>
      <c r="B153" s="18" t="s">
        <v>18</v>
      </c>
      <c r="C153" s="20">
        <v>0.22318439033194984</v>
      </c>
      <c r="D153" s="20">
        <v>0.16683553519249997</v>
      </c>
      <c r="E153" s="19">
        <v>5.6348855139449867</v>
      </c>
      <c r="F153" s="20">
        <v>0.33775091783913319</v>
      </c>
      <c r="G153" s="22"/>
      <c r="H153" s="20">
        <v>0.15923630264163974</v>
      </c>
      <c r="I153" s="19">
        <v>0.75992325508602299</v>
      </c>
      <c r="J153" s="20">
        <v>4.7722990453767648E-2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37"/>
      <c r="GM153" s="20">
        <v>0.31067445107532543</v>
      </c>
      <c r="GN153" s="20">
        <v>0.32293616247846629</v>
      </c>
      <c r="GO153" s="20">
        <v>0.32931916606402423</v>
      </c>
      <c r="GP153" s="20">
        <v>0.38425018858580684</v>
      </c>
      <c r="GQ153" s="20">
        <v>0.34939587616332957</v>
      </c>
      <c r="GR153" s="20">
        <v>0.31736406308885218</v>
      </c>
      <c r="GS153" s="20">
        <v>0.30621458995435374</v>
      </c>
      <c r="GT153" s="20">
        <v>0.28730096470608324</v>
      </c>
      <c r="GU153" s="20">
        <v>0.25478860057448321</v>
      </c>
      <c r="GV153" s="20">
        <v>0.2305194672179581</v>
      </c>
      <c r="GW153" s="20">
        <v>0.20485148263954045</v>
      </c>
      <c r="GX153" s="20">
        <v>0.22655603982278144</v>
      </c>
      <c r="GY153" s="20">
        <v>0.21892826923065542</v>
      </c>
      <c r="GZ153" s="20">
        <v>0.21757508150004798</v>
      </c>
      <c r="HA153" s="20">
        <v>0.25211425760361583</v>
      </c>
      <c r="HB153" s="20">
        <f t="shared" si="12"/>
        <v>0.22318439033194984</v>
      </c>
      <c r="HC153" s="260"/>
      <c r="HD153" s="260"/>
      <c r="HE153" s="260"/>
      <c r="HF153" s="260"/>
      <c r="HG153" s="260"/>
      <c r="HH153" s="260"/>
    </row>
    <row r="154" spans="1:216" ht="13">
      <c r="A154" s="9"/>
      <c r="B154" s="18" t="s">
        <v>19</v>
      </c>
      <c r="C154" s="20">
        <v>0.27108272302941666</v>
      </c>
      <c r="D154" s="20">
        <v>0.2485948727801392</v>
      </c>
      <c r="E154" s="19">
        <v>2.2487850249277463</v>
      </c>
      <c r="F154" s="20">
        <v>9.0459831282063627E-2</v>
      </c>
      <c r="G154" s="22"/>
      <c r="H154" s="20">
        <v>0.21743992872136358</v>
      </c>
      <c r="I154" s="19">
        <v>3.1154944058775613</v>
      </c>
      <c r="J154" s="20">
        <v>0.14328069477386018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37"/>
      <c r="GM154" s="20">
        <v>0.33992123971521049</v>
      </c>
      <c r="GN154" s="20">
        <v>0.33541784163723093</v>
      </c>
      <c r="GO154" s="20">
        <v>0.30199215897662857</v>
      </c>
      <c r="GP154" s="20">
        <v>0.30174412529524275</v>
      </c>
      <c r="GQ154" s="20">
        <v>0.28827922927269584</v>
      </c>
      <c r="GR154" s="20">
        <v>0.28721125026105082</v>
      </c>
      <c r="GS154" s="20">
        <v>0.28080802058985604</v>
      </c>
      <c r="GT154" s="20">
        <v>0.28630737654276195</v>
      </c>
      <c r="GU154" s="20">
        <v>0.26521860817666781</v>
      </c>
      <c r="GV154" s="20">
        <v>0.23866796706001142</v>
      </c>
      <c r="GW154" s="20">
        <v>0.21381966438191574</v>
      </c>
      <c r="GX154" s="20">
        <v>0.25096995665478189</v>
      </c>
      <c r="GY154" s="20">
        <v>0.26104521029493555</v>
      </c>
      <c r="GZ154" s="20">
        <v>0.26457012151397108</v>
      </c>
      <c r="HA154" s="20">
        <v>0.28002876113659397</v>
      </c>
      <c r="HB154" s="20">
        <f t="shared" si="12"/>
        <v>0.27108272302941666</v>
      </c>
      <c r="HC154" s="260"/>
      <c r="HD154" s="260"/>
      <c r="HE154" s="260"/>
      <c r="HF154" s="260"/>
      <c r="HG154" s="260"/>
      <c r="HH154" s="260"/>
    </row>
    <row r="155" spans="1:216" ht="13">
      <c r="A155" s="9"/>
      <c r="B155" s="18" t="s">
        <v>20</v>
      </c>
      <c r="C155" s="20">
        <v>0.54020107750817925</v>
      </c>
      <c r="D155" s="20">
        <v>0.47295552444308919</v>
      </c>
      <c r="E155" s="19">
        <v>6.7245553065090053</v>
      </c>
      <c r="F155" s="20">
        <v>0.1421815574398301</v>
      </c>
      <c r="G155" s="22"/>
      <c r="H155" s="20">
        <v>0.38460268288406008</v>
      </c>
      <c r="I155" s="19">
        <v>8.8352841559029116</v>
      </c>
      <c r="J155" s="20">
        <v>0.22972497460623129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37"/>
      <c r="GM155" s="20">
        <v>0.44331370065197423</v>
      </c>
      <c r="GN155" s="20">
        <v>0.3987401866150857</v>
      </c>
      <c r="GO155" s="20">
        <v>0.3601373100761967</v>
      </c>
      <c r="GP155" s="20">
        <v>0.38923006199599075</v>
      </c>
      <c r="GQ155" s="20">
        <v>0.36318428149135557</v>
      </c>
      <c r="GR155" s="20">
        <v>0.36030195505933749</v>
      </c>
      <c r="GS155" s="20">
        <v>0.34825143168143308</v>
      </c>
      <c r="GT155" s="20">
        <v>0.37182953097217875</v>
      </c>
      <c r="GU155" s="20">
        <v>0.37242771187337331</v>
      </c>
      <c r="GV155" s="20">
        <v>0.37500547749874868</v>
      </c>
      <c r="GW155" s="20">
        <v>0.38319790477359489</v>
      </c>
      <c r="GX155" s="20">
        <v>0.50094640988917816</v>
      </c>
      <c r="GY155" s="20">
        <v>0.48384725120917027</v>
      </c>
      <c r="GZ155" s="20">
        <v>0.47647967298413896</v>
      </c>
      <c r="HA155" s="20">
        <v>0.53521567081075117</v>
      </c>
      <c r="HB155" s="20">
        <f t="shared" si="12"/>
        <v>0.54020107750817925</v>
      </c>
      <c r="HC155" s="260"/>
      <c r="HD155" s="260"/>
      <c r="HE155" s="260"/>
      <c r="HF155" s="260"/>
      <c r="HG155" s="260"/>
      <c r="HH155" s="260"/>
    </row>
    <row r="156" spans="1:216" ht="14.5">
      <c r="A156" s="9"/>
      <c r="B156" s="21"/>
      <c r="C156"/>
      <c r="D156"/>
      <c r="E156" s="28" t="s">
        <v>397</v>
      </c>
      <c r="F156"/>
      <c r="G156"/>
      <c r="H156"/>
      <c r="I156" s="28" t="s">
        <v>397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 s="37"/>
      <c r="GM156" s="268"/>
      <c r="GN156" s="268"/>
      <c r="GO156" s="268"/>
      <c r="GP156" s="268"/>
      <c r="GQ156" s="268"/>
      <c r="GR156" s="268"/>
      <c r="GS156" s="268"/>
      <c r="GT156" s="268"/>
      <c r="GU156" s="268"/>
      <c r="GV156" s="268"/>
      <c r="GW156" s="268"/>
      <c r="GX156" s="267"/>
      <c r="GY156" s="267"/>
      <c r="GZ156" s="267"/>
      <c r="HA156" s="267"/>
      <c r="HB156" s="267"/>
      <c r="HC156" s="260"/>
      <c r="HD156" s="260"/>
      <c r="HE156" s="260"/>
      <c r="HF156" s="260"/>
      <c r="HG156" s="260"/>
      <c r="HH156" s="260"/>
    </row>
    <row r="157" spans="1:216" ht="13">
      <c r="A157" s="9"/>
      <c r="B157" s="34" t="s">
        <v>49</v>
      </c>
      <c r="C157" s="26">
        <v>0.36615633925926033</v>
      </c>
      <c r="D157" s="26">
        <v>0.32992803378418623</v>
      </c>
      <c r="E157" s="25">
        <v>3.6228305475074105</v>
      </c>
      <c r="F157" s="26">
        <v>0.1098066904456258</v>
      </c>
      <c r="H157" s="26">
        <v>0.31800327396850064</v>
      </c>
      <c r="I157" s="25">
        <v>1.1924759815685582</v>
      </c>
      <c r="J157" s="26">
        <v>3.7498858633973599E-2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37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0"/>
      <c r="HD157" s="260"/>
      <c r="HE157" s="260"/>
      <c r="HF157" s="260"/>
      <c r="HG157" s="260"/>
      <c r="HH157" s="260"/>
    </row>
    <row r="158" spans="1:216" ht="13">
      <c r="A158" s="9"/>
      <c r="B158" s="18" t="s">
        <v>18</v>
      </c>
      <c r="C158" s="20">
        <v>0.2588343706962557</v>
      </c>
      <c r="D158" s="20">
        <v>0.21864399739641233</v>
      </c>
      <c r="E158" s="19">
        <v>4.0190373299843376</v>
      </c>
      <c r="F158" s="20">
        <v>0.18381649520876739</v>
      </c>
      <c r="H158" s="20">
        <v>0.21464971117112444</v>
      </c>
      <c r="I158" s="19">
        <v>0.39942862252878852</v>
      </c>
      <c r="J158" s="20">
        <v>1.8608393197899691E-2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37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60"/>
      <c r="HD158" s="260"/>
      <c r="HE158" s="260"/>
      <c r="HF158" s="260"/>
      <c r="HG158" s="260"/>
      <c r="HH158" s="260"/>
    </row>
    <row r="159" spans="1:216" ht="13">
      <c r="A159" s="9"/>
      <c r="B159" s="18" t="s">
        <v>19</v>
      </c>
      <c r="C159" s="20">
        <v>0.28287866933788169</v>
      </c>
      <c r="D159" s="20">
        <v>0.26892388566401532</v>
      </c>
      <c r="E159" s="19">
        <v>1.3954783673866378</v>
      </c>
      <c r="F159" s="20">
        <v>5.1891202000929837E-2</v>
      </c>
      <c r="H159" s="20">
        <v>0.25815359400566396</v>
      </c>
      <c r="I159" s="19">
        <v>1.0770291658351361</v>
      </c>
      <c r="J159" s="20">
        <v>4.1720479235764801E-2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37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60"/>
      <c r="HD159" s="260"/>
      <c r="HE159" s="260"/>
      <c r="HF159" s="260"/>
      <c r="HG159" s="260"/>
      <c r="HH159" s="260"/>
    </row>
    <row r="160" spans="1:216" ht="13">
      <c r="A160" s="9"/>
      <c r="B160" s="18" t="s">
        <v>20</v>
      </c>
      <c r="C160" s="20">
        <v>0.543825056608638</v>
      </c>
      <c r="D160" s="20">
        <v>0.48944471232123715</v>
      </c>
      <c r="E160" s="19">
        <v>5.4380344287400852</v>
      </c>
      <c r="F160" s="20">
        <v>0.11110620447710427</v>
      </c>
      <c r="H160" s="20">
        <v>0.46746332303686439</v>
      </c>
      <c r="I160" s="19">
        <v>2.1981389284372765</v>
      </c>
      <c r="J160" s="20">
        <v>4.702270360286491E-2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37"/>
      <c r="GM160" s="20"/>
      <c r="GN160" s="20"/>
      <c r="GO160" s="20"/>
      <c r="GP160" s="20"/>
      <c r="GQ160" s="20"/>
      <c r="GR160" s="20"/>
      <c r="GS160" s="20"/>
      <c r="GT160" s="20"/>
      <c r="GU160" s="20"/>
      <c r="GV160" s="20"/>
      <c r="GW160" s="20"/>
      <c r="GX160" s="20"/>
      <c r="GY160" s="20"/>
      <c r="GZ160" s="20"/>
      <c r="HA160" s="20"/>
      <c r="HB160" s="20"/>
      <c r="HC160" s="260"/>
      <c r="HD160" s="260"/>
      <c r="HE160" s="260"/>
      <c r="HF160" s="260"/>
      <c r="HG160" s="260"/>
      <c r="HH160" s="260"/>
    </row>
    <row r="161" spans="1:216" ht="14.5">
      <c r="A161" s="9"/>
      <c r="B161" s="21"/>
      <c r="C161"/>
      <c r="D161"/>
      <c r="E161" s="28" t="s">
        <v>397</v>
      </c>
      <c r="F161"/>
      <c r="G161"/>
      <c r="H161"/>
      <c r="I161" s="28" t="s">
        <v>397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 s="37"/>
      <c r="GM161" s="268"/>
      <c r="GN161" s="268"/>
      <c r="GO161" s="268"/>
      <c r="GP161" s="268"/>
      <c r="GQ161" s="268"/>
      <c r="GR161" s="268"/>
      <c r="GS161" s="268"/>
      <c r="GT161" s="268"/>
      <c r="GU161" s="268"/>
      <c r="GV161" s="268"/>
      <c r="GW161" s="268"/>
      <c r="GX161" s="267"/>
      <c r="GY161" s="267"/>
      <c r="GZ161" s="267"/>
      <c r="HA161" s="267"/>
      <c r="HB161" s="267"/>
      <c r="HC161" s="260"/>
      <c r="HD161" s="260"/>
      <c r="HE161" s="260"/>
      <c r="HF161" s="260"/>
      <c r="HG161" s="260"/>
      <c r="HH161" s="260"/>
    </row>
    <row r="162" spans="1:216" ht="14.5">
      <c r="A162" s="9"/>
      <c r="B162" s="34" t="s">
        <v>50</v>
      </c>
      <c r="C162" s="26">
        <v>0.97072036822061381</v>
      </c>
      <c r="D162" s="26">
        <v>0.92950264433902663</v>
      </c>
      <c r="E162" s="25">
        <v>4.1217723881587176</v>
      </c>
      <c r="F162" s="26">
        <v>4.4343847898245928E-2</v>
      </c>
      <c r="G162"/>
      <c r="H162" s="26">
        <v>0.88556296983984695</v>
      </c>
      <c r="I162" s="25">
        <v>4.3939674499179677</v>
      </c>
      <c r="J162" s="26">
        <v>4.9617786646076807E-2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37"/>
      <c r="GM162" s="26">
        <v>0.9163404136327078</v>
      </c>
      <c r="GN162" s="26">
        <v>0.90607710589609902</v>
      </c>
      <c r="GO162" s="26">
        <v>0.89274094798695602</v>
      </c>
      <c r="GP162" s="26">
        <v>0.95009581564524936</v>
      </c>
      <c r="GQ162" s="26">
        <v>0.95434820710592538</v>
      </c>
      <c r="GR162" s="26">
        <v>0.95661530188594024</v>
      </c>
      <c r="GS162" s="26">
        <v>0.96434168686314425</v>
      </c>
      <c r="GT162" s="26">
        <v>0.96433645400853185</v>
      </c>
      <c r="GU162" s="26">
        <v>0.96127172631961255</v>
      </c>
      <c r="GV162" s="26">
        <v>0.95669713098542974</v>
      </c>
      <c r="GW162" s="26">
        <v>0.96478469358714314</v>
      </c>
      <c r="GX162" s="26">
        <v>0.94421449532803281</v>
      </c>
      <c r="GY162" s="26">
        <v>0.951409736087376</v>
      </c>
      <c r="GZ162" s="26">
        <v>0.93200716825972241</v>
      </c>
      <c r="HA162" s="26">
        <v>0.9505998825263634</v>
      </c>
      <c r="HB162" s="26">
        <f t="shared" si="12"/>
        <v>0.97072036822061381</v>
      </c>
      <c r="HC162" s="260"/>
      <c r="HD162" s="260"/>
      <c r="HE162" s="260"/>
      <c r="HF162" s="260"/>
      <c r="HG162" s="260"/>
      <c r="HH162" s="260"/>
    </row>
    <row r="163" spans="1:216" ht="14.5">
      <c r="A163" s="9"/>
      <c r="B163" s="18" t="s">
        <v>18</v>
      </c>
      <c r="C163" s="20">
        <v>0.97139250134388522</v>
      </c>
      <c r="D163" s="20">
        <v>0.95546685985200874</v>
      </c>
      <c r="E163" s="19">
        <v>1.5925641491876474</v>
      </c>
      <c r="F163" s="20">
        <v>1.6667916137188873E-2</v>
      </c>
      <c r="G163"/>
      <c r="H163" s="20">
        <v>0.93089058472089781</v>
      </c>
      <c r="I163" s="19">
        <v>2.4576275131110936</v>
      </c>
      <c r="J163" s="20">
        <v>2.6400820391237992E-2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37"/>
      <c r="GM163" s="20">
        <v>0.89480215260475715</v>
      </c>
      <c r="GN163" s="20">
        <v>0.89243020528434447</v>
      </c>
      <c r="GO163" s="20">
        <v>0.86897357606764958</v>
      </c>
      <c r="GP163" s="20">
        <v>0.95456880635265717</v>
      </c>
      <c r="GQ163" s="20">
        <v>0.96244641920776042</v>
      </c>
      <c r="GR163" s="20">
        <v>0.96278084667060426</v>
      </c>
      <c r="GS163" s="20">
        <v>0.9816438395194832</v>
      </c>
      <c r="GT163" s="20">
        <v>0.99004431329701637</v>
      </c>
      <c r="GU163" s="20">
        <v>0.98082049032005725</v>
      </c>
      <c r="GV163" s="20">
        <v>0.97219579823409963</v>
      </c>
      <c r="GW163" s="20">
        <v>0.97357942196329506</v>
      </c>
      <c r="GX163" s="20">
        <v>0.9654005826620311</v>
      </c>
      <c r="GY163" s="20">
        <v>0.96317454918659018</v>
      </c>
      <c r="GZ163" s="20">
        <v>0.95066246535337329</v>
      </c>
      <c r="HA163" s="20">
        <v>0.95355559424631031</v>
      </c>
      <c r="HB163" s="20">
        <f t="shared" si="12"/>
        <v>0.97139250134388522</v>
      </c>
      <c r="HC163" s="260"/>
      <c r="HD163" s="260"/>
      <c r="HE163" s="260"/>
      <c r="HF163" s="260"/>
      <c r="HG163" s="260"/>
      <c r="HH163" s="260"/>
    </row>
    <row r="164" spans="1:216" ht="14.5">
      <c r="A164" s="9"/>
      <c r="B164" s="18" t="s">
        <v>19</v>
      </c>
      <c r="C164" s="20">
        <v>0.96521877544977486</v>
      </c>
      <c r="D164" s="20">
        <v>0.92957016596888031</v>
      </c>
      <c r="E164" s="19">
        <v>3.5648609480894544</v>
      </c>
      <c r="F164" s="20">
        <v>3.834956282588782E-2</v>
      </c>
      <c r="G164"/>
      <c r="H164" s="20">
        <v>0.93084826594899284</v>
      </c>
      <c r="I164" s="19">
        <v>-0.12780999801125237</v>
      </c>
      <c r="J164" s="20">
        <v>-1.3730486770682335E-3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37"/>
      <c r="GM164" s="20">
        <v>0.91354026768144647</v>
      </c>
      <c r="GN164" s="20">
        <v>0.91128661272637945</v>
      </c>
      <c r="GO164" s="20">
        <v>0.9126330910341387</v>
      </c>
      <c r="GP164" s="20">
        <v>0.9552368477212998</v>
      </c>
      <c r="GQ164" s="20">
        <v>0.95402031286817857</v>
      </c>
      <c r="GR164" s="20">
        <v>0.9652573598484705</v>
      </c>
      <c r="GS164" s="20">
        <v>0.96082858005709126</v>
      </c>
      <c r="GT164" s="20">
        <v>0.95907646947091885</v>
      </c>
      <c r="GU164" s="20">
        <v>0.95987905476615187</v>
      </c>
      <c r="GV164" s="20">
        <v>0.95809447105704926</v>
      </c>
      <c r="GW164" s="20">
        <v>0.94898894679149293</v>
      </c>
      <c r="GX164" s="20">
        <v>0.93908809282707539</v>
      </c>
      <c r="GY164" s="20">
        <v>0.97370806276474908</v>
      </c>
      <c r="GZ164" s="20">
        <v>0.96353540782304736</v>
      </c>
      <c r="HA164" s="20">
        <v>0.96869235433985945</v>
      </c>
      <c r="HB164" s="20">
        <f t="shared" si="12"/>
        <v>0.96521877544977486</v>
      </c>
      <c r="HC164" s="260"/>
      <c r="HD164" s="260"/>
      <c r="HE164" s="260"/>
      <c r="HF164" s="260"/>
      <c r="HG164" s="260"/>
      <c r="HH164" s="260"/>
    </row>
    <row r="165" spans="1:216" ht="14.5">
      <c r="A165" s="9"/>
      <c r="B165" s="18" t="s">
        <v>20</v>
      </c>
      <c r="C165" s="20">
        <v>0.97838995997357503</v>
      </c>
      <c r="D165" s="20">
        <v>0.8937280357220625</v>
      </c>
      <c r="E165" s="19">
        <v>8.4661924251512524</v>
      </c>
      <c r="F165" s="20">
        <v>9.4728956536663078E-2</v>
      </c>
      <c r="G165"/>
      <c r="H165" s="20">
        <v>0.77536150782804292</v>
      </c>
      <c r="I165" s="19">
        <v>11.836652789401958</v>
      </c>
      <c r="J165" s="20">
        <v>0.15265979378521136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37"/>
      <c r="GM165" s="20">
        <v>0.94777761253700765</v>
      </c>
      <c r="GN165" s="20">
        <v>0.91320669335567028</v>
      </c>
      <c r="GO165" s="20">
        <v>0.88872772551099266</v>
      </c>
      <c r="GP165" s="20">
        <v>0.93842692622698953</v>
      </c>
      <c r="GQ165" s="20">
        <v>0.94701446814703172</v>
      </c>
      <c r="GR165" s="20">
        <v>0.93921060332306916</v>
      </c>
      <c r="GS165" s="20">
        <v>0.95238579959229874</v>
      </c>
      <c r="GT165" s="20">
        <v>0.94543548387415066</v>
      </c>
      <c r="GU165" s="20">
        <v>0.94262191247288429</v>
      </c>
      <c r="GV165" s="20">
        <v>0.93837762906858369</v>
      </c>
      <c r="GW165" s="20">
        <v>0.9777183623982999</v>
      </c>
      <c r="GX165" s="20">
        <v>0.92572577495343999</v>
      </c>
      <c r="GY165" s="20">
        <v>0.90377485681233305</v>
      </c>
      <c r="GZ165" s="20">
        <v>0.863009104646146</v>
      </c>
      <c r="HA165" s="20">
        <v>0.91830184549381044</v>
      </c>
      <c r="HB165" s="20">
        <f t="shared" si="12"/>
        <v>0.97838995997357503</v>
      </c>
      <c r="HC165" s="260"/>
      <c r="HD165" s="260"/>
      <c r="HE165" s="260"/>
      <c r="HF165" s="260"/>
      <c r="HG165" s="260"/>
      <c r="HH165" s="260"/>
    </row>
    <row r="166" spans="1:216" ht="14.5">
      <c r="A166" s="9"/>
      <c r="B166" s="21"/>
      <c r="C166"/>
      <c r="D166"/>
      <c r="E166" s="28" t="s">
        <v>397</v>
      </c>
      <c r="F166"/>
      <c r="G166"/>
      <c r="H166"/>
      <c r="I166" s="28" t="s">
        <v>397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 s="37"/>
      <c r="GM166" s="268"/>
      <c r="GN166" s="268"/>
      <c r="GO166" s="268"/>
      <c r="GP166" s="268"/>
      <c r="GQ166" s="268"/>
      <c r="GR166" s="268"/>
      <c r="GS166" s="268"/>
      <c r="GT166" s="268"/>
      <c r="GU166" s="268"/>
      <c r="GV166" s="268"/>
      <c r="GW166" s="268"/>
      <c r="GX166" s="267"/>
      <c r="GY166" s="267"/>
      <c r="GZ166" s="267"/>
      <c r="HA166" s="267"/>
      <c r="HB166" s="267"/>
      <c r="HC166" s="260"/>
      <c r="HD166" s="260"/>
      <c r="HE166" s="260"/>
      <c r="HF166" s="260"/>
      <c r="HG166" s="260"/>
      <c r="HH166" s="260"/>
    </row>
    <row r="167" spans="1:216" ht="13">
      <c r="A167" s="9"/>
      <c r="B167" s="34" t="s">
        <v>51</v>
      </c>
      <c r="C167" s="26">
        <v>0.95657796888005031</v>
      </c>
      <c r="D167" s="26">
        <v>0.93792633870433506</v>
      </c>
      <c r="E167" s="25">
        <v>1.865163017571525</v>
      </c>
      <c r="F167" s="26">
        <v>1.9886028791430338E-2</v>
      </c>
      <c r="H167" s="26">
        <v>0.9460969088840957</v>
      </c>
      <c r="I167" s="25">
        <v>-0.81705701797606389</v>
      </c>
      <c r="J167" s="26">
        <v>-8.6360816772963339E-3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37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0"/>
      <c r="HD167" s="260"/>
      <c r="HE167" s="260"/>
      <c r="HF167" s="260"/>
      <c r="HG167" s="260"/>
      <c r="HH167" s="260"/>
    </row>
    <row r="168" spans="1:216" ht="13">
      <c r="A168" s="9"/>
      <c r="B168" s="18" t="s">
        <v>18</v>
      </c>
      <c r="C168" s="20">
        <v>0.95590649003084327</v>
      </c>
      <c r="D168" s="20">
        <v>0.95386806761651899</v>
      </c>
      <c r="E168" s="19">
        <v>0.20384224143242813</v>
      </c>
      <c r="F168" s="20">
        <v>2.1370066611180265E-3</v>
      </c>
      <c r="H168" s="20">
        <v>0.96396195857955902</v>
      </c>
      <c r="I168" s="19">
        <v>-1.0093890963040031</v>
      </c>
      <c r="J168" s="20">
        <v>-1.0471254465180171E-2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37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0"/>
      <c r="GY168" s="20"/>
      <c r="GZ168" s="20"/>
      <c r="HA168" s="20"/>
      <c r="HB168" s="20"/>
      <c r="HC168" s="260"/>
      <c r="HD168" s="260"/>
      <c r="HE168" s="260"/>
      <c r="HF168" s="260"/>
      <c r="HG168" s="260"/>
      <c r="HH168" s="260"/>
    </row>
    <row r="169" spans="1:216" ht="13">
      <c r="A169" s="9"/>
      <c r="B169" s="18" t="s">
        <v>19</v>
      </c>
      <c r="C169" s="20">
        <v>0.97373578556433926</v>
      </c>
      <c r="D169" s="20">
        <v>0.96275098801165393</v>
      </c>
      <c r="E169" s="19">
        <v>1.0984797552685333</v>
      </c>
      <c r="F169" s="20">
        <v>1.1409801381115138E-2</v>
      </c>
      <c r="H169" s="20">
        <v>0.97692526921872103</v>
      </c>
      <c r="I169" s="19">
        <v>-1.4174281207067096</v>
      </c>
      <c r="J169" s="20">
        <v>-1.4509074187837041E-2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37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60"/>
      <c r="HD169" s="260"/>
      <c r="HE169" s="260"/>
      <c r="HF169" s="260"/>
      <c r="HG169" s="260"/>
      <c r="HH169" s="260"/>
    </row>
    <row r="170" spans="1:216" ht="13">
      <c r="A170" s="9"/>
      <c r="B170" s="18" t="s">
        <v>20</v>
      </c>
      <c r="C170" s="20">
        <v>0.9306764400433285</v>
      </c>
      <c r="D170" s="20">
        <v>0.88058128849621098</v>
      </c>
      <c r="E170" s="19">
        <v>5.0095151547117522</v>
      </c>
      <c r="F170" s="20">
        <v>5.6888730434717927E-2</v>
      </c>
      <c r="H170" s="20">
        <v>0.88013280984397457</v>
      </c>
      <c r="I170" s="19">
        <v>4.4847865223640593E-2</v>
      </c>
      <c r="J170" s="20">
        <v>5.0955792946283862E-4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37"/>
      <c r="GM170" s="20"/>
      <c r="GN170" s="20"/>
      <c r="GO170" s="20"/>
      <c r="GP170" s="20"/>
      <c r="GQ170" s="20"/>
      <c r="GR170" s="20"/>
      <c r="GS170" s="20"/>
      <c r="GT170" s="20"/>
      <c r="GU170" s="20"/>
      <c r="GV170" s="20"/>
      <c r="GW170" s="20"/>
      <c r="GX170" s="20"/>
      <c r="GY170" s="20"/>
      <c r="GZ170" s="20"/>
      <c r="HA170" s="20"/>
      <c r="HB170" s="20"/>
      <c r="HC170" s="260"/>
      <c r="HD170" s="260"/>
      <c r="HE170" s="260"/>
      <c r="HF170" s="260"/>
      <c r="HG170" s="260"/>
      <c r="HH170" s="260"/>
    </row>
    <row r="171" spans="1:216" ht="14.5">
      <c r="A171" s="9"/>
      <c r="B171" s="21"/>
      <c r="C171"/>
      <c r="D171"/>
      <c r="E171" s="28" t="s">
        <v>397</v>
      </c>
      <c r="F171"/>
      <c r="G171"/>
      <c r="H171"/>
      <c r="I171" s="28" t="s">
        <v>397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 s="37"/>
      <c r="GM171" s="268"/>
      <c r="GN171" s="268"/>
      <c r="GO171" s="268"/>
      <c r="GP171" s="268"/>
      <c r="GQ171" s="268"/>
      <c r="GR171" s="268"/>
      <c r="GS171" s="268"/>
      <c r="GT171" s="268"/>
      <c r="GU171" s="268"/>
      <c r="GV171" s="268"/>
      <c r="GW171" s="268"/>
      <c r="GX171" s="267"/>
      <c r="GY171" s="267"/>
      <c r="GZ171" s="267"/>
      <c r="HA171" s="267"/>
      <c r="HB171" s="267"/>
      <c r="HC171" s="260"/>
      <c r="HD171" s="260"/>
      <c r="HE171" s="260"/>
      <c r="HF171" s="260"/>
      <c r="HG171" s="260"/>
      <c r="HH171" s="260"/>
    </row>
    <row r="172" spans="1:216" ht="14.5">
      <c r="A172" s="9"/>
      <c r="B172" s="34" t="s">
        <v>52</v>
      </c>
      <c r="C172" s="26">
        <v>0.62925653565092987</v>
      </c>
      <c r="D172" s="26">
        <v>0.65044152347021689</v>
      </c>
      <c r="E172" s="25">
        <v>-2.1184987819287016</v>
      </c>
      <c r="F172" s="26">
        <v>-3.257016511839754E-2</v>
      </c>
      <c r="G172"/>
      <c r="H172" s="26">
        <v>0.6566756457859324</v>
      </c>
      <c r="I172" s="25">
        <v>-0.62341223157155179</v>
      </c>
      <c r="J172" s="26">
        <v>-9.4934574713126472E-3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37"/>
      <c r="GM172" s="26">
        <v>0.58433766452166369</v>
      </c>
      <c r="GN172" s="26">
        <v>0.58712936517002534</v>
      </c>
      <c r="GO172" s="26">
        <v>0.59908359723975591</v>
      </c>
      <c r="GP172" s="26">
        <v>0.61243694501786805</v>
      </c>
      <c r="GQ172" s="26">
        <v>0.63801188102444195</v>
      </c>
      <c r="GR172" s="26">
        <v>0.64986728109643488</v>
      </c>
      <c r="GS172" s="26">
        <v>0.66412699778513373</v>
      </c>
      <c r="GT172" s="26">
        <v>0.66054883436511935</v>
      </c>
      <c r="GU172" s="26">
        <v>0.67430653429011378</v>
      </c>
      <c r="GV172" s="26">
        <v>0.68489841493890402</v>
      </c>
      <c r="GW172" s="26">
        <v>0.70427816785920905</v>
      </c>
      <c r="GX172" s="26">
        <v>0.63143849376462435</v>
      </c>
      <c r="GY172" s="26">
        <v>0.64102985932831069</v>
      </c>
      <c r="GZ172" s="26">
        <v>0.63009747635345092</v>
      </c>
      <c r="HA172" s="26">
        <v>0.60872100917619476</v>
      </c>
      <c r="HB172" s="26">
        <f t="shared" si="12"/>
        <v>0.62925653565092987</v>
      </c>
      <c r="HC172" s="260"/>
      <c r="HD172" s="260"/>
      <c r="HE172" s="260"/>
      <c r="HF172" s="260"/>
      <c r="HG172" s="260"/>
      <c r="HH172" s="260"/>
    </row>
    <row r="173" spans="1:216" ht="14.5">
      <c r="A173" s="9"/>
      <c r="B173" s="18" t="s">
        <v>18</v>
      </c>
      <c r="C173" s="20">
        <v>0.75459285815842247</v>
      </c>
      <c r="D173" s="20">
        <v>0.79606103492990155</v>
      </c>
      <c r="E173" s="19">
        <v>-4.1468176771479071</v>
      </c>
      <c r="F173" s="20">
        <v>-5.2091705223495356E-2</v>
      </c>
      <c r="G173"/>
      <c r="H173" s="20">
        <v>0.78265900984602799</v>
      </c>
      <c r="I173" s="19">
        <v>1.3402025083873559</v>
      </c>
      <c r="J173" s="20">
        <v>1.7123708940002022E-2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37"/>
      <c r="GM173" s="20">
        <v>0.61680998502325468</v>
      </c>
      <c r="GN173" s="20">
        <v>0.60423221950994832</v>
      </c>
      <c r="GO173" s="20">
        <v>0.58280392266537828</v>
      </c>
      <c r="GP173" s="20">
        <v>0.58777556249352014</v>
      </c>
      <c r="GQ173" s="20">
        <v>0.62617160930840576</v>
      </c>
      <c r="GR173" s="20">
        <v>0.65722880530709615</v>
      </c>
      <c r="GS173" s="20">
        <v>0.68105017371980714</v>
      </c>
      <c r="GT173" s="20">
        <v>0.70560362698501189</v>
      </c>
      <c r="GU173" s="20">
        <v>0.7309186101766314</v>
      </c>
      <c r="GV173" s="20">
        <v>0.74808574079363743</v>
      </c>
      <c r="GW173" s="20">
        <v>0.77414023390676734</v>
      </c>
      <c r="GX173" s="20">
        <v>0.74668324981151557</v>
      </c>
      <c r="GY173" s="20">
        <v>0.75230841216615318</v>
      </c>
      <c r="GZ173" s="20">
        <v>0.74382200197507653</v>
      </c>
      <c r="HA173" s="20">
        <v>0.71315063351912711</v>
      </c>
      <c r="HB173" s="20">
        <f t="shared" si="12"/>
        <v>0.75459285815842247</v>
      </c>
      <c r="HC173" s="260"/>
      <c r="HD173" s="260"/>
      <c r="HE173" s="260"/>
      <c r="HF173" s="260"/>
      <c r="HG173" s="260"/>
      <c r="HH173" s="260"/>
    </row>
    <row r="174" spans="1:216" ht="14.5">
      <c r="A174" s="9"/>
      <c r="B174" s="18" t="s">
        <v>19</v>
      </c>
      <c r="C174" s="20">
        <v>0.70356464148173092</v>
      </c>
      <c r="D174" s="20">
        <v>0.69848378881963358</v>
      </c>
      <c r="E174" s="19">
        <v>0.5080852662097346</v>
      </c>
      <c r="F174" s="20">
        <v>7.2741167990218771E-3</v>
      </c>
      <c r="G174"/>
      <c r="H174" s="20">
        <v>0.728444685350639</v>
      </c>
      <c r="I174" s="19">
        <v>-2.9960896531005421</v>
      </c>
      <c r="J174" s="20">
        <v>-4.1129954179820336E-2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37"/>
      <c r="GM174" s="20">
        <v>0.60300852736140398</v>
      </c>
      <c r="GN174" s="20">
        <v>0.60562482397279416</v>
      </c>
      <c r="GO174" s="20">
        <v>0.63702505351922512</v>
      </c>
      <c r="GP174" s="20">
        <v>0.66699974065585121</v>
      </c>
      <c r="GQ174" s="20">
        <v>0.6789960723640438</v>
      </c>
      <c r="GR174" s="20">
        <v>0.68802458670271016</v>
      </c>
      <c r="GS174" s="20">
        <v>0.69102020836509748</v>
      </c>
      <c r="GT174" s="20">
        <v>0.6844858015928057</v>
      </c>
      <c r="GU174" s="20">
        <v>0.70530126784313751</v>
      </c>
      <c r="GV174" s="20">
        <v>0.72942801139842639</v>
      </c>
      <c r="GW174" s="20">
        <v>0.74607644868638823</v>
      </c>
      <c r="GX174" s="20">
        <v>0.70340519487524256</v>
      </c>
      <c r="GY174" s="20">
        <v>0.71952623675445082</v>
      </c>
      <c r="GZ174" s="20">
        <v>0.70861272789229002</v>
      </c>
      <c r="HA174" s="20">
        <v>0.69743063443157816</v>
      </c>
      <c r="HB174" s="20">
        <f t="shared" si="12"/>
        <v>0.70356464148173092</v>
      </c>
      <c r="HC174" s="260"/>
      <c r="HD174" s="260"/>
      <c r="HE174" s="260"/>
      <c r="HF174" s="260"/>
      <c r="HG174" s="260"/>
      <c r="HH174" s="260"/>
    </row>
    <row r="175" spans="1:216" ht="14.5">
      <c r="A175" s="9"/>
      <c r="B175" s="18" t="s">
        <v>20</v>
      </c>
      <c r="C175" s="20">
        <v>0.44986264937266546</v>
      </c>
      <c r="D175" s="20">
        <v>0.47103442387764249</v>
      </c>
      <c r="E175" s="19">
        <v>-2.1171774504977039</v>
      </c>
      <c r="F175" s="20">
        <v>-4.4947403908799435E-2</v>
      </c>
      <c r="G175"/>
      <c r="H175" s="20">
        <v>0.47715539171234744</v>
      </c>
      <c r="I175" s="19">
        <v>-0.6120967834704949</v>
      </c>
      <c r="J175" s="20">
        <v>-1.2828038708184539E-2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37"/>
      <c r="GM175" s="20">
        <v>0.52761481172813374</v>
      </c>
      <c r="GN175" s="20">
        <v>0.54907448602888498</v>
      </c>
      <c r="GO175" s="20">
        <v>0.56866371305532737</v>
      </c>
      <c r="GP175" s="20">
        <v>0.57316295555295138</v>
      </c>
      <c r="GQ175" s="20">
        <v>0.60307369897113383</v>
      </c>
      <c r="GR175" s="20">
        <v>0.60081118673330747</v>
      </c>
      <c r="GS175" s="20">
        <v>0.62071608137121426</v>
      </c>
      <c r="GT175" s="20">
        <v>0.59389465134077035</v>
      </c>
      <c r="GU175" s="20">
        <v>0.59156339044890482</v>
      </c>
      <c r="GV175" s="20">
        <v>0.58648087820557582</v>
      </c>
      <c r="GW175" s="20">
        <v>0.60305873446860103</v>
      </c>
      <c r="GX175" s="20">
        <v>0.46198677144863692</v>
      </c>
      <c r="GY175" s="20">
        <v>0.46648587663172425</v>
      </c>
      <c r="GZ175" s="20">
        <v>0.45180280868201578</v>
      </c>
      <c r="HA175" s="20">
        <v>0.42681230725108993</v>
      </c>
      <c r="HB175" s="20">
        <f t="shared" si="12"/>
        <v>0.44986264937266546</v>
      </c>
      <c r="HC175" s="260"/>
      <c r="HD175" s="260"/>
      <c r="HE175" s="260"/>
      <c r="HF175" s="260"/>
      <c r="HG175" s="260"/>
      <c r="HH175" s="260"/>
    </row>
    <row r="176" spans="1:216" ht="14.5">
      <c r="A176" s="9"/>
      <c r="B176" s="21"/>
      <c r="C176"/>
      <c r="D176"/>
      <c r="E176" s="28" t="s">
        <v>397</v>
      </c>
      <c r="F176"/>
      <c r="G176"/>
      <c r="H176"/>
      <c r="I176" s="28" t="s">
        <v>397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 s="37"/>
      <c r="GM176" s="268"/>
      <c r="GN176" s="268"/>
      <c r="GO176" s="268"/>
      <c r="GP176" s="268"/>
      <c r="GQ176" s="268"/>
      <c r="GR176" s="268"/>
      <c r="GS176" s="268"/>
      <c r="GT176" s="268"/>
      <c r="GU176" s="268"/>
      <c r="GV176" s="268"/>
      <c r="GW176" s="268"/>
      <c r="GX176" s="267"/>
      <c r="GY176" s="267"/>
      <c r="GZ176" s="267"/>
      <c r="HA176" s="267"/>
      <c r="HB176" s="267"/>
      <c r="HC176" s="260"/>
      <c r="HD176" s="260"/>
      <c r="HE176" s="260"/>
      <c r="HF176" s="260"/>
      <c r="HG176" s="260"/>
      <c r="HH176" s="260"/>
    </row>
    <row r="177" spans="1:216" ht="13">
      <c r="A177" s="9"/>
      <c r="B177" s="34" t="s">
        <v>53</v>
      </c>
      <c r="C177" s="26">
        <v>0.60632088157887243</v>
      </c>
      <c r="D177" s="26">
        <v>0.6284781459412131</v>
      </c>
      <c r="E177" s="25">
        <v>-2.2157264362340667</v>
      </c>
      <c r="F177" s="26">
        <v>-3.5255425356370662E-2</v>
      </c>
      <c r="H177" s="26">
        <v>0.64523499436747511</v>
      </c>
      <c r="I177" s="25">
        <v>-1.6756848426262017</v>
      </c>
      <c r="J177" s="26">
        <v>-2.5970148198004635E-2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37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0"/>
      <c r="HD177" s="260"/>
      <c r="HE177" s="260"/>
      <c r="HF177" s="260"/>
      <c r="HG177" s="260"/>
      <c r="HH177" s="260"/>
    </row>
    <row r="178" spans="1:216" ht="13">
      <c r="A178" s="9"/>
      <c r="B178" s="18" t="s">
        <v>18</v>
      </c>
      <c r="C178" s="20">
        <v>0.70848503523924333</v>
      </c>
      <c r="D178" s="20">
        <v>0.74531054032405197</v>
      </c>
      <c r="E178" s="19">
        <v>-3.6825505084808641</v>
      </c>
      <c r="F178" s="20">
        <v>-4.9409612627774407E-2</v>
      </c>
      <c r="H178" s="20">
        <v>0.7570478025905053</v>
      </c>
      <c r="I178" s="19">
        <v>-1.173726226645333</v>
      </c>
      <c r="J178" s="20">
        <v>-1.5503990931999485E-2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37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60"/>
      <c r="HD178" s="260"/>
      <c r="HE178" s="260"/>
      <c r="HF178" s="260"/>
      <c r="HG178" s="260"/>
      <c r="HH178" s="260"/>
    </row>
    <row r="179" spans="1:216" ht="13">
      <c r="A179" s="9"/>
      <c r="B179" s="18" t="s">
        <v>19</v>
      </c>
      <c r="C179" s="20">
        <v>0.698286702257222</v>
      </c>
      <c r="D179" s="20">
        <v>0.70384425138869022</v>
      </c>
      <c r="E179" s="19">
        <v>-0.55575491314682202</v>
      </c>
      <c r="F179" s="20">
        <v>-7.8959927860505104E-3</v>
      </c>
      <c r="H179" s="20">
        <v>0.72472849989495736</v>
      </c>
      <c r="I179" s="19">
        <v>-2.0884248506267133</v>
      </c>
      <c r="J179" s="20">
        <v>-2.8816651351911936E-2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37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0"/>
      <c r="GZ179" s="20"/>
      <c r="HA179" s="20"/>
      <c r="HB179" s="20"/>
      <c r="HC179" s="260"/>
      <c r="HD179" s="260"/>
      <c r="HE179" s="260"/>
      <c r="HF179" s="260"/>
      <c r="HG179" s="260"/>
      <c r="HH179" s="260"/>
    </row>
    <row r="180" spans="1:216" ht="13">
      <c r="A180" s="9"/>
      <c r="B180" s="18" t="s">
        <v>20</v>
      </c>
      <c r="C180" s="20">
        <v>0.42455127235243967</v>
      </c>
      <c r="D180" s="20">
        <v>0.4495854330727187</v>
      </c>
      <c r="E180" s="19">
        <v>-2.5034160720279033</v>
      </c>
      <c r="F180" s="20">
        <v>-5.5682766563813144E-2</v>
      </c>
      <c r="H180" s="20">
        <v>0.46870300184053759</v>
      </c>
      <c r="I180" s="19">
        <v>-1.9117568767818893</v>
      </c>
      <c r="J180" s="20">
        <v>-4.0788236245013605E-2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37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0"/>
      <c r="GZ180" s="20"/>
      <c r="HA180" s="20"/>
      <c r="HB180" s="20"/>
      <c r="HC180" s="260"/>
      <c r="HD180" s="260"/>
      <c r="HE180" s="260"/>
      <c r="HF180" s="260"/>
      <c r="HG180" s="260"/>
      <c r="HH180" s="260"/>
    </row>
    <row r="181" spans="1:216" ht="14.5">
      <c r="A181" s="9"/>
      <c r="B181" s="21"/>
      <c r="C181"/>
      <c r="D181"/>
      <c r="E181" s="28" t="s">
        <v>397</v>
      </c>
      <c r="F181"/>
      <c r="G181"/>
      <c r="H181"/>
      <c r="I181" s="28" t="s">
        <v>397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 s="37"/>
      <c r="GM181" s="268"/>
      <c r="GN181" s="268"/>
      <c r="GO181" s="268"/>
      <c r="GP181" s="268"/>
      <c r="GQ181" s="268"/>
      <c r="GR181" s="268"/>
      <c r="GS181" s="268"/>
      <c r="GT181" s="268"/>
      <c r="GU181" s="268"/>
      <c r="GV181" s="268"/>
      <c r="GW181" s="268"/>
      <c r="GX181" s="267"/>
      <c r="GY181" s="267"/>
      <c r="GZ181" s="267"/>
      <c r="HA181" s="267"/>
      <c r="HB181" s="267"/>
      <c r="HC181" s="260"/>
      <c r="HD181" s="260"/>
      <c r="HE181" s="260"/>
      <c r="HF181" s="260"/>
      <c r="HG181" s="260"/>
      <c r="HH181" s="260"/>
    </row>
    <row r="182" spans="1:216" ht="14.5">
      <c r="A182" s="9"/>
      <c r="B182" s="34" t="s">
        <v>54</v>
      </c>
      <c r="C182" s="26">
        <v>0.62494902679689968</v>
      </c>
      <c r="D182" s="26">
        <v>0.64860654017956132</v>
      </c>
      <c r="E182" s="25">
        <v>-2.3657513382661643</v>
      </c>
      <c r="F182" s="26">
        <v>-3.6474367612932573E-2</v>
      </c>
      <c r="G182"/>
      <c r="H182" s="26">
        <v>0.65989244372458544</v>
      </c>
      <c r="I182" s="25">
        <v>-1.1285903545024123</v>
      </c>
      <c r="J182" s="26">
        <v>-1.7102640971798186E-2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37"/>
      <c r="GM182" s="26">
        <v>0.60194766757371909</v>
      </c>
      <c r="GN182" s="26">
        <v>0.58551904712311587</v>
      </c>
      <c r="GO182" s="26">
        <v>0.59105774852822524</v>
      </c>
      <c r="GP182" s="26">
        <v>0.60971014405901303</v>
      </c>
      <c r="GQ182" s="26">
        <v>0.64126738020128193</v>
      </c>
      <c r="GR182" s="26">
        <v>0.65428392257446999</v>
      </c>
      <c r="GS182" s="26">
        <v>0.66804062521075158</v>
      </c>
      <c r="GT182" s="26">
        <v>0.66444490470577189</v>
      </c>
      <c r="GU182" s="26">
        <v>0.68046116121510825</v>
      </c>
      <c r="GV182" s="26">
        <v>0.68892221855100266</v>
      </c>
      <c r="GW182" s="26">
        <v>0.70399061776866345</v>
      </c>
      <c r="GX182" s="26">
        <v>0.6390429101259113</v>
      </c>
      <c r="GY182" s="26">
        <v>0.64474575754837793</v>
      </c>
      <c r="GZ182" s="26">
        <v>0.63184030538053926</v>
      </c>
      <c r="HA182" s="26">
        <v>0.6101831207643641</v>
      </c>
      <c r="HB182" s="26">
        <f t="shared" si="12"/>
        <v>0.62494902679689968</v>
      </c>
      <c r="HC182" s="260"/>
      <c r="HD182" s="260"/>
      <c r="HE182" s="260"/>
      <c r="HF182" s="260"/>
      <c r="HG182" s="260"/>
      <c r="HH182" s="260"/>
    </row>
    <row r="183" spans="1:216" ht="14.5">
      <c r="A183" s="9"/>
      <c r="B183" s="18" t="s">
        <v>18</v>
      </c>
      <c r="C183" s="20">
        <v>0.75452498052724049</v>
      </c>
      <c r="D183" s="20">
        <v>0.78929944397614338</v>
      </c>
      <c r="E183" s="19">
        <v>-3.4774463448902893</v>
      </c>
      <c r="F183" s="20">
        <v>-4.4057377354435275E-2</v>
      </c>
      <c r="G183"/>
      <c r="H183" s="20">
        <v>0.7826599508351364</v>
      </c>
      <c r="I183" s="19">
        <v>0.66394931410069802</v>
      </c>
      <c r="J183" s="20">
        <v>8.4832412006291061E-3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37"/>
      <c r="GM183" s="20">
        <v>0.62470108858537032</v>
      </c>
      <c r="GN183" s="20">
        <v>0.57994912903332185</v>
      </c>
      <c r="GO183" s="20">
        <v>0.56436666578190764</v>
      </c>
      <c r="GP183" s="20">
        <v>0.56979791785915856</v>
      </c>
      <c r="GQ183" s="20">
        <v>0.6245682997893629</v>
      </c>
      <c r="GR183" s="20">
        <v>0.65646676365507795</v>
      </c>
      <c r="GS183" s="20">
        <v>0.68149478934436536</v>
      </c>
      <c r="GT183" s="20">
        <v>0.70922969091825394</v>
      </c>
      <c r="GU183" s="20">
        <v>0.73251986711967088</v>
      </c>
      <c r="GV183" s="20">
        <v>0.74998525068312571</v>
      </c>
      <c r="GW183" s="20">
        <v>0.77409338428274699</v>
      </c>
      <c r="GX183" s="20">
        <v>0.75215311137231911</v>
      </c>
      <c r="GY183" s="20">
        <v>0.75928275605539119</v>
      </c>
      <c r="GZ183" s="20">
        <v>0.7441537037068422</v>
      </c>
      <c r="HA183" s="20">
        <v>0.71243310375764279</v>
      </c>
      <c r="HB183" s="20">
        <f t="shared" si="12"/>
        <v>0.75452498052724049</v>
      </c>
      <c r="HC183" s="260"/>
      <c r="HD183" s="260"/>
      <c r="HE183" s="260"/>
      <c r="HF183" s="260"/>
      <c r="HG183" s="260"/>
      <c r="HH183" s="260"/>
    </row>
    <row r="184" spans="1:216" ht="14.5">
      <c r="A184" s="9"/>
      <c r="B184" s="18" t="s">
        <v>19</v>
      </c>
      <c r="C184" s="20">
        <v>0.69159742465167295</v>
      </c>
      <c r="D184" s="20">
        <v>0.69878678228583158</v>
      </c>
      <c r="E184" s="19">
        <v>-0.71893576341586218</v>
      </c>
      <c r="F184" s="20">
        <v>-1.0288342333324057E-2</v>
      </c>
      <c r="G184"/>
      <c r="H184" s="20">
        <v>0.74356100329637154</v>
      </c>
      <c r="I184" s="19">
        <v>-4.4774221010539961</v>
      </c>
      <c r="J184" s="20">
        <v>-6.0215934956306026E-2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37"/>
      <c r="GM184" s="20">
        <v>0.62627097095961382</v>
      </c>
      <c r="GN184" s="20">
        <v>0.62164767645350216</v>
      </c>
      <c r="GO184" s="20">
        <v>0.63446510176963555</v>
      </c>
      <c r="GP184" s="20">
        <v>0.67485947190623718</v>
      </c>
      <c r="GQ184" s="20">
        <v>0.68028887739966581</v>
      </c>
      <c r="GR184" s="20">
        <v>0.69988845963842339</v>
      </c>
      <c r="GS184" s="20">
        <v>0.69096092583370061</v>
      </c>
      <c r="GT184" s="20">
        <v>0.68070250410134914</v>
      </c>
      <c r="GU184" s="20">
        <v>0.70789080883714484</v>
      </c>
      <c r="GV184" s="20">
        <v>0.73206534703940673</v>
      </c>
      <c r="GW184" s="20">
        <v>0.74551624908357506</v>
      </c>
      <c r="GX184" s="20">
        <v>0.71601619262649752</v>
      </c>
      <c r="GY184" s="20">
        <v>0.72408074097859076</v>
      </c>
      <c r="GZ184" s="20">
        <v>0.71627332930538701</v>
      </c>
      <c r="HA184" s="20">
        <v>0.70145878150053964</v>
      </c>
      <c r="HB184" s="20">
        <f t="shared" si="12"/>
        <v>0.69159742465167295</v>
      </c>
      <c r="HC184" s="260"/>
      <c r="HD184" s="260"/>
      <c r="HE184" s="260"/>
      <c r="HF184" s="260"/>
      <c r="HG184" s="260"/>
      <c r="HH184" s="260"/>
    </row>
    <row r="185" spans="1:216" ht="14.5">
      <c r="A185" s="9"/>
      <c r="B185" s="18" t="s">
        <v>20</v>
      </c>
      <c r="C185" s="20">
        <v>0.44991057423639053</v>
      </c>
      <c r="D185" s="20">
        <v>0.47108059145461345</v>
      </c>
      <c r="E185" s="19">
        <v>-2.1170017218222927</v>
      </c>
      <c r="F185" s="20">
        <v>-4.4939268571548799E-2</v>
      </c>
      <c r="G185"/>
      <c r="H185" s="20">
        <v>0.47074886480839717</v>
      </c>
      <c r="I185" s="19">
        <v>3.3172664621627934E-2</v>
      </c>
      <c r="J185" s="20">
        <v>7.0467858982792828E-4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37"/>
      <c r="GM185" s="20">
        <v>0.54818186092082022</v>
      </c>
      <c r="GN185" s="20">
        <v>0.54905643429231998</v>
      </c>
      <c r="GO185" s="20">
        <v>0.56593440593157396</v>
      </c>
      <c r="GP185" s="20">
        <v>0.5732368766602508</v>
      </c>
      <c r="GQ185" s="20">
        <v>0.6130898505460407</v>
      </c>
      <c r="GR185" s="20">
        <v>0.60235765659922469</v>
      </c>
      <c r="GS185" s="20">
        <v>0.63166568392379852</v>
      </c>
      <c r="GT185" s="20">
        <v>0.60597750338544731</v>
      </c>
      <c r="GU185" s="20">
        <v>0.60560237575201592</v>
      </c>
      <c r="GV185" s="20">
        <v>0.59401713251683286</v>
      </c>
      <c r="GW185" s="20">
        <v>0.60186093451798151</v>
      </c>
      <c r="GX185" s="20">
        <v>0.46558836681466115</v>
      </c>
      <c r="GY185" s="20">
        <v>0.46672386841262026</v>
      </c>
      <c r="GZ185" s="20">
        <v>0.44884055791678867</v>
      </c>
      <c r="HA185" s="20">
        <v>0.42701802524334548</v>
      </c>
      <c r="HB185" s="20">
        <f t="shared" si="12"/>
        <v>0.44991057423639053</v>
      </c>
      <c r="HC185" s="260"/>
      <c r="HD185" s="260"/>
      <c r="HE185" s="260"/>
      <c r="HF185" s="260"/>
      <c r="HG185" s="260"/>
      <c r="HH185" s="260"/>
    </row>
    <row r="186" spans="1:216" ht="14.5">
      <c r="A186" s="9"/>
      <c r="B186" s="21"/>
      <c r="C186"/>
      <c r="D186"/>
      <c r="E186" s="28" t="s">
        <v>397</v>
      </c>
      <c r="F186"/>
      <c r="G186"/>
      <c r="H186"/>
      <c r="I186" s="28" t="s">
        <v>397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 s="37"/>
      <c r="GM186" s="268"/>
      <c r="GN186" s="268"/>
      <c r="GO186" s="268"/>
      <c r="GP186" s="268"/>
      <c r="GQ186" s="268"/>
      <c r="GR186" s="268"/>
      <c r="GS186" s="268"/>
      <c r="GT186" s="268"/>
      <c r="GU186" s="268"/>
      <c r="GV186" s="268"/>
      <c r="GW186" s="268"/>
      <c r="GX186" s="267"/>
      <c r="GY186" s="267"/>
      <c r="GZ186" s="267"/>
      <c r="HA186" s="267"/>
      <c r="HB186" s="267"/>
      <c r="HC186" s="260"/>
      <c r="HD186" s="260"/>
      <c r="HE186" s="260"/>
      <c r="HF186" s="260"/>
      <c r="HG186" s="260"/>
      <c r="HH186" s="260"/>
    </row>
    <row r="187" spans="1:216" ht="13">
      <c r="A187" s="9"/>
      <c r="B187" s="34" t="s">
        <v>55</v>
      </c>
      <c r="C187" s="26">
        <v>0.60741998803702169</v>
      </c>
      <c r="D187" s="26">
        <v>0.63024688078434066</v>
      </c>
      <c r="E187" s="25">
        <v>-2.2826892747318972</v>
      </c>
      <c r="F187" s="26">
        <v>-3.6218969808959563E-2</v>
      </c>
      <c r="H187" s="26">
        <v>0.6471099989184933</v>
      </c>
      <c r="I187" s="25">
        <v>-1.6863118134152644</v>
      </c>
      <c r="J187" s="26">
        <v>-2.6059121574903431E-2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37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0"/>
      <c r="HD187" s="260"/>
      <c r="HE187" s="260"/>
      <c r="HF187" s="260"/>
      <c r="HG187" s="260"/>
      <c r="HH187" s="260"/>
    </row>
    <row r="188" spans="1:216" ht="13">
      <c r="A188" s="9"/>
      <c r="B188" s="18" t="s">
        <v>18</v>
      </c>
      <c r="C188" s="20">
        <v>0.7087363035906068</v>
      </c>
      <c r="D188" s="20">
        <v>0.74512561863454729</v>
      </c>
      <c r="E188" s="19">
        <v>-3.6389315043940496</v>
      </c>
      <c r="F188" s="20">
        <v>-4.8836483585981652E-2</v>
      </c>
      <c r="H188" s="20">
        <v>0.75749103545152352</v>
      </c>
      <c r="I188" s="19">
        <v>-1.2365416816976227</v>
      </c>
      <c r="J188" s="20">
        <v>-1.6324175783288944E-2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37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60"/>
      <c r="HD188" s="260"/>
      <c r="HE188" s="260"/>
      <c r="HF188" s="260"/>
      <c r="HG188" s="260"/>
      <c r="HH188" s="260"/>
    </row>
    <row r="189" spans="1:216" ht="13">
      <c r="A189" s="9"/>
      <c r="B189" s="18" t="s">
        <v>19</v>
      </c>
      <c r="C189" s="20">
        <v>0.70034171784302401</v>
      </c>
      <c r="D189" s="20">
        <v>0.70963915669151989</v>
      </c>
      <c r="E189" s="19">
        <v>-0.92974388484958759</v>
      </c>
      <c r="F189" s="20">
        <v>-1.3101642941804961E-2</v>
      </c>
      <c r="H189" s="20">
        <v>0.72969080330076241</v>
      </c>
      <c r="I189" s="19">
        <v>-2.0051646609242524</v>
      </c>
      <c r="J189" s="20">
        <v>-2.7479648254491812E-2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37"/>
      <c r="GM189" s="20"/>
      <c r="GN189" s="20"/>
      <c r="GO189" s="20"/>
      <c r="GP189" s="20"/>
      <c r="GQ189" s="20"/>
      <c r="GR189" s="20"/>
      <c r="GS189" s="20"/>
      <c r="GT189" s="20"/>
      <c r="GU189" s="20"/>
      <c r="GV189" s="20"/>
      <c r="GW189" s="20"/>
      <c r="GX189" s="20"/>
      <c r="GY189" s="20"/>
      <c r="GZ189" s="20"/>
      <c r="HA189" s="20"/>
      <c r="HB189" s="20"/>
      <c r="HC189" s="260"/>
      <c r="HD189" s="260"/>
      <c r="HE189" s="260"/>
      <c r="HF189" s="260"/>
      <c r="HG189" s="260"/>
      <c r="HH189" s="260"/>
    </row>
    <row r="190" spans="1:216" ht="13">
      <c r="A190" s="9"/>
      <c r="B190" s="18" t="s">
        <v>20</v>
      </c>
      <c r="C190" s="20">
        <v>0.42493975023884412</v>
      </c>
      <c r="D190" s="20">
        <v>0.44883225709588909</v>
      </c>
      <c r="E190" s="19">
        <v>-2.3892506857044973</v>
      </c>
      <c r="F190" s="20">
        <v>-5.3232597433255667E-2</v>
      </c>
      <c r="H190" s="20">
        <v>0.46871656066411227</v>
      </c>
      <c r="I190" s="19">
        <v>-1.9884303568223183</v>
      </c>
      <c r="J190" s="20">
        <v>-4.2422873943369167E-2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37"/>
      <c r="GM190" s="20"/>
      <c r="GN190" s="20"/>
      <c r="GO190" s="20"/>
      <c r="GP190" s="20"/>
      <c r="GQ190" s="20"/>
      <c r="GR190" s="20"/>
      <c r="GS190" s="20"/>
      <c r="GT190" s="20"/>
      <c r="GU190" s="20"/>
      <c r="GV190" s="20"/>
      <c r="GW190" s="20"/>
      <c r="GX190" s="20"/>
      <c r="GY190" s="20"/>
      <c r="GZ190" s="20"/>
      <c r="HA190" s="20"/>
      <c r="HB190" s="20"/>
      <c r="HC190" s="260"/>
      <c r="HD190" s="260"/>
      <c r="HE190" s="260"/>
      <c r="HF190" s="260"/>
      <c r="HG190" s="260"/>
      <c r="HH190" s="260"/>
    </row>
    <row r="191" spans="1:216" ht="14.5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 s="37"/>
      <c r="GM191" s="268"/>
      <c r="GN191" s="268"/>
      <c r="GO191" s="268"/>
      <c r="GP191" s="268"/>
      <c r="GQ191" s="268"/>
      <c r="GR191" s="268"/>
      <c r="GS191" s="268"/>
      <c r="GT191" s="268"/>
      <c r="GU191" s="268"/>
      <c r="GV191" s="268"/>
      <c r="GW191" s="268"/>
      <c r="GX191" s="267"/>
      <c r="GY191" s="267"/>
      <c r="GZ191" s="267"/>
      <c r="HA191" s="267"/>
      <c r="HB191" s="267"/>
      <c r="HC191" s="260"/>
      <c r="HD191" s="260"/>
      <c r="HE191" s="260"/>
      <c r="HF191" s="260"/>
      <c r="HG191" s="260"/>
      <c r="HH191" s="260"/>
    </row>
    <row r="192" spans="1:216" ht="13">
      <c r="A192" s="9"/>
      <c r="B192" s="34" t="s">
        <v>56</v>
      </c>
      <c r="C192" s="39">
        <v>2864528.5</v>
      </c>
      <c r="D192" s="39">
        <v>2836478.5</v>
      </c>
      <c r="E192" s="39">
        <v>28050</v>
      </c>
      <c r="F192" s="26">
        <v>9.8890226032032329E-3</v>
      </c>
      <c r="G192" s="27"/>
      <c r="H192" s="39">
        <v>2776526</v>
      </c>
      <c r="I192" s="39">
        <v>59952.5</v>
      </c>
      <c r="J192" s="26">
        <v>2.1592630503009875E-2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7"/>
      <c r="GM192" s="39">
        <v>1341427.3333333333</v>
      </c>
      <c r="GN192" s="39">
        <v>1667769.25</v>
      </c>
      <c r="GO192" s="39">
        <v>1905218.25</v>
      </c>
      <c r="GP192" s="39">
        <v>1870117.75</v>
      </c>
      <c r="GQ192" s="39">
        <v>1854185.6666666667</v>
      </c>
      <c r="GR192" s="39">
        <v>1962583</v>
      </c>
      <c r="GS192" s="39">
        <v>2038592.9166666667</v>
      </c>
      <c r="GT192" s="39">
        <v>2114564.25</v>
      </c>
      <c r="GU192" s="39">
        <v>2192662.9166666665</v>
      </c>
      <c r="GV192" s="39">
        <v>2351746.5833333335</v>
      </c>
      <c r="GW192" s="39">
        <v>2525721.6666666665</v>
      </c>
      <c r="GX192" s="39">
        <v>2619640.8333333335</v>
      </c>
      <c r="GY192" s="39">
        <v>2713667.8333333335</v>
      </c>
      <c r="GZ192" s="39">
        <v>2809532.4166666665</v>
      </c>
      <c r="HA192" s="39">
        <v>2856731.8333333335</v>
      </c>
      <c r="HB192" s="39">
        <f t="shared" ref="HB192:HB210" si="13">+C192</f>
        <v>2864528.5</v>
      </c>
      <c r="HC192" s="260"/>
      <c r="HD192" s="260"/>
      <c r="HE192" s="260"/>
      <c r="HF192" s="260"/>
      <c r="HG192" s="260"/>
      <c r="HH192" s="260"/>
    </row>
    <row r="193" spans="1:216" ht="13">
      <c r="A193" s="9"/>
      <c r="B193" s="18" t="s">
        <v>18</v>
      </c>
      <c r="C193" s="40">
        <v>1208230</v>
      </c>
      <c r="D193" s="40">
        <v>1199325</v>
      </c>
      <c r="E193" s="40">
        <v>8905</v>
      </c>
      <c r="F193" s="20">
        <v>7.4250099014028723E-3</v>
      </c>
      <c r="G193" s="22"/>
      <c r="H193" s="40">
        <v>1172486.5</v>
      </c>
      <c r="I193" s="40">
        <v>26838.5</v>
      </c>
      <c r="J193" s="20">
        <v>2.2890242233066224E-2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37"/>
      <c r="GM193" s="40">
        <v>613665.91666666663</v>
      </c>
      <c r="GN193" s="40">
        <v>675558.66666666663</v>
      </c>
      <c r="GO193" s="40">
        <v>741564.33333333337</v>
      </c>
      <c r="GP193" s="40">
        <v>631327.91666666663</v>
      </c>
      <c r="GQ193" s="40">
        <v>703614.91666666663</v>
      </c>
      <c r="GR193" s="40">
        <v>759978.41666666663</v>
      </c>
      <c r="GS193" s="40">
        <v>805106.83333333337</v>
      </c>
      <c r="GT193" s="40">
        <v>855605.83333333337</v>
      </c>
      <c r="GU193" s="40">
        <v>909604.5</v>
      </c>
      <c r="GV193" s="40">
        <v>965756.41666666663</v>
      </c>
      <c r="GW193" s="40">
        <v>1020912.0833333334</v>
      </c>
      <c r="GX193" s="40">
        <v>1073399.0833333333</v>
      </c>
      <c r="GY193" s="40">
        <v>1136081.1666666667</v>
      </c>
      <c r="GZ193" s="40">
        <v>1185317.8333333333</v>
      </c>
      <c r="HA193" s="40">
        <v>1202602</v>
      </c>
      <c r="HB193" s="40">
        <f t="shared" si="13"/>
        <v>1208230</v>
      </c>
      <c r="HC193" s="260"/>
      <c r="HD193" s="260"/>
      <c r="HE193" s="260"/>
      <c r="HF193" s="260"/>
      <c r="HG193" s="260"/>
      <c r="HH193" s="260"/>
    </row>
    <row r="194" spans="1:216" ht="13">
      <c r="A194" s="9"/>
      <c r="B194" s="18" t="s">
        <v>19</v>
      </c>
      <c r="C194" s="40">
        <v>917338.5</v>
      </c>
      <c r="D194" s="40">
        <v>924530.5</v>
      </c>
      <c r="E194" s="40">
        <v>-7192</v>
      </c>
      <c r="F194" s="20">
        <v>-7.7790835456483043E-3</v>
      </c>
      <c r="G194" s="22"/>
      <c r="H194" s="40">
        <v>894885</v>
      </c>
      <c r="I194" s="40">
        <v>29645.5</v>
      </c>
      <c r="J194" s="20">
        <v>3.3127720321605568E-2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37"/>
      <c r="GM194" s="40">
        <v>382901.75</v>
      </c>
      <c r="GN194" s="40">
        <v>470595.75</v>
      </c>
      <c r="GO194" s="40">
        <v>529243.16666666663</v>
      </c>
      <c r="GP194" s="40">
        <v>526573.41666666663</v>
      </c>
      <c r="GQ194" s="40">
        <v>552889.16666666663</v>
      </c>
      <c r="GR194" s="40">
        <v>585416.41666666663</v>
      </c>
      <c r="GS194" s="40">
        <v>607943.5</v>
      </c>
      <c r="GT194" s="40">
        <v>615937.41666666663</v>
      </c>
      <c r="GU194" s="40">
        <v>636682.25</v>
      </c>
      <c r="GV194" s="40">
        <v>728925.66666666663</v>
      </c>
      <c r="GW194" s="40">
        <v>834381.58333333337</v>
      </c>
      <c r="GX194" s="40">
        <v>864866.83333333337</v>
      </c>
      <c r="GY194" s="40">
        <v>885029.41666666663</v>
      </c>
      <c r="GZ194" s="40">
        <v>907860.83333333337</v>
      </c>
      <c r="HA194" s="40">
        <v>924966.83333333337</v>
      </c>
      <c r="HB194" s="40">
        <f t="shared" si="13"/>
        <v>917338.5</v>
      </c>
      <c r="HC194" s="260"/>
      <c r="HD194" s="260"/>
      <c r="HE194" s="260"/>
      <c r="HF194" s="260"/>
      <c r="HG194" s="260"/>
      <c r="HH194" s="260"/>
    </row>
    <row r="195" spans="1:216" ht="13">
      <c r="A195" s="9"/>
      <c r="B195" s="18" t="s">
        <v>20</v>
      </c>
      <c r="C195" s="40">
        <v>738960</v>
      </c>
      <c r="D195" s="40">
        <v>712623</v>
      </c>
      <c r="E195" s="40">
        <v>26337</v>
      </c>
      <c r="F195" s="20">
        <v>3.6957830437692858E-2</v>
      </c>
      <c r="G195" s="22"/>
      <c r="H195" s="40">
        <v>709154.5</v>
      </c>
      <c r="I195" s="40">
        <v>3468.5</v>
      </c>
      <c r="J195" s="20">
        <v>4.8910357333980109E-3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37"/>
      <c r="GM195" s="40">
        <v>344859.66666666669</v>
      </c>
      <c r="GN195" s="40">
        <v>521614.83333333331</v>
      </c>
      <c r="GO195" s="40">
        <v>634410.75</v>
      </c>
      <c r="GP195" s="40">
        <v>712216.41666666663</v>
      </c>
      <c r="GQ195" s="40">
        <v>597681.58333333337</v>
      </c>
      <c r="GR195" s="40">
        <v>617188.16666666663</v>
      </c>
      <c r="GS195" s="40">
        <v>625542.58333333337</v>
      </c>
      <c r="GT195" s="40">
        <v>643021</v>
      </c>
      <c r="GU195" s="40">
        <v>646376.16666666663</v>
      </c>
      <c r="GV195" s="40">
        <v>657064.5</v>
      </c>
      <c r="GW195" s="40">
        <v>670428</v>
      </c>
      <c r="GX195" s="40">
        <v>681374.91666666663</v>
      </c>
      <c r="GY195" s="40">
        <v>692557.25</v>
      </c>
      <c r="GZ195" s="40">
        <v>716353.75</v>
      </c>
      <c r="HA195" s="40">
        <v>729163</v>
      </c>
      <c r="HB195" s="40">
        <f t="shared" si="13"/>
        <v>738960</v>
      </c>
      <c r="HC195" s="260"/>
      <c r="HD195" s="260"/>
      <c r="HE195" s="260"/>
      <c r="HF195" s="260"/>
      <c r="HG195" s="260"/>
      <c r="HH195" s="260"/>
    </row>
    <row r="196" spans="1:216" ht="14.5">
      <c r="A196" s="9"/>
      <c r="B196" s="21"/>
      <c r="C196"/>
      <c r="D196"/>
      <c r="E196" s="259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 s="37"/>
      <c r="GM196" s="268"/>
      <c r="GN196" s="268"/>
      <c r="GO196" s="268"/>
      <c r="GP196" s="268"/>
      <c r="GQ196" s="268"/>
      <c r="GR196" s="268"/>
      <c r="GS196" s="268"/>
      <c r="GT196" s="268"/>
      <c r="GU196" s="268"/>
      <c r="GV196" s="268"/>
      <c r="GW196" s="268"/>
      <c r="GX196" s="267"/>
      <c r="GY196" s="267"/>
      <c r="GZ196" s="267"/>
      <c r="HA196" s="267"/>
      <c r="HB196" s="267"/>
      <c r="HC196" s="260"/>
      <c r="HD196" s="260"/>
      <c r="HE196" s="260"/>
      <c r="HF196" s="260"/>
      <c r="HG196" s="260"/>
      <c r="HH196" s="260"/>
    </row>
    <row r="197" spans="1:216" ht="13">
      <c r="A197" s="9"/>
      <c r="B197" s="34" t="s">
        <v>57</v>
      </c>
      <c r="C197" s="39">
        <v>544295</v>
      </c>
      <c r="D197" s="39">
        <v>438007</v>
      </c>
      <c r="E197" s="39">
        <v>106288</v>
      </c>
      <c r="F197" s="26">
        <v>0.2426627884942478</v>
      </c>
      <c r="G197" s="27"/>
      <c r="H197" s="39">
        <v>319485.5</v>
      </c>
      <c r="I197" s="39">
        <v>118521.5</v>
      </c>
      <c r="J197" s="26">
        <v>0.37097614758729269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7"/>
      <c r="GM197" s="39">
        <v>597.25</v>
      </c>
      <c r="GN197" s="39">
        <v>106063.08333333333</v>
      </c>
      <c r="GO197" s="39">
        <v>190131.41666666666</v>
      </c>
      <c r="GP197" s="39">
        <v>480243.83333333331</v>
      </c>
      <c r="GQ197" s="39">
        <v>520621.83333333331</v>
      </c>
      <c r="GR197" s="39">
        <v>471552.33333333331</v>
      </c>
      <c r="GS197" s="39">
        <v>431056.08333333331</v>
      </c>
      <c r="GT197" s="39">
        <v>409259.58333333331</v>
      </c>
      <c r="GU197" s="39">
        <v>398406.41666666669</v>
      </c>
      <c r="GV197" s="39">
        <v>390621.83333333331</v>
      </c>
      <c r="GW197" s="39">
        <v>369280.83333333331</v>
      </c>
      <c r="GX197" s="39">
        <v>354583.75</v>
      </c>
      <c r="GY197" s="39">
        <v>323831.96296296298</v>
      </c>
      <c r="GZ197" s="39">
        <v>363237.16666666669</v>
      </c>
      <c r="HA197" s="39">
        <v>488373.33333333331</v>
      </c>
      <c r="HB197" s="39">
        <f t="shared" si="13"/>
        <v>544295</v>
      </c>
      <c r="HC197" s="260"/>
      <c r="HD197" s="260"/>
      <c r="HE197" s="260"/>
      <c r="HF197" s="260"/>
      <c r="HG197" s="260"/>
      <c r="HH197" s="260"/>
    </row>
    <row r="198" spans="1:216" ht="13">
      <c r="A198" s="9"/>
      <c r="B198" s="18" t="s">
        <v>18</v>
      </c>
      <c r="C198" s="40">
        <v>247377.5</v>
      </c>
      <c r="D198" s="40">
        <v>213762.5</v>
      </c>
      <c r="E198" s="40">
        <v>33615</v>
      </c>
      <c r="F198" s="20">
        <v>0.15725396175662243</v>
      </c>
      <c r="G198" s="22"/>
      <c r="H198" s="40">
        <v>140656.5</v>
      </c>
      <c r="I198" s="40">
        <v>73106</v>
      </c>
      <c r="J198" s="20">
        <v>0.51974846523267682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37"/>
      <c r="GM198" s="40">
        <v>150.75</v>
      </c>
      <c r="GN198" s="40">
        <v>15639.416666666666</v>
      </c>
      <c r="GO198" s="40">
        <v>43926.5</v>
      </c>
      <c r="GP198" s="40">
        <v>155529.75</v>
      </c>
      <c r="GQ198" s="40">
        <v>171429.58333333334</v>
      </c>
      <c r="GR198" s="40">
        <v>177340</v>
      </c>
      <c r="GS198" s="40">
        <v>168702.41666666666</v>
      </c>
      <c r="GT198" s="40">
        <v>165083.25</v>
      </c>
      <c r="GU198" s="40">
        <v>158227.91666666666</v>
      </c>
      <c r="GV198" s="40">
        <v>152204.16666666666</v>
      </c>
      <c r="GW198" s="40">
        <v>145717.08333333334</v>
      </c>
      <c r="GX198" s="40">
        <v>141285.75</v>
      </c>
      <c r="GY198" s="40">
        <v>141033.55555555556</v>
      </c>
      <c r="GZ198" s="40">
        <v>158239</v>
      </c>
      <c r="HA198" s="40">
        <v>234109.75</v>
      </c>
      <c r="HB198" s="40">
        <f t="shared" si="13"/>
        <v>247377.5</v>
      </c>
      <c r="HC198" s="260"/>
      <c r="HD198" s="260"/>
      <c r="HE198" s="260"/>
      <c r="HF198" s="260"/>
      <c r="HG198" s="260"/>
      <c r="HH198" s="260"/>
    </row>
    <row r="199" spans="1:216" ht="13">
      <c r="A199" s="9"/>
      <c r="B199" s="18" t="s">
        <v>19</v>
      </c>
      <c r="C199" s="40">
        <v>171381.5</v>
      </c>
      <c r="D199" s="40">
        <v>121004</v>
      </c>
      <c r="E199" s="40">
        <v>50377.5</v>
      </c>
      <c r="F199" s="20">
        <v>0.41632921225744601</v>
      </c>
      <c r="G199" s="22"/>
      <c r="H199" s="40">
        <v>77711.5</v>
      </c>
      <c r="I199" s="40">
        <v>43292.5</v>
      </c>
      <c r="J199" s="20">
        <v>0.55709257960533509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37"/>
      <c r="GM199" s="40">
        <v>125.16666666666667</v>
      </c>
      <c r="GN199" s="40">
        <v>25173</v>
      </c>
      <c r="GO199" s="40">
        <v>51565.75</v>
      </c>
      <c r="GP199" s="40">
        <v>152993.16666666666</v>
      </c>
      <c r="GQ199" s="40">
        <v>165199.16666666666</v>
      </c>
      <c r="GR199" s="40">
        <v>126484.25</v>
      </c>
      <c r="GS199" s="40">
        <v>115563.91666666667</v>
      </c>
      <c r="GT199" s="40">
        <v>109584.41666666667</v>
      </c>
      <c r="GU199" s="40">
        <v>113849.08333333333</v>
      </c>
      <c r="GV199" s="40">
        <v>119986.83333333333</v>
      </c>
      <c r="GW199" s="40">
        <v>114200.5</v>
      </c>
      <c r="GX199" s="40">
        <v>110149.5</v>
      </c>
      <c r="GY199" s="40">
        <v>85339.935185185182</v>
      </c>
      <c r="GZ199" s="40">
        <v>99808.083333333328</v>
      </c>
      <c r="HA199" s="40">
        <v>140201.33333333334</v>
      </c>
      <c r="HB199" s="40">
        <f t="shared" si="13"/>
        <v>171381.5</v>
      </c>
      <c r="HC199" s="260"/>
      <c r="HD199" s="260"/>
      <c r="HE199" s="260"/>
      <c r="HF199" s="260"/>
      <c r="HG199" s="260"/>
      <c r="HH199" s="260"/>
    </row>
    <row r="200" spans="1:216" ht="13">
      <c r="A200" s="9"/>
      <c r="B200" s="18" t="s">
        <v>20</v>
      </c>
      <c r="C200" s="40">
        <v>125536</v>
      </c>
      <c r="D200" s="40">
        <v>103240.5</v>
      </c>
      <c r="E200" s="40">
        <v>22295.5</v>
      </c>
      <c r="F200" s="20">
        <v>0.21595691613271922</v>
      </c>
      <c r="G200" s="22"/>
      <c r="H200" s="40">
        <v>101117.5</v>
      </c>
      <c r="I200" s="40">
        <v>2123</v>
      </c>
      <c r="J200" s="20">
        <v>2.0995376665760131E-2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37"/>
      <c r="GM200" s="40">
        <v>321.33333333333331</v>
      </c>
      <c r="GN200" s="40">
        <v>65250.666666666664</v>
      </c>
      <c r="GO200" s="40">
        <v>94639.166666666672</v>
      </c>
      <c r="GP200" s="40">
        <v>171720.91666666666</v>
      </c>
      <c r="GQ200" s="40">
        <v>183993.08333333334</v>
      </c>
      <c r="GR200" s="40">
        <v>167728.08333333334</v>
      </c>
      <c r="GS200" s="40">
        <v>146789.75</v>
      </c>
      <c r="GT200" s="40">
        <v>134591.91666666666</v>
      </c>
      <c r="GU200" s="40">
        <v>126329.41666666667</v>
      </c>
      <c r="GV200" s="40">
        <v>118430.83333333333</v>
      </c>
      <c r="GW200" s="40">
        <v>109363.25</v>
      </c>
      <c r="GX200" s="40">
        <v>103148.5</v>
      </c>
      <c r="GY200" s="40">
        <v>97458.472222222204</v>
      </c>
      <c r="GZ200" s="40">
        <v>105190.08333333333</v>
      </c>
      <c r="HA200" s="40">
        <v>114062.25</v>
      </c>
      <c r="HB200" s="40">
        <f t="shared" si="13"/>
        <v>125536</v>
      </c>
      <c r="HC200" s="260"/>
      <c r="HD200" s="260"/>
      <c r="HE200" s="260"/>
      <c r="HF200" s="260"/>
      <c r="HG200" s="260"/>
      <c r="HH200" s="260"/>
    </row>
    <row r="201" spans="1:216" ht="14.5">
      <c r="A201" s="9"/>
      <c r="B201" s="21"/>
      <c r="C201"/>
      <c r="D201"/>
      <c r="E201" s="28" t="s">
        <v>397</v>
      </c>
      <c r="G201"/>
      <c r="H201"/>
      <c r="I201" s="28" t="s">
        <v>397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 s="37"/>
      <c r="GM201" s="268"/>
      <c r="GN201" s="268"/>
      <c r="GO201" s="268"/>
      <c r="GP201" s="268"/>
      <c r="GQ201" s="268"/>
      <c r="GR201" s="268"/>
      <c r="GS201" s="268"/>
      <c r="GT201" s="268"/>
      <c r="GU201" s="268"/>
      <c r="GV201" s="268"/>
      <c r="GW201" s="268"/>
      <c r="GX201" s="267"/>
      <c r="GY201" s="267"/>
      <c r="GZ201" s="267"/>
      <c r="HA201" s="267"/>
      <c r="HB201" s="267"/>
      <c r="HC201" s="260"/>
      <c r="HD201" s="260"/>
      <c r="HE201" s="260"/>
      <c r="HF201" s="260"/>
      <c r="HG201" s="260"/>
      <c r="HH201" s="260"/>
    </row>
    <row r="202" spans="1:216" ht="13">
      <c r="A202" s="9"/>
      <c r="B202" s="34" t="s">
        <v>58</v>
      </c>
      <c r="C202" s="26">
        <v>0.99132476730101549</v>
      </c>
      <c r="D202" s="26">
        <v>0.98591565304623918</v>
      </c>
      <c r="E202" s="25">
        <v>0.54091142547763038</v>
      </c>
      <c r="F202" s="26">
        <v>5.4863864247042416E-3</v>
      </c>
      <c r="G202" s="27"/>
      <c r="H202" s="26">
        <v>0.98866806592933365</v>
      </c>
      <c r="I202" s="25">
        <v>-0.27524128830944683</v>
      </c>
      <c r="J202" s="26">
        <v>-2.7839605403935448E-3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37"/>
      <c r="GM202" s="26">
        <v>0.78110097176062887</v>
      </c>
      <c r="GN202" s="26">
        <v>0.80111131267720281</v>
      </c>
      <c r="GO202" s="26">
        <v>0.79387962703298964</v>
      </c>
      <c r="GP202" s="26">
        <v>0.81717805662301568</v>
      </c>
      <c r="GQ202" s="26">
        <v>0.82881450458970141</v>
      </c>
      <c r="GR202" s="26">
        <v>0.83640589841054591</v>
      </c>
      <c r="GS202" s="26">
        <v>0.84353757530613749</v>
      </c>
      <c r="GT202" s="26">
        <v>0.87806744788554214</v>
      </c>
      <c r="GU202" s="26">
        <v>0.87595130287623002</v>
      </c>
      <c r="GV202" s="26">
        <v>0.89560339862360483</v>
      </c>
      <c r="GW202" s="26">
        <v>0.89727861696520428</v>
      </c>
      <c r="GX202" s="26">
        <v>0.96850131171991893</v>
      </c>
      <c r="GY202" s="26">
        <v>0.98369161471842637</v>
      </c>
      <c r="GZ202" s="26">
        <v>0.98334336429975233</v>
      </c>
      <c r="HA202" s="26">
        <v>0.98343371507977684</v>
      </c>
      <c r="HB202" s="26">
        <f t="shared" si="13"/>
        <v>0.99132476730101549</v>
      </c>
      <c r="HC202" s="260"/>
      <c r="HD202" s="260"/>
      <c r="HE202" s="260"/>
      <c r="HF202" s="260"/>
      <c r="HG202" s="260"/>
      <c r="HH202" s="260"/>
    </row>
    <row r="203" spans="1:216" ht="13">
      <c r="A203" s="9"/>
      <c r="B203" s="18" t="s">
        <v>18</v>
      </c>
      <c r="C203" s="20">
        <v>0.99150000000000005</v>
      </c>
      <c r="D203" s="20">
        <v>0.99150000000000005</v>
      </c>
      <c r="E203" s="19">
        <v>0</v>
      </c>
      <c r="F203" s="20">
        <v>0</v>
      </c>
      <c r="G203" s="22"/>
      <c r="H203" s="20">
        <v>0.99099999999999999</v>
      </c>
      <c r="I203" s="19">
        <v>5.0000000000005596E-2</v>
      </c>
      <c r="J203" s="20">
        <v>5.0454086781034913E-4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404</v>
      </c>
      <c r="AZ203" s="20" t="s">
        <v>405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37"/>
      <c r="GM203" s="20">
        <v>0.81098268143283869</v>
      </c>
      <c r="GN203" s="20">
        <v>0.81298394359028203</v>
      </c>
      <c r="GO203" s="20">
        <v>0.81389824532891974</v>
      </c>
      <c r="GP203" s="20">
        <v>0.82379357405913978</v>
      </c>
      <c r="GQ203" s="20">
        <v>0.8518</v>
      </c>
      <c r="GR203" s="20">
        <v>0.86391666666666656</v>
      </c>
      <c r="GS203" s="20">
        <v>0.85952328767123287</v>
      </c>
      <c r="GT203" s="20">
        <v>0.87200932378251916</v>
      </c>
      <c r="GU203" s="20">
        <v>0.8906205300917871</v>
      </c>
      <c r="GV203" s="20">
        <v>0.93658595890410934</v>
      </c>
      <c r="GW203" s="20">
        <v>0.92462671232876703</v>
      </c>
      <c r="GX203" s="20">
        <v>0.9757200913242009</v>
      </c>
      <c r="GY203" s="20">
        <v>0.98533333333333351</v>
      </c>
      <c r="GZ203" s="20">
        <v>0.98866666666666658</v>
      </c>
      <c r="HA203" s="20">
        <v>0.98716666666666686</v>
      </c>
      <c r="HB203" s="20">
        <f t="shared" si="13"/>
        <v>0.99150000000000005</v>
      </c>
      <c r="HC203" s="260"/>
      <c r="HD203" s="260"/>
      <c r="HE203" s="260"/>
      <c r="HF203" s="260"/>
      <c r="HG203" s="260"/>
      <c r="HH203" s="260"/>
    </row>
    <row r="204" spans="1:216" ht="13">
      <c r="A204" s="9"/>
      <c r="B204" s="18" t="s">
        <v>19</v>
      </c>
      <c r="C204" s="20">
        <v>0.99293472587913967</v>
      </c>
      <c r="D204" s="20">
        <v>0.98924695913871752</v>
      </c>
      <c r="E204" s="19">
        <v>0.36877667404221492</v>
      </c>
      <c r="F204" s="20">
        <v>3.7278524905781703E-3</v>
      </c>
      <c r="G204" s="22"/>
      <c r="H204" s="20">
        <v>0.99027247516827921</v>
      </c>
      <c r="I204" s="19">
        <v>-0.10255160295616905</v>
      </c>
      <c r="J204" s="20">
        <v>-1.0355897546151854E-3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37"/>
      <c r="GM204" s="20">
        <v>0.76788118109553427</v>
      </c>
      <c r="GN204" s="20">
        <v>0.76529500962607688</v>
      </c>
      <c r="GO204" s="20">
        <v>0.76343350761065698</v>
      </c>
      <c r="GP204" s="20">
        <v>0.80392160815309754</v>
      </c>
      <c r="GQ204" s="20">
        <v>0.82027955456666657</v>
      </c>
      <c r="GR204" s="20">
        <v>0.82564492811288803</v>
      </c>
      <c r="GS204" s="20">
        <v>0.84050219862102493</v>
      </c>
      <c r="GT204" s="20">
        <v>0.89166892198562797</v>
      </c>
      <c r="GU204" s="20">
        <v>0.88783454269161666</v>
      </c>
      <c r="GV204" s="20">
        <v>0.89730958904109615</v>
      </c>
      <c r="GW204" s="20">
        <v>0.91316978299677432</v>
      </c>
      <c r="GX204" s="20">
        <v>0.96859880051114999</v>
      </c>
      <c r="GY204" s="20">
        <v>0.98628233682502098</v>
      </c>
      <c r="GZ204" s="20">
        <v>0.98664070992439556</v>
      </c>
      <c r="HA204" s="20">
        <v>0.98644558968377538</v>
      </c>
      <c r="HB204" s="20">
        <f t="shared" si="13"/>
        <v>0.99293472587913967</v>
      </c>
      <c r="HC204" s="260"/>
      <c r="HD204" s="260"/>
      <c r="HE204" s="260"/>
      <c r="HF204" s="260"/>
      <c r="HG204" s="260"/>
      <c r="HH204" s="260"/>
    </row>
    <row r="205" spans="1:216" ht="13">
      <c r="A205" s="9"/>
      <c r="B205" s="18" t="s">
        <v>20</v>
      </c>
      <c r="C205" s="20">
        <v>0.98953957602390652</v>
      </c>
      <c r="D205" s="20">
        <v>0.97699999999999998</v>
      </c>
      <c r="E205" s="19">
        <v>1.253957602390654</v>
      </c>
      <c r="F205" s="20">
        <v>1.2834775868891035E-2</v>
      </c>
      <c r="G205" s="22"/>
      <c r="H205" s="20">
        <v>0.98473172261972153</v>
      </c>
      <c r="I205" s="19">
        <v>-0.77317226197215483</v>
      </c>
      <c r="J205" s="20">
        <v>-7.8516030733249195E-3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37"/>
      <c r="GM205" s="20">
        <v>0.76443905275351398</v>
      </c>
      <c r="GN205" s="20">
        <v>0.82505498481524941</v>
      </c>
      <c r="GO205" s="20">
        <v>0.80430712815939243</v>
      </c>
      <c r="GP205" s="20">
        <v>0.82125000000000015</v>
      </c>
      <c r="GQ205" s="20">
        <v>0.81436395920243765</v>
      </c>
      <c r="GR205" s="20">
        <v>0.81965610045208293</v>
      </c>
      <c r="GS205" s="20">
        <v>0.83058723962615488</v>
      </c>
      <c r="GT205" s="20">
        <v>0.87052409788847962</v>
      </c>
      <c r="GU205" s="20">
        <v>0.84939883584528675</v>
      </c>
      <c r="GV205" s="20">
        <v>0.852914647925609</v>
      </c>
      <c r="GW205" s="20">
        <v>0.85403935557007105</v>
      </c>
      <c r="GX205" s="20">
        <v>0.96118504332440569</v>
      </c>
      <c r="GY205" s="20">
        <v>0.97945917399692484</v>
      </c>
      <c r="GZ205" s="20">
        <v>0.97472271630819518</v>
      </c>
      <c r="HA205" s="20">
        <v>0.97668888888888894</v>
      </c>
      <c r="HB205" s="20">
        <f t="shared" si="13"/>
        <v>0.98953957602390652</v>
      </c>
      <c r="HC205" s="260"/>
      <c r="HD205" s="260"/>
      <c r="HE205" s="260"/>
      <c r="HF205" s="260"/>
      <c r="HG205" s="260"/>
      <c r="HH205" s="260"/>
    </row>
    <row r="206" spans="1:216" ht="14.5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 s="37"/>
      <c r="GM206" s="268"/>
      <c r="GN206" s="268"/>
      <c r="GO206" s="268"/>
      <c r="GP206" s="268"/>
      <c r="GQ206" s="268"/>
      <c r="GR206" s="268"/>
      <c r="GS206" s="268"/>
      <c r="GT206" s="268"/>
      <c r="GU206" s="268"/>
      <c r="GV206" s="268"/>
      <c r="GW206" s="268"/>
      <c r="GX206" s="267"/>
      <c r="GY206" s="267"/>
      <c r="GZ206" s="267"/>
      <c r="HA206" s="267"/>
      <c r="HB206" s="267"/>
      <c r="HC206" s="260"/>
      <c r="HD206" s="260"/>
      <c r="HE206" s="260"/>
      <c r="HF206" s="260"/>
      <c r="HG206" s="260"/>
      <c r="HH206" s="260"/>
    </row>
    <row r="207" spans="1:216" ht="13">
      <c r="A207" s="9"/>
      <c r="B207" s="34" t="s">
        <v>59</v>
      </c>
      <c r="C207" s="39">
        <v>8282.5</v>
      </c>
      <c r="D207" s="39">
        <v>8083</v>
      </c>
      <c r="E207" s="39">
        <v>199.5</v>
      </c>
      <c r="F207" s="26">
        <v>2.468143016206854E-2</v>
      </c>
      <c r="G207" s="27"/>
      <c r="H207" s="39">
        <v>7578.5</v>
      </c>
      <c r="I207" s="39">
        <v>504.5</v>
      </c>
      <c r="J207" s="26">
        <v>6.6569901695586201E-2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7"/>
      <c r="GM207" s="39">
        <v>5478.666666666667</v>
      </c>
      <c r="GN207" s="39">
        <v>5632.583333333333</v>
      </c>
      <c r="GO207" s="39">
        <v>5620.083333333333</v>
      </c>
      <c r="GP207" s="39">
        <v>6301</v>
      </c>
      <c r="GQ207" s="39">
        <v>6785.666666666667</v>
      </c>
      <c r="GR207" s="39">
        <v>7232.833333333333</v>
      </c>
      <c r="GS207" s="39">
        <v>7739.333333333333</v>
      </c>
      <c r="GT207" s="39">
        <v>7843.916666666667</v>
      </c>
      <c r="GU207" s="39">
        <v>8079.083333333333</v>
      </c>
      <c r="GV207" s="39">
        <v>8300.5833333333339</v>
      </c>
      <c r="GW207" s="39">
        <v>8650.5</v>
      </c>
      <c r="GX207" s="39">
        <v>8707.5833333333339</v>
      </c>
      <c r="GY207" s="39">
        <v>8097.333333333333</v>
      </c>
      <c r="GZ207" s="39">
        <v>7790.666666666667</v>
      </c>
      <c r="HA207" s="39">
        <v>8214.5</v>
      </c>
      <c r="HB207" s="39">
        <f t="shared" si="13"/>
        <v>8282.5</v>
      </c>
      <c r="HC207" s="260"/>
      <c r="HD207" s="260"/>
      <c r="HE207" s="260"/>
      <c r="HF207" s="260"/>
      <c r="HG207" s="260"/>
      <c r="HH207" s="260"/>
    </row>
    <row r="208" spans="1:216" ht="13">
      <c r="A208" s="9"/>
      <c r="B208" s="18" t="s">
        <v>18</v>
      </c>
      <c r="C208" s="40">
        <v>2959.5</v>
      </c>
      <c r="D208" s="40">
        <v>2767.5</v>
      </c>
      <c r="E208" s="40">
        <v>192</v>
      </c>
      <c r="F208" s="20">
        <v>6.9376693766937669E-2</v>
      </c>
      <c r="G208" s="22"/>
      <c r="H208" s="40">
        <v>2616</v>
      </c>
      <c r="I208" s="40">
        <v>151.5</v>
      </c>
      <c r="J208" s="20">
        <v>5.7912844036697247E-2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37"/>
      <c r="GM208" s="40">
        <v>2301.5</v>
      </c>
      <c r="GN208" s="40">
        <v>2164.3333333333335</v>
      </c>
      <c r="GO208" s="40">
        <v>2278.5833333333335</v>
      </c>
      <c r="GP208" s="40">
        <v>2604.4166666666665</v>
      </c>
      <c r="GQ208" s="40">
        <v>2761.0833333333335</v>
      </c>
      <c r="GR208" s="40">
        <v>2865.1666666666665</v>
      </c>
      <c r="GS208" s="40">
        <v>2977.9166666666665</v>
      </c>
      <c r="GT208" s="40">
        <v>2970.3333333333335</v>
      </c>
      <c r="GU208" s="40">
        <v>2933.0833333333335</v>
      </c>
      <c r="GV208" s="40">
        <v>2903.0833333333335</v>
      </c>
      <c r="GW208" s="40">
        <v>2910.1666666666665</v>
      </c>
      <c r="GX208" s="40">
        <v>2915.75</v>
      </c>
      <c r="GY208" s="40">
        <v>2899.0833333333335</v>
      </c>
      <c r="GZ208" s="40">
        <v>2689.5</v>
      </c>
      <c r="HA208" s="40">
        <v>2884.3333333333335</v>
      </c>
      <c r="HB208" s="40">
        <f t="shared" si="13"/>
        <v>2959.5</v>
      </c>
      <c r="HC208" s="260"/>
      <c r="HD208" s="260"/>
      <c r="HE208" s="260"/>
      <c r="HF208" s="260"/>
      <c r="HG208" s="260"/>
      <c r="HH208" s="260"/>
    </row>
    <row r="209" spans="1:216" ht="13">
      <c r="A209" s="9"/>
      <c r="B209" s="18" t="s">
        <v>19</v>
      </c>
      <c r="C209" s="40">
        <v>3132.5</v>
      </c>
      <c r="D209" s="40">
        <v>3065.5</v>
      </c>
      <c r="E209" s="40">
        <v>67</v>
      </c>
      <c r="F209" s="20">
        <v>2.1856140923177295E-2</v>
      </c>
      <c r="G209" s="22"/>
      <c r="H209" s="40">
        <v>2961.5</v>
      </c>
      <c r="I209" s="40">
        <v>104</v>
      </c>
      <c r="J209" s="20">
        <v>3.5117339186223201E-2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37"/>
      <c r="GM209" s="40">
        <v>1947.0833333333333</v>
      </c>
      <c r="GN209" s="40">
        <v>1982.9166666666667</v>
      </c>
      <c r="GO209" s="40">
        <v>1665.5</v>
      </c>
      <c r="GP209" s="40">
        <v>1755.5833333333333</v>
      </c>
      <c r="GQ209" s="40">
        <v>1901</v>
      </c>
      <c r="GR209" s="40">
        <v>2122.9166666666665</v>
      </c>
      <c r="GS209" s="40">
        <v>2386.1666666666665</v>
      </c>
      <c r="GT209" s="40">
        <v>2531.5833333333335</v>
      </c>
      <c r="GU209" s="40">
        <v>2838.75</v>
      </c>
      <c r="GV209" s="40">
        <v>3074.75</v>
      </c>
      <c r="GW209" s="40">
        <v>3257.5833333333335</v>
      </c>
      <c r="GX209" s="40">
        <v>3279.5833333333335</v>
      </c>
      <c r="GY209" s="40">
        <v>3042.9166666666665</v>
      </c>
      <c r="GZ209" s="40">
        <v>2996.4166666666665</v>
      </c>
      <c r="HA209" s="40">
        <v>3090.9166666666665</v>
      </c>
      <c r="HB209" s="40">
        <f t="shared" si="13"/>
        <v>3132.5</v>
      </c>
      <c r="HC209" s="260"/>
      <c r="HD209" s="260"/>
      <c r="HE209" s="260"/>
      <c r="HF209" s="260"/>
      <c r="HG209" s="260"/>
      <c r="HH209" s="260"/>
    </row>
    <row r="210" spans="1:216" ht="13">
      <c r="A210" s="9"/>
      <c r="B210" s="18" t="s">
        <v>20</v>
      </c>
      <c r="C210" s="40">
        <v>2190.5</v>
      </c>
      <c r="D210" s="40">
        <v>2250</v>
      </c>
      <c r="E210" s="40">
        <v>-59.5</v>
      </c>
      <c r="F210" s="20">
        <v>-2.6444444444444444E-2</v>
      </c>
      <c r="G210" s="22"/>
      <c r="H210" s="40">
        <v>2001</v>
      </c>
      <c r="I210" s="40">
        <v>249</v>
      </c>
      <c r="J210" s="20">
        <v>0.12443778110944528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37"/>
      <c r="GM210" s="40">
        <v>1230.0833333333333</v>
      </c>
      <c r="GN210" s="40">
        <v>1485.3333333333333</v>
      </c>
      <c r="GO210" s="40">
        <v>1676</v>
      </c>
      <c r="GP210" s="40">
        <v>1941</v>
      </c>
      <c r="GQ210" s="40">
        <v>2123.5833333333335</v>
      </c>
      <c r="GR210" s="40">
        <v>2244.75</v>
      </c>
      <c r="GS210" s="40">
        <v>2375.25</v>
      </c>
      <c r="GT210" s="40">
        <v>2342</v>
      </c>
      <c r="GU210" s="40">
        <v>2307.25</v>
      </c>
      <c r="GV210" s="40">
        <v>2322.75</v>
      </c>
      <c r="GW210" s="40">
        <v>2482.75</v>
      </c>
      <c r="GX210" s="40">
        <v>2512.25</v>
      </c>
      <c r="GY210" s="40">
        <v>2155.3333333333335</v>
      </c>
      <c r="GZ210" s="40">
        <v>2104.75</v>
      </c>
      <c r="HA210" s="40">
        <v>2239.25</v>
      </c>
      <c r="HB210" s="40">
        <f t="shared" si="13"/>
        <v>2190.5</v>
      </c>
      <c r="HC210" s="260"/>
      <c r="HD210" s="260"/>
      <c r="HE210" s="260"/>
      <c r="HF210" s="260"/>
      <c r="HG210" s="260"/>
      <c r="HH210" s="260"/>
    </row>
    <row r="211" spans="1:216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Y211" s="260"/>
      <c r="GZ211" s="260"/>
      <c r="HA211" s="260"/>
      <c r="HB211" s="260"/>
      <c r="HC211" s="260"/>
      <c r="HD211" s="260"/>
      <c r="HE211" s="260"/>
      <c r="HF211" s="260"/>
      <c r="HG211" s="258"/>
    </row>
    <row r="216" spans="1:216" ht="12" customHeight="1">
      <c r="C216" s="255"/>
      <c r="D216" s="256"/>
    </row>
    <row r="218" spans="1:216" ht="12" customHeight="1">
      <c r="C218" s="254"/>
      <c r="D218" s="256"/>
      <c r="CP218" s="232"/>
      <c r="CQ218" s="232"/>
      <c r="CR218" s="232"/>
      <c r="CS218" s="232"/>
      <c r="CT218" s="232"/>
      <c r="CU218" s="232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2"/>
      <c r="DU218" s="232"/>
      <c r="DV218" s="232"/>
      <c r="DW218" s="232"/>
      <c r="DX218" s="232"/>
      <c r="DY218" s="232"/>
      <c r="DZ218" s="232"/>
      <c r="EA218" s="232"/>
      <c r="EB218" s="232"/>
      <c r="EC218" s="232"/>
    </row>
  </sheetData>
  <mergeCells count="6">
    <mergeCell ref="GM6:GT6"/>
    <mergeCell ref="C6:C7"/>
    <mergeCell ref="D6:D7"/>
    <mergeCell ref="E6:F6"/>
    <mergeCell ref="I6:J6"/>
    <mergeCell ref="H6:H7"/>
  </mergeCells>
  <phoneticPr fontId="10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53125" defaultRowHeight="0" customHeight="1" zeroHeight="1"/>
  <cols>
    <col min="1" max="1" width="3.6328125" style="3" customWidth="1"/>
    <col min="2" max="2" width="46.90625" style="6" customWidth="1"/>
    <col min="3" max="4" width="12.54296875" style="1" customWidth="1"/>
    <col min="5" max="6" width="11.453125" style="1" customWidth="1"/>
    <col min="7" max="7" width="3.54296875" style="1" customWidth="1"/>
    <col min="8" max="8" width="13.54296875" style="1" customWidth="1"/>
    <col min="9" max="10" width="11.453125" style="1" customWidth="1"/>
    <col min="11" max="11" width="3.6328125" style="1" customWidth="1"/>
    <col min="12" max="106" width="9.08984375" style="1" customWidth="1"/>
    <col min="107" max="107" width="12.6328125" style="1" customWidth="1"/>
    <col min="108" max="114" width="9.90625" style="1" customWidth="1"/>
    <col min="115" max="124" width="13.36328125" style="1" customWidth="1"/>
    <col min="125" max="125" width="6.54296875" style="1" customWidth="1"/>
    <col min="126" max="133" width="8.6328125" style="1" customWidth="1"/>
    <col min="134" max="134" width="13.36328125" style="1" customWidth="1"/>
    <col min="135" max="192" width="9.6328125" style="1" customWidth="1"/>
    <col min="193" max="193" width="9.54296875" style="1" customWidth="1"/>
    <col min="194" max="201" width="9.36328125" style="1" customWidth="1"/>
    <col min="202" max="207" width="11.63281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6328125" style="1" customWidth="1"/>
    <col min="217" max="16384" width="11.453125" style="1"/>
  </cols>
  <sheetData>
    <row r="1" spans="1:209" ht="13">
      <c r="A1" s="2"/>
    </row>
    <row r="2" spans="1:209" ht="15.5">
      <c r="B2" s="306" t="s">
        <v>307</v>
      </c>
      <c r="H2" s="28" t="s">
        <v>311</v>
      </c>
    </row>
    <row r="3" spans="1:209" ht="13">
      <c r="B3" s="4" t="s">
        <v>320</v>
      </c>
    </row>
    <row r="4" spans="1:209" ht="13">
      <c r="B4" s="4" t="s">
        <v>1</v>
      </c>
    </row>
    <row r="5" spans="1:209" ht="1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424" t="s">
        <v>356</v>
      </c>
      <c r="D6" s="424" t="s">
        <v>357</v>
      </c>
      <c r="E6" s="423" t="s">
        <v>358</v>
      </c>
      <c r="F6" s="423"/>
      <c r="G6" s="7"/>
      <c r="H6" s="424" t="s">
        <v>359</v>
      </c>
      <c r="I6" s="423" t="s">
        <v>360</v>
      </c>
      <c r="J6" s="42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421" t="s">
        <v>2</v>
      </c>
      <c r="GM6" s="421"/>
      <c r="GN6" s="421"/>
      <c r="GO6" s="421"/>
      <c r="GP6" s="421"/>
      <c r="GQ6" s="421"/>
      <c r="GR6" s="421"/>
      <c r="GS6" s="421"/>
    </row>
    <row r="7" spans="1:209" ht="13">
      <c r="A7" s="9"/>
      <c r="B7" s="10"/>
      <c r="C7" s="424"/>
      <c r="D7" s="424"/>
      <c r="E7" s="234" t="s">
        <v>3</v>
      </c>
      <c r="F7" s="234" t="s">
        <v>4</v>
      </c>
      <c r="G7" s="11"/>
      <c r="H7" s="422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361</v>
      </c>
      <c r="GO7" s="14" t="s">
        <v>362</v>
      </c>
      <c r="GP7" s="14" t="s">
        <v>363</v>
      </c>
      <c r="GQ7" s="14" t="s">
        <v>364</v>
      </c>
      <c r="GR7" s="14" t="s">
        <v>365</v>
      </c>
      <c r="GS7" s="14" t="s">
        <v>366</v>
      </c>
      <c r="GT7" s="14" t="s">
        <v>367</v>
      </c>
      <c r="GU7" s="14" t="s">
        <v>368</v>
      </c>
      <c r="GV7" s="14" t="s">
        <v>369</v>
      </c>
      <c r="GW7" s="14" t="s">
        <v>370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262.65027295480161</v>
      </c>
      <c r="E8" s="25">
        <v>-262.65027295480161</v>
      </c>
      <c r="F8" s="26">
        <v>-1</v>
      </c>
      <c r="G8" s="27"/>
      <c r="H8" s="25">
        <v>447.16191211089244</v>
      </c>
      <c r="I8" s="25">
        <v>-184.51163915609084</v>
      </c>
      <c r="J8" s="26">
        <v>-0.41262825423810578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" hidden="1">
      <c r="A9" s="15"/>
      <c r="B9" s="18" t="s">
        <v>289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">
      <c r="A10" s="15"/>
      <c r="B10" s="18" t="s">
        <v>192</v>
      </c>
      <c r="C10" s="19">
        <v>0</v>
      </c>
      <c r="D10" s="19">
        <v>262.65027295480161</v>
      </c>
      <c r="E10" s="19">
        <v>-262.65027295480161</v>
      </c>
      <c r="F10" s="20">
        <v>-1</v>
      </c>
      <c r="G10" s="263"/>
      <c r="H10" s="19">
        <v>205.41618798008994</v>
      </c>
      <c r="I10" s="19">
        <v>57.234084974711664</v>
      </c>
      <c r="J10" s="20">
        <v>0.27862499804669288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">
      <c r="A11" s="15"/>
      <c r="B11" s="18" t="s">
        <v>205</v>
      </c>
      <c r="C11" s="19">
        <v>0</v>
      </c>
      <c r="D11" s="19">
        <v>0</v>
      </c>
      <c r="E11" s="19">
        <v>0</v>
      </c>
      <c r="F11" s="20">
        <v>0</v>
      </c>
      <c r="G11" s="263"/>
      <c r="H11" s="19">
        <v>241.74572413080256</v>
      </c>
      <c r="I11" s="19">
        <v>-241.74572413080256</v>
      </c>
      <c r="J11" s="20">
        <v>-1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" hidden="1">
      <c r="A12" s="15"/>
      <c r="B12" s="18" t="s">
        <v>278</v>
      </c>
      <c r="C12" s="19">
        <v>0</v>
      </c>
      <c r="D12" s="19">
        <v>0</v>
      </c>
      <c r="E12" s="19">
        <v>0</v>
      </c>
      <c r="F12" s="20">
        <v>0</v>
      </c>
      <c r="G12" s="263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" hidden="1">
      <c r="A13" s="15"/>
      <c r="B13" s="18" t="s">
        <v>278</v>
      </c>
      <c r="C13" s="19">
        <v>0</v>
      </c>
      <c r="D13" s="19">
        <v>0</v>
      </c>
      <c r="E13" s="19">
        <v>0</v>
      </c>
      <c r="F13" s="20">
        <v>0</v>
      </c>
      <c r="G13" s="263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" hidden="1">
      <c r="A14" s="15"/>
      <c r="B14" s="18" t="s">
        <v>271</v>
      </c>
      <c r="C14" s="19">
        <v>0</v>
      </c>
      <c r="D14" s="19">
        <v>0</v>
      </c>
      <c r="E14" s="19">
        <v>0</v>
      </c>
      <c r="F14" s="20">
        <v>0</v>
      </c>
      <c r="G14" s="263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" hidden="1">
      <c r="A15" s="15"/>
      <c r="B15" s="18" t="s">
        <v>279</v>
      </c>
      <c r="C15" s="19">
        <v>0</v>
      </c>
      <c r="D15" s="19">
        <v>0</v>
      </c>
      <c r="E15" s="19">
        <v>0</v>
      </c>
      <c r="F15" s="20">
        <v>0</v>
      </c>
      <c r="G15" s="263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" hidden="1">
      <c r="A16" s="15"/>
      <c r="B16" s="18" t="s">
        <v>280</v>
      </c>
      <c r="C16" s="19">
        <v>0</v>
      </c>
      <c r="D16" s="19">
        <v>0</v>
      </c>
      <c r="E16" s="19">
        <v>0</v>
      </c>
      <c r="F16" s="20">
        <v>0</v>
      </c>
      <c r="G16" s="263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" hidden="1">
      <c r="A17" s="15"/>
      <c r="B17" s="18" t="s">
        <v>277</v>
      </c>
      <c r="C17" s="19">
        <v>0</v>
      </c>
      <c r="D17" s="19">
        <v>0</v>
      </c>
      <c r="E17" s="19">
        <v>0</v>
      </c>
      <c r="F17" s="20">
        <v>0</v>
      </c>
      <c r="G17" s="263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" hidden="1">
      <c r="A18" s="15"/>
      <c r="B18" s="18" t="s">
        <v>281</v>
      </c>
      <c r="C18" s="19">
        <v>0</v>
      </c>
      <c r="D18" s="19">
        <v>0</v>
      </c>
      <c r="E18" s="19">
        <v>0</v>
      </c>
      <c r="F18" s="20">
        <v>0</v>
      </c>
      <c r="G18" s="263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" hidden="1">
      <c r="A19" s="15"/>
      <c r="B19" s="18" t="s">
        <v>286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" hidden="1">
      <c r="A20" s="15"/>
      <c r="B20" s="18" t="s">
        <v>290</v>
      </c>
      <c r="C20" s="19">
        <v>0</v>
      </c>
      <c r="D20" s="19">
        <v>0</v>
      </c>
      <c r="E20" s="19">
        <v>0</v>
      </c>
      <c r="F20" s="20">
        <v>0</v>
      </c>
      <c r="G20" s="263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" hidden="1">
      <c r="A21" s="15"/>
      <c r="B21" s="18" t="s">
        <v>291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">
      <c r="A22" s="15"/>
      <c r="B22" s="18" t="s">
        <v>292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">
      <c r="A23" s="15"/>
      <c r="B23" s="18" t="s">
        <v>293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" hidden="1">
      <c r="A25" s="15"/>
      <c r="B25" s="18" t="s">
        <v>294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" hidden="1">
      <c r="A26" s="15"/>
      <c r="B26" s="18" t="s">
        <v>295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">
      <c r="A29" s="15"/>
      <c r="B29" s="24" t="s">
        <v>62</v>
      </c>
      <c r="C29" s="31">
        <v>0</v>
      </c>
      <c r="D29" s="31">
        <v>11.029984897440169</v>
      </c>
      <c r="E29" s="31">
        <v>-11.029984897440169</v>
      </c>
      <c r="F29" s="26">
        <v>-1</v>
      </c>
      <c r="G29" s="27"/>
      <c r="H29" s="31">
        <v>11.017371899461455</v>
      </c>
      <c r="I29" s="31">
        <v>1.2612997978713736E-2</v>
      </c>
      <c r="J29" s="26">
        <v>1.1448281944018135E-3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">
      <c r="A30" s="15"/>
      <c r="B30" s="21"/>
      <c r="C30" s="43"/>
      <c r="D30" s="43"/>
      <c r="E30" s="43"/>
      <c r="F30" s="233"/>
      <c r="G30" s="43"/>
      <c r="H30" s="43"/>
      <c r="I30" s="43"/>
      <c r="J30" s="233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">
      <c r="A31" s="15"/>
      <c r="B31" s="24" t="s">
        <v>63</v>
      </c>
      <c r="C31" s="25">
        <v>0</v>
      </c>
      <c r="D31" s="25">
        <v>28.970285439999998</v>
      </c>
      <c r="E31" s="25">
        <v>-28.970285439999998</v>
      </c>
      <c r="F31" s="26">
        <v>-1</v>
      </c>
      <c r="G31" s="27"/>
      <c r="H31" s="25">
        <v>49.265490849999999</v>
      </c>
      <c r="I31" s="25">
        <v>-20.295205410000001</v>
      </c>
      <c r="J31" s="26">
        <v>-0.41195581450296259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" hidden="1">
      <c r="A32" s="15"/>
      <c r="B32" s="18" t="s">
        <v>289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">
      <c r="A33" s="15"/>
      <c r="B33" s="18" t="s">
        <v>192</v>
      </c>
      <c r="C33" s="19">
        <v>0</v>
      </c>
      <c r="D33" s="19">
        <v>28.970285439999998</v>
      </c>
      <c r="E33" s="19">
        <v>-28.970285439999998</v>
      </c>
      <c r="F33" s="20">
        <v>-1</v>
      </c>
      <c r="G33" s="19"/>
      <c r="H33" s="19">
        <v>21.073418930000003</v>
      </c>
      <c r="I33" s="19">
        <v>7.8968665099999953</v>
      </c>
      <c r="J33" s="20">
        <v>0.37473114999664625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">
      <c r="A34" s="15"/>
      <c r="B34" s="18" t="s">
        <v>205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28.19207192</v>
      </c>
      <c r="I34" s="19">
        <v>-28.19207192</v>
      </c>
      <c r="J34" s="20">
        <v>-1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" hidden="1">
      <c r="A35" s="15"/>
      <c r="B35" s="18" t="s">
        <v>278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" hidden="1">
      <c r="A36" s="15"/>
      <c r="B36" s="18" t="s">
        <v>278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" hidden="1">
      <c r="A37" s="15"/>
      <c r="B37" s="18" t="s">
        <v>271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" hidden="1">
      <c r="A38" s="15"/>
      <c r="B38" s="18" t="s">
        <v>279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" hidden="1">
      <c r="A39" s="15"/>
      <c r="B39" s="18" t="s">
        <v>280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" hidden="1">
      <c r="A40" s="15"/>
      <c r="B40" s="18" t="s">
        <v>277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" hidden="1">
      <c r="A41" s="15"/>
      <c r="B41" s="18" t="s">
        <v>281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" hidden="1">
      <c r="A42" s="15"/>
      <c r="B42" s="18" t="s">
        <v>286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" hidden="1">
      <c r="A43" s="15"/>
      <c r="B43" s="18" t="s">
        <v>290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" hidden="1">
      <c r="A44" s="15"/>
      <c r="B44" s="18" t="s">
        <v>291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">
      <c r="A45" s="15"/>
      <c r="B45" s="18" t="s">
        <v>292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">
      <c r="A46" s="15"/>
      <c r="B46" s="18" t="s">
        <v>293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" hidden="1">
      <c r="A48" s="15"/>
      <c r="B48" s="18" t="s">
        <v>294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" hidden="1">
      <c r="A49" s="15"/>
      <c r="B49" s="18" t="s">
        <v>295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">
      <c r="A52" s="15"/>
      <c r="B52" s="24" t="s">
        <v>64</v>
      </c>
      <c r="C52" s="25">
        <v>0</v>
      </c>
      <c r="D52" s="25">
        <v>262.65027295480161</v>
      </c>
      <c r="E52" s="25">
        <v>-262.65027295480161</v>
      </c>
      <c r="F52" s="26">
        <v>-1</v>
      </c>
      <c r="G52" s="27"/>
      <c r="H52" s="25">
        <v>917.24207317338175</v>
      </c>
      <c r="I52" s="25">
        <v>-654.59180021858015</v>
      </c>
      <c r="J52" s="26">
        <v>-0.71365217466953879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">
      <c r="A53" s="15"/>
      <c r="B53" s="18" t="s">
        <v>18</v>
      </c>
      <c r="C53" s="19">
        <v>0</v>
      </c>
      <c r="D53" s="19">
        <v>12.639910777671538</v>
      </c>
      <c r="E53" s="19">
        <v>-12.639910777671538</v>
      </c>
      <c r="F53" s="20">
        <v>-1</v>
      </c>
      <c r="G53" s="19"/>
      <c r="H53" s="19">
        <v>243.74999317962695</v>
      </c>
      <c r="I53" s="19">
        <v>-231.11008240195542</v>
      </c>
      <c r="J53" s="20">
        <v>-0.94814395433292675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">
      <c r="A54" s="15"/>
      <c r="B54" s="18" t="s">
        <v>19</v>
      </c>
      <c r="C54" s="19">
        <v>0</v>
      </c>
      <c r="D54" s="19">
        <v>91.085076599846019</v>
      </c>
      <c r="E54" s="19">
        <v>-91.085076599846019</v>
      </c>
      <c r="F54" s="20">
        <v>-1</v>
      </c>
      <c r="G54" s="19"/>
      <c r="H54" s="19">
        <v>425.33195559000922</v>
      </c>
      <c r="I54" s="19">
        <v>-334.24687899016317</v>
      </c>
      <c r="J54" s="20">
        <v>-0.7858494397076391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">
      <c r="A55" s="15"/>
      <c r="B55" s="18" t="s">
        <v>20</v>
      </c>
      <c r="C55" s="19">
        <v>0</v>
      </c>
      <c r="D55" s="19">
        <v>96.655871938832973</v>
      </c>
      <c r="E55" s="19">
        <v>-96.655871938832973</v>
      </c>
      <c r="F55" s="20">
        <v>-1</v>
      </c>
      <c r="G55" s="19"/>
      <c r="H55" s="19">
        <v>248.16012440374558</v>
      </c>
      <c r="I55" s="19">
        <v>-151.50425246491261</v>
      </c>
      <c r="J55" s="20">
        <v>-0.6105100601030562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406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406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">
      <c r="A56" s="15"/>
      <c r="B56" s="18" t="s">
        <v>61</v>
      </c>
      <c r="C56" s="19">
        <v>0</v>
      </c>
      <c r="D56" s="19">
        <v>62.269413638451041</v>
      </c>
      <c r="E56" s="19">
        <v>-62.269413638451041</v>
      </c>
      <c r="F56" s="20">
        <v>-1</v>
      </c>
      <c r="G56" s="19"/>
      <c r="H56" s="19">
        <v>0</v>
      </c>
      <c r="I56" s="19">
        <v>62.269413638451041</v>
      </c>
      <c r="J56" s="20">
        <v>0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">
      <c r="A58" s="15"/>
      <c r="B58" s="24" t="s">
        <v>65</v>
      </c>
      <c r="C58" s="31">
        <v>0</v>
      </c>
      <c r="D58" s="31">
        <v>11.045875432921362</v>
      </c>
      <c r="E58" s="31">
        <v>-11.045875432921362</v>
      </c>
      <c r="F58" s="26">
        <v>-1</v>
      </c>
      <c r="G58" s="27"/>
      <c r="H58" s="31">
        <v>14.460806604858782</v>
      </c>
      <c r="I58" s="31">
        <v>-3.41493117193742</v>
      </c>
      <c r="J58" s="26">
        <v>-0.23615080854411086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">
      <c r="A60" s="15"/>
      <c r="B60" s="24" t="s">
        <v>66</v>
      </c>
      <c r="C60" s="25">
        <v>0</v>
      </c>
      <c r="D60" s="25">
        <v>29.012021974815326</v>
      </c>
      <c r="E60" s="25">
        <v>-29.012021974815326</v>
      </c>
      <c r="F60" s="26">
        <v>-1</v>
      </c>
      <c r="G60" s="27"/>
      <c r="H60" s="25">
        <v>132.64060230000001</v>
      </c>
      <c r="I60" s="25">
        <v>-103.62858032518469</v>
      </c>
      <c r="J60" s="26">
        <v>-0.78127344514617514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">
      <c r="A61" s="15"/>
      <c r="B61" s="18" t="s">
        <v>18</v>
      </c>
      <c r="C61" s="19">
        <v>0</v>
      </c>
      <c r="D61" s="19">
        <v>1.5565478808070896</v>
      </c>
      <c r="E61" s="19">
        <v>-1.5565478808070896</v>
      </c>
      <c r="F61" s="20">
        <v>-1</v>
      </c>
      <c r="G61" s="19"/>
      <c r="H61" s="19">
        <v>34.668600079999997</v>
      </c>
      <c r="I61" s="19">
        <v>-33.11205219919291</v>
      </c>
      <c r="J61" s="20">
        <v>-0.95510208438716149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">
      <c r="A62" s="15"/>
      <c r="B62" s="18" t="s">
        <v>19</v>
      </c>
      <c r="C62" s="19">
        <v>0</v>
      </c>
      <c r="D62" s="19">
        <v>10.145984385549237</v>
      </c>
      <c r="E62" s="19">
        <v>-10.145984385549237</v>
      </c>
      <c r="F62" s="20">
        <v>-1</v>
      </c>
      <c r="G62" s="19"/>
      <c r="H62" s="19">
        <v>62.789029560000003</v>
      </c>
      <c r="I62" s="19">
        <v>-52.643045174450762</v>
      </c>
      <c r="J62" s="20">
        <v>-0.838411511427264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">
      <c r="A63" s="15"/>
      <c r="B63" s="18" t="s">
        <v>20</v>
      </c>
      <c r="C63" s="19">
        <v>0</v>
      </c>
      <c r="D63" s="19">
        <v>10.756215668169144</v>
      </c>
      <c r="E63" s="19">
        <v>-10.756215668169144</v>
      </c>
      <c r="F63" s="20">
        <v>-1</v>
      </c>
      <c r="G63" s="19"/>
      <c r="H63" s="19">
        <v>35.182972659999997</v>
      </c>
      <c r="I63" s="19">
        <v>-24.426756991830853</v>
      </c>
      <c r="J63" s="20">
        <v>-0.69427780386510562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">
      <c r="A64" s="15"/>
      <c r="B64" s="18" t="s">
        <v>67</v>
      </c>
      <c r="C64" s="19">
        <v>0</v>
      </c>
      <c r="D64" s="19">
        <v>6.5532740402898542</v>
      </c>
      <c r="E64" s="19">
        <v>-6.5532740402898542</v>
      </c>
      <c r="F64" s="20">
        <v>-1</v>
      </c>
      <c r="G64" s="19"/>
      <c r="H64" s="19">
        <v>0</v>
      </c>
      <c r="I64" s="19">
        <v>6.5532740402898542</v>
      </c>
      <c r="J64" s="20">
        <v>0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4.8496063987055185E-3</v>
      </c>
      <c r="I66" s="25">
        <v>-4.8496063987055185E-3</v>
      </c>
      <c r="J66" s="26">
        <v>-1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268">
        <v>0</v>
      </c>
      <c r="HA66" s="268"/>
    </row>
    <row r="67" spans="1:209" ht="14.5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268">
        <v>0</v>
      </c>
      <c r="HA67" s="268"/>
    </row>
    <row r="68" spans="1:209" ht="13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8.4439697417360797</v>
      </c>
      <c r="I68" s="25">
        <v>-8.4439697417360797</v>
      </c>
      <c r="J68" s="26">
        <v>-1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268">
        <v>0</v>
      </c>
      <c r="HA68" s="268"/>
    </row>
    <row r="69" spans="1:209" ht="13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268">
        <v>0</v>
      </c>
      <c r="HA69" s="268"/>
    </row>
    <row r="70" spans="1:209" ht="13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8.4439697417360797</v>
      </c>
      <c r="I70" s="19">
        <v>-8.4439697417360797</v>
      </c>
      <c r="J70" s="20">
        <v>-1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268">
        <v>0</v>
      </c>
      <c r="HA70" s="268"/>
    </row>
    <row r="71" spans="1:209" ht="13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268">
        <v>0</v>
      </c>
      <c r="HA71" s="268"/>
    </row>
    <row r="72" spans="1:209" ht="13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268">
        <v>0</v>
      </c>
      <c r="HA72" s="268"/>
    </row>
    <row r="73" spans="1:209" ht="13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268">
        <v>0</v>
      </c>
      <c r="HA73" s="268"/>
    </row>
    <row r="74" spans="1:209" ht="13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268">
        <v>0</v>
      </c>
      <c r="HA74" s="268"/>
    </row>
    <row r="75" spans="1:209" ht="13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268">
        <v>0</v>
      </c>
      <c r="HA75" s="268"/>
    </row>
    <row r="76" spans="1:209" ht="13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268">
        <v>0</v>
      </c>
      <c r="HA76" s="268"/>
    </row>
    <row r="77" spans="1:209" ht="13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268">
        <v>0</v>
      </c>
      <c r="HA77" s="268"/>
    </row>
    <row r="78" spans="1:209" ht="14.5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268">
        <v>0</v>
      </c>
      <c r="GM78" s="268">
        <v>0</v>
      </c>
      <c r="GN78" s="268">
        <v>0</v>
      </c>
      <c r="GO78" s="268">
        <v>0</v>
      </c>
      <c r="GP78" s="268">
        <v>0</v>
      </c>
      <c r="GQ78" s="268">
        <v>0</v>
      </c>
      <c r="GR78" s="268">
        <v>0</v>
      </c>
      <c r="GS78" s="268">
        <v>0</v>
      </c>
      <c r="GT78" s="268">
        <v>0</v>
      </c>
      <c r="GU78" s="268">
        <v>0</v>
      </c>
      <c r="GV78" s="268">
        <v>0</v>
      </c>
      <c r="GW78" s="268">
        <v>0</v>
      </c>
      <c r="GX78" s="268">
        <v>0</v>
      </c>
      <c r="GY78" s="268">
        <v>0</v>
      </c>
      <c r="GZ78" s="268">
        <v>0</v>
      </c>
      <c r="HA78" s="268"/>
    </row>
    <row r="79" spans="1:209" ht="13" hidden="1">
      <c r="A79" s="15"/>
      <c r="B79" s="24" t="s">
        <v>330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268">
        <v>0</v>
      </c>
      <c r="HA79" s="268"/>
    </row>
    <row r="80" spans="1:209" ht="13" hidden="1">
      <c r="A80" s="15"/>
      <c r="B80" s="18" t="s">
        <v>303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268">
        <v>0</v>
      </c>
      <c r="HA80" s="268"/>
    </row>
    <row r="81" spans="1:209" ht="13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268">
        <v>0</v>
      </c>
      <c r="HA81" s="268"/>
    </row>
    <row r="82" spans="1:209" ht="13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268">
        <v>0</v>
      </c>
      <c r="HA82" s="268"/>
    </row>
    <row r="83" spans="1:209" ht="13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268">
        <v>0</v>
      </c>
      <c r="HA83" s="268"/>
    </row>
    <row r="84" spans="1:209" ht="13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268">
        <v>0</v>
      </c>
      <c r="HA84" s="268"/>
    </row>
    <row r="85" spans="1:209" ht="13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268">
        <v>0</v>
      </c>
      <c r="HA85" s="268"/>
    </row>
    <row r="86" spans="1:209" ht="1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">
      <c r="A87" s="9"/>
    </row>
    <row r="88" spans="1:209" ht="13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Q216"/>
  <sheetViews>
    <sheetView showGridLines="0" zoomScale="81" zoomScaleNormal="81" workbookViewId="0">
      <pane xSplit="11" ySplit="7" topLeftCell="GG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0" customHeight="1" zeroHeight="1"/>
  <cols>
    <col min="1" max="1" width="3.6328125" style="41" customWidth="1"/>
    <col min="2" max="2" width="44" style="6" customWidth="1"/>
    <col min="3" max="4" width="13.08984375" style="1" customWidth="1"/>
    <col min="5" max="6" width="11.453125" style="1" customWidth="1"/>
    <col min="7" max="7" width="1.6328125" style="1" customWidth="1"/>
    <col min="8" max="8" width="12.6328125" style="1" customWidth="1"/>
    <col min="9" max="10" width="11.453125" style="1" customWidth="1"/>
    <col min="11" max="11" width="3.6328125" style="1" customWidth="1"/>
    <col min="12" max="85" width="9.08984375" style="1" customWidth="1"/>
    <col min="86" max="124" width="10.36328125" style="1" customWidth="1"/>
    <col min="125" max="193" width="9.453125" style="1" customWidth="1"/>
    <col min="194" max="194" width="13.36328125" style="1" customWidth="1"/>
    <col min="195" max="202" width="9.36328125" style="1" customWidth="1"/>
    <col min="203" max="214" width="11.453125" style="1" customWidth="1"/>
    <col min="215" max="215" width="11" style="1" bestFit="1" customWidth="1"/>
    <col min="216" max="217" width="11.453125" style="1" customWidth="1"/>
    <col min="218" max="218" width="10.6328125" style="1" customWidth="1"/>
    <col min="219" max="16384" width="11.453125" style="1"/>
  </cols>
  <sheetData>
    <row r="1" spans="1:225" ht="13">
      <c r="A1" s="44"/>
      <c r="CZ1" s="1" t="s">
        <v>269</v>
      </c>
    </row>
    <row r="2" spans="1:225" ht="15.5">
      <c r="A2" s="9"/>
      <c r="B2" s="306" t="s">
        <v>307</v>
      </c>
      <c r="H2" s="28" t="s">
        <v>418</v>
      </c>
    </row>
    <row r="3" spans="1:225" ht="13">
      <c r="A3" s="9"/>
      <c r="B3" s="4" t="s">
        <v>80</v>
      </c>
    </row>
    <row r="4" spans="1:225" ht="13">
      <c r="A4" s="9"/>
      <c r="B4" s="4" t="s">
        <v>1</v>
      </c>
    </row>
    <row r="5" spans="1:225" ht="1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M5" s="45"/>
      <c r="GN5" s="45"/>
      <c r="GO5" s="45"/>
      <c r="GP5" s="45"/>
      <c r="GQ5" s="45"/>
      <c r="GR5" s="45"/>
    </row>
    <row r="6" spans="1:225" ht="12.75" customHeight="1">
      <c r="A6" s="9"/>
      <c r="B6" s="8"/>
      <c r="C6" s="424" t="s">
        <v>356</v>
      </c>
      <c r="D6" s="424" t="s">
        <v>357</v>
      </c>
      <c r="E6" s="423" t="s">
        <v>358</v>
      </c>
      <c r="F6" s="423"/>
      <c r="G6" s="7"/>
      <c r="H6" s="424" t="s">
        <v>359</v>
      </c>
      <c r="I6" s="423" t="s">
        <v>360</v>
      </c>
      <c r="J6" s="42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M6" s="421" t="s">
        <v>2</v>
      </c>
      <c r="GN6" s="421"/>
      <c r="GO6" s="421"/>
      <c r="GP6" s="421"/>
      <c r="GQ6" s="421"/>
      <c r="GR6" s="421"/>
      <c r="GS6" s="421"/>
      <c r="GT6" s="421"/>
    </row>
    <row r="7" spans="1:225" ht="13">
      <c r="A7" s="9"/>
      <c r="B7" s="10"/>
      <c r="C7" s="424"/>
      <c r="D7" s="424"/>
      <c r="E7" s="234" t="s">
        <v>3</v>
      </c>
      <c r="F7" s="234" t="s">
        <v>4</v>
      </c>
      <c r="G7" s="11"/>
      <c r="H7" s="422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3"/>
      <c r="GM7" s="14">
        <v>2009</v>
      </c>
      <c r="GN7" s="14">
        <v>2010</v>
      </c>
      <c r="GO7" s="14" t="s">
        <v>361</v>
      </c>
      <c r="GP7" s="14" t="s">
        <v>362</v>
      </c>
      <c r="GQ7" s="14" t="s">
        <v>363</v>
      </c>
      <c r="GR7" s="14" t="s">
        <v>364</v>
      </c>
      <c r="GS7" s="14" t="s">
        <v>365</v>
      </c>
      <c r="GT7" s="14" t="s">
        <v>366</v>
      </c>
      <c r="GU7" s="14" t="s">
        <v>367</v>
      </c>
      <c r="GV7" s="14" t="s">
        <v>368</v>
      </c>
      <c r="GW7" s="14" t="s">
        <v>369</v>
      </c>
      <c r="GX7" s="14" t="s">
        <v>370</v>
      </c>
      <c r="GY7" s="14" t="s">
        <v>371</v>
      </c>
      <c r="GZ7" s="14" t="s">
        <v>372</v>
      </c>
      <c r="HA7" s="14" t="s">
        <v>373</v>
      </c>
      <c r="HB7" s="14" t="s">
        <v>374</v>
      </c>
    </row>
    <row r="8" spans="1:225" ht="13">
      <c r="A8" s="15"/>
      <c r="B8" s="24" t="s">
        <v>81</v>
      </c>
      <c r="C8" s="25">
        <v>270.77460792307386</v>
      </c>
      <c r="D8" s="25">
        <v>182.16322164647718</v>
      </c>
      <c r="E8" s="25">
        <v>88.611386276596676</v>
      </c>
      <c r="F8" s="26">
        <v>0.48643949901459327</v>
      </c>
      <c r="G8" s="27"/>
      <c r="H8" s="25">
        <v>209.47191126735223</v>
      </c>
      <c r="I8" s="25">
        <v>-27.308689620875043</v>
      </c>
      <c r="J8" s="26">
        <v>-0.13036921969943999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179.85659337046911</v>
      </c>
      <c r="GK8" s="25">
        <v>90.918014552604717</v>
      </c>
      <c r="GL8" s="27"/>
      <c r="GM8" s="25">
        <v>1442.46587</v>
      </c>
      <c r="GN8" s="25">
        <v>1407.6</v>
      </c>
      <c r="GO8" s="25">
        <v>1501.8111227701565</v>
      </c>
      <c r="GP8" s="25">
        <v>1773.0146830247056</v>
      </c>
      <c r="GQ8" s="25">
        <v>1854.1119125534876</v>
      </c>
      <c r="GR8" s="25">
        <v>1251.1586859419522</v>
      </c>
      <c r="GS8" s="25">
        <v>927.4662394957013</v>
      </c>
      <c r="GT8" s="25">
        <v>1498.438365841426</v>
      </c>
      <c r="GU8" s="25">
        <v>2169.9852665639801</v>
      </c>
      <c r="GV8" s="25">
        <v>1752.5896999244292</v>
      </c>
      <c r="GW8" s="25">
        <v>976.41529870691136</v>
      </c>
      <c r="GX8" s="25">
        <v>1203.3718856123637</v>
      </c>
      <c r="GY8" s="25">
        <v>1413.6805346392139</v>
      </c>
      <c r="GZ8" s="25">
        <v>1368.1858545366106</v>
      </c>
      <c r="HA8" s="25">
        <v>914.71064805938386</v>
      </c>
      <c r="HB8" s="25">
        <f>+C8</f>
        <v>270.77460792307386</v>
      </c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</row>
    <row r="9" spans="1:225" ht="13">
      <c r="A9" s="15"/>
      <c r="B9" s="18" t="s">
        <v>82</v>
      </c>
      <c r="C9" s="19">
        <v>162.64460792307383</v>
      </c>
      <c r="D9" s="19">
        <v>172.64322164647717</v>
      </c>
      <c r="E9" s="19">
        <v>-9.9986137234033379</v>
      </c>
      <c r="F9" s="20">
        <v>-5.7914893084407185E-2</v>
      </c>
      <c r="G9" s="19"/>
      <c r="H9" s="19">
        <v>201.39191126735221</v>
      </c>
      <c r="I9" s="19">
        <v>-28.748689620875041</v>
      </c>
      <c r="J9" s="20">
        <v>-0.14274997163471237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79.616593370469118</v>
      </c>
      <c r="GK9" s="19">
        <v>83.028014552604716</v>
      </c>
      <c r="GL9" s="27"/>
      <c r="GM9" s="19">
        <v>920.56000000000006</v>
      </c>
      <c r="GN9" s="19">
        <v>1458.5</v>
      </c>
      <c r="GO9" s="19">
        <v>1457.6111227701565</v>
      </c>
      <c r="GP9" s="19">
        <v>1711.9916046222907</v>
      </c>
      <c r="GQ9" s="19">
        <v>1672.1885083664529</v>
      </c>
      <c r="GR9" s="19">
        <v>1212.2600968067809</v>
      </c>
      <c r="GS9" s="19">
        <v>913.47218259613919</v>
      </c>
      <c r="GT9" s="19">
        <v>1285.6782096536767</v>
      </c>
      <c r="GU9" s="19">
        <v>2071.4966898175671</v>
      </c>
      <c r="GV9" s="19">
        <v>1678.3659941330193</v>
      </c>
      <c r="GW9" s="19">
        <v>943.00529870691139</v>
      </c>
      <c r="GX9" s="19">
        <v>1165.7818856123638</v>
      </c>
      <c r="GY9" s="19">
        <v>1358.0105346392138</v>
      </c>
      <c r="GZ9" s="19">
        <v>1318.8458545366107</v>
      </c>
      <c r="HA9" s="19">
        <v>825.53064805938391</v>
      </c>
      <c r="HB9" s="19">
        <f t="shared" ref="HB9:HB14" si="0">+C9</f>
        <v>162.64460792307383</v>
      </c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</row>
    <row r="10" spans="1:225" ht="13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27"/>
      <c r="GM10" s="19">
        <v>0</v>
      </c>
      <c r="GN10" s="19">
        <v>0</v>
      </c>
      <c r="GO10" s="19">
        <v>1241.8934669682362</v>
      </c>
      <c r="GP10" s="19">
        <v>1353.955331199129</v>
      </c>
      <c r="GQ10" s="19">
        <v>0</v>
      </c>
      <c r="GR10" s="19">
        <v>0</v>
      </c>
      <c r="GS10" s="19">
        <v>1</v>
      </c>
      <c r="GT10" s="19">
        <v>0</v>
      </c>
      <c r="GU10" s="19">
        <v>0</v>
      </c>
      <c r="GV10" s="19">
        <v>0</v>
      </c>
      <c r="GW10" s="19">
        <v>0</v>
      </c>
      <c r="GX10" s="19">
        <v>0</v>
      </c>
      <c r="GY10" s="19">
        <v>0</v>
      </c>
      <c r="GZ10" s="19">
        <v>0</v>
      </c>
      <c r="HA10" s="19">
        <v>0</v>
      </c>
      <c r="HB10" s="19">
        <f t="shared" si="0"/>
        <v>0</v>
      </c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</row>
    <row r="11" spans="1:225" ht="13">
      <c r="A11" s="15"/>
      <c r="B11" s="18" t="s">
        <v>84</v>
      </c>
      <c r="C11" s="19">
        <v>162.64460792307383</v>
      </c>
      <c r="D11" s="19">
        <v>172.64322164647717</v>
      </c>
      <c r="E11" s="19">
        <v>-9.9986137234033379</v>
      </c>
      <c r="F11" s="20">
        <v>-5.7914893084407185E-2</v>
      </c>
      <c r="G11" s="19"/>
      <c r="H11" s="19">
        <v>201.39191126735221</v>
      </c>
      <c r="I11" s="19">
        <v>-28.748689620875041</v>
      </c>
      <c r="J11" s="20">
        <v>-0.14274997163471237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27"/>
      <c r="GM11" s="19">
        <v>0</v>
      </c>
      <c r="GN11" s="19">
        <v>0</v>
      </c>
      <c r="GO11" s="19">
        <v>87.394875251750022</v>
      </c>
      <c r="GP11" s="19">
        <v>131.497819220411</v>
      </c>
      <c r="GQ11" s="19">
        <v>1417.6186711098121</v>
      </c>
      <c r="GR11" s="19">
        <v>1027.5168064619102</v>
      </c>
      <c r="GS11" s="19">
        <v>912.47218259613919</v>
      </c>
      <c r="GT11" s="19">
        <v>1285.6782096536767</v>
      </c>
      <c r="GU11" s="19">
        <v>2071.4966898175671</v>
      </c>
      <c r="GV11" s="19">
        <v>1678.3659941330193</v>
      </c>
      <c r="GW11" s="19">
        <v>943.00529870691139</v>
      </c>
      <c r="GX11" s="19">
        <v>1165.7818856123638</v>
      </c>
      <c r="GY11" s="19">
        <v>1358.0105346392138</v>
      </c>
      <c r="GZ11" s="19">
        <v>1318.8458545366107</v>
      </c>
      <c r="HA11" s="19">
        <v>825.53064805938391</v>
      </c>
      <c r="HB11" s="19">
        <f t="shared" si="0"/>
        <v>162.64460792307383</v>
      </c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</row>
    <row r="12" spans="1:225" ht="13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27"/>
      <c r="GM12" s="19">
        <v>0</v>
      </c>
      <c r="GN12" s="19">
        <v>0</v>
      </c>
      <c r="GO12" s="19">
        <v>0</v>
      </c>
      <c r="GP12" s="19">
        <v>58.322600000000413</v>
      </c>
      <c r="GQ12" s="19">
        <v>96.000000000000441</v>
      </c>
      <c r="GR12" s="19">
        <v>40.000000000000291</v>
      </c>
      <c r="GS12" s="19">
        <v>0</v>
      </c>
      <c r="GT12" s="19">
        <v>0</v>
      </c>
      <c r="GU12" s="19">
        <v>0</v>
      </c>
      <c r="GV12" s="19">
        <v>0</v>
      </c>
      <c r="GW12" s="19">
        <v>0</v>
      </c>
      <c r="GX12" s="19">
        <v>0</v>
      </c>
      <c r="GY12" s="19">
        <v>0</v>
      </c>
      <c r="GZ12" s="19">
        <v>0</v>
      </c>
      <c r="HA12" s="19">
        <v>0</v>
      </c>
      <c r="HB12" s="19">
        <f t="shared" si="0"/>
        <v>0</v>
      </c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</row>
    <row r="13" spans="1:225" ht="13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27"/>
      <c r="GM13" s="19">
        <v>0</v>
      </c>
      <c r="GN13" s="19">
        <v>0</v>
      </c>
      <c r="GO13" s="19">
        <v>128.32278055017031</v>
      </c>
      <c r="GP13" s="19">
        <v>168.21585420274999</v>
      </c>
      <c r="GQ13" s="19">
        <v>158.56983725664003</v>
      </c>
      <c r="GR13" s="19">
        <v>144.74329034486999</v>
      </c>
      <c r="GS13" s="19">
        <v>0</v>
      </c>
      <c r="GT13" s="19">
        <v>0</v>
      </c>
      <c r="GU13" s="19">
        <v>0</v>
      </c>
      <c r="GV13" s="19">
        <v>0</v>
      </c>
      <c r="GW13" s="19">
        <v>0</v>
      </c>
      <c r="GX13" s="19">
        <v>0</v>
      </c>
      <c r="GY13" s="19">
        <v>0</v>
      </c>
      <c r="GZ13" s="19">
        <v>0</v>
      </c>
      <c r="HA13" s="19">
        <v>0</v>
      </c>
      <c r="HB13" s="19">
        <f t="shared" si="0"/>
        <v>0</v>
      </c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</row>
    <row r="14" spans="1:225" ht="13">
      <c r="A14" s="15"/>
      <c r="B14" s="18" t="s">
        <v>67</v>
      </c>
      <c r="C14" s="19">
        <v>108.13</v>
      </c>
      <c r="D14" s="19">
        <v>9.52</v>
      </c>
      <c r="E14" s="19">
        <v>98.61</v>
      </c>
      <c r="F14" s="20">
        <v>10.358193277310924</v>
      </c>
      <c r="G14" s="19"/>
      <c r="H14" s="19">
        <v>8.08</v>
      </c>
      <c r="I14" s="19">
        <v>1.4399999999999995</v>
      </c>
      <c r="J14" s="20">
        <v>0.17821782178217815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27"/>
      <c r="GM14" s="19">
        <v>521.90587000000005</v>
      </c>
      <c r="GN14" s="19">
        <v>-50.90000000000002</v>
      </c>
      <c r="GO14" s="19">
        <v>44.2</v>
      </c>
      <c r="GP14" s="19">
        <v>61.02307840241496</v>
      </c>
      <c r="GQ14" s="19">
        <v>181.92340418703469</v>
      </c>
      <c r="GR14" s="19">
        <v>38.898589135171385</v>
      </c>
      <c r="GS14" s="19">
        <v>13.994056899562061</v>
      </c>
      <c r="GT14" s="19">
        <v>212.76015618774929</v>
      </c>
      <c r="GU14" s="19">
        <v>98.488576746413131</v>
      </c>
      <c r="GV14" s="19">
        <v>74.223705791409884</v>
      </c>
      <c r="GW14" s="19">
        <v>33.409999999999997</v>
      </c>
      <c r="GX14" s="19">
        <v>37.589999999999996</v>
      </c>
      <c r="GY14" s="19">
        <v>55.67</v>
      </c>
      <c r="GZ14" s="19">
        <v>49.339999999999996</v>
      </c>
      <c r="HA14" s="19">
        <v>89.179999999999993</v>
      </c>
      <c r="HB14" s="19">
        <f t="shared" si="0"/>
        <v>108.13</v>
      </c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</row>
    <row r="15" spans="1:225" ht="1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27"/>
      <c r="GM15" s="270"/>
      <c r="GN15" s="270"/>
      <c r="GO15" s="270"/>
      <c r="GP15" s="270"/>
      <c r="GQ15" s="270"/>
      <c r="GR15" s="270"/>
      <c r="GS15" s="270"/>
      <c r="GT15" s="270"/>
      <c r="GU15" s="270"/>
      <c r="GV15" s="270"/>
      <c r="GW15" s="270"/>
      <c r="GX15" s="266"/>
      <c r="GY15" s="266"/>
      <c r="GZ15" s="266"/>
      <c r="HA15" s="266"/>
      <c r="HB15" s="266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</row>
    <row r="16" spans="1:225" ht="13">
      <c r="A16" s="15"/>
      <c r="B16" s="24" t="s">
        <v>87</v>
      </c>
      <c r="C16" s="31">
        <v>14.60933475163784</v>
      </c>
      <c r="D16" s="31">
        <v>16.969793369095935</v>
      </c>
      <c r="E16" s="31">
        <v>-2.3604586174580948</v>
      </c>
      <c r="F16" s="26">
        <v>-0.13909766407390547</v>
      </c>
      <c r="G16" s="27"/>
      <c r="H16" s="31">
        <v>14.669014499977093</v>
      </c>
      <c r="I16" s="31">
        <v>2.300778869118842</v>
      </c>
      <c r="J16" s="26">
        <v>0.15684617866608797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14.413151039871197</v>
      </c>
      <c r="GK16" s="31">
        <v>14.997430930890705</v>
      </c>
      <c r="GL16" s="27"/>
      <c r="GM16" s="31">
        <v>11.429480832003561</v>
      </c>
      <c r="GN16" s="31">
        <v>9.743846356156558</v>
      </c>
      <c r="GO16" s="31">
        <v>9.9111033142358931</v>
      </c>
      <c r="GP16" s="31">
        <v>9.9044915199039156</v>
      </c>
      <c r="GQ16" s="31">
        <v>10.193290131060468</v>
      </c>
      <c r="GR16" s="31">
        <v>14.325423469458668</v>
      </c>
      <c r="GS16" s="31">
        <v>16.311630904089579</v>
      </c>
      <c r="GT16" s="31">
        <v>12.063924323871841</v>
      </c>
      <c r="GU16" s="31">
        <v>11.675430078556049</v>
      </c>
      <c r="GV16" s="31">
        <v>11.199168541990728</v>
      </c>
      <c r="GW16" s="31">
        <v>14.350944677418914</v>
      </c>
      <c r="GX16" s="31">
        <v>12.515028904342634</v>
      </c>
      <c r="GY16" s="31">
        <v>12.702463611875956</v>
      </c>
      <c r="GZ16" s="31">
        <v>15.862808836772762</v>
      </c>
      <c r="HA16" s="31">
        <v>16.158050103462994</v>
      </c>
      <c r="HB16" s="31">
        <f>+C16</f>
        <v>14.60933475163784</v>
      </c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</row>
    <row r="17" spans="1:225" ht="1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27"/>
      <c r="GM17" s="270"/>
      <c r="GN17" s="270"/>
      <c r="GO17" s="270"/>
      <c r="GP17" s="270"/>
      <c r="GQ17" s="270"/>
      <c r="GR17" s="270"/>
      <c r="GS17" s="270"/>
      <c r="GT17" s="270"/>
      <c r="GU17" s="270"/>
      <c r="GV17" s="270"/>
      <c r="GW17" s="270"/>
      <c r="GX17" s="266"/>
      <c r="GY17" s="266"/>
      <c r="GZ17" s="266"/>
      <c r="HA17" s="266"/>
      <c r="HB17" s="266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</row>
    <row r="18" spans="1:225" ht="13">
      <c r="A18" s="15"/>
      <c r="B18" s="24" t="s">
        <v>31</v>
      </c>
      <c r="C18" s="25">
        <v>39.558368893916736</v>
      </c>
      <c r="D18" s="25">
        <v>30.912722307895422</v>
      </c>
      <c r="E18" s="25">
        <v>8.6456465860213143</v>
      </c>
      <c r="F18" s="26">
        <v>0.27967923691447677</v>
      </c>
      <c r="G18" s="27"/>
      <c r="H18" s="25">
        <v>30.727465037187049</v>
      </c>
      <c r="I18" s="25">
        <v>0.18525727070837306</v>
      </c>
      <c r="J18" s="26">
        <v>6.0290450411112882E-3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7"/>
      <c r="GM18" s="25">
        <v>164.86636011984339</v>
      </c>
      <c r="GN18" s="25">
        <v>137.15438130925969</v>
      </c>
      <c r="GO18" s="25">
        <v>148.84605196243626</v>
      </c>
      <c r="GP18" s="25">
        <v>175.60808892683326</v>
      </c>
      <c r="GQ18" s="25">
        <v>188.99500660113117</v>
      </c>
      <c r="GR18" s="25">
        <v>179.23378003609909</v>
      </c>
      <c r="GS18" s="25">
        <v>151.28486974657829</v>
      </c>
      <c r="GT18" s="25">
        <v>180.77047049497153</v>
      </c>
      <c r="GU18" s="25">
        <v>253.3551125126456</v>
      </c>
      <c r="GV18" s="25">
        <v>196.27547434410639</v>
      </c>
      <c r="GW18" s="25">
        <v>140.12481933928348</v>
      </c>
      <c r="GX18" s="25">
        <v>150.60233931112029</v>
      </c>
      <c r="GY18" s="25">
        <v>179.57225550071962</v>
      </c>
      <c r="GZ18" s="25">
        <v>217.03270663690842</v>
      </c>
      <c r="HA18" s="25">
        <v>147.79940481514632</v>
      </c>
      <c r="HB18" s="25">
        <f>+C18</f>
        <v>39.558368893916736</v>
      </c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</row>
    <row r="19" spans="1:225" ht="13">
      <c r="A19" s="15"/>
      <c r="B19" s="18" t="s">
        <v>82</v>
      </c>
      <c r="C19" s="19">
        <v>17.755776853591573</v>
      </c>
      <c r="D19" s="19">
        <v>18.710799919388897</v>
      </c>
      <c r="E19" s="19">
        <v>-0.95502306579732377</v>
      </c>
      <c r="F19" s="20">
        <v>-5.1041274018845645E-2</v>
      </c>
      <c r="G19" s="19"/>
      <c r="H19" s="19">
        <v>18.791272341864804</v>
      </c>
      <c r="I19" s="19">
        <v>-8.0472422475907024E-2</v>
      </c>
      <c r="J19" s="20">
        <v>-4.2824360698888748E-3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27"/>
      <c r="GM19" s="19">
        <v>95.195302646957515</v>
      </c>
      <c r="GN19" s="19">
        <v>130.21903148916164</v>
      </c>
      <c r="GO19" s="19">
        <v>146.69676213737677</v>
      </c>
      <c r="GP19" s="19">
        <v>191.9078877853444</v>
      </c>
      <c r="GQ19" s="19">
        <v>178.90730658757022</v>
      </c>
      <c r="GR19" s="19">
        <v>151.45946355977867</v>
      </c>
      <c r="GS19" s="19">
        <v>96.427377800632016</v>
      </c>
      <c r="GT19" s="19">
        <v>111.96809732521257</v>
      </c>
      <c r="GU19" s="19">
        <v>187.62439699000004</v>
      </c>
      <c r="GV19" s="19">
        <v>127.05819761832717</v>
      </c>
      <c r="GW19" s="19">
        <v>72.319459466144238</v>
      </c>
      <c r="GX19" s="19">
        <v>87.30177917558531</v>
      </c>
      <c r="GY19" s="19">
        <v>111.04912672315342</v>
      </c>
      <c r="GZ19" s="19">
        <v>143.18660010419518</v>
      </c>
      <c r="HA19" s="19">
        <v>72.113973054893478</v>
      </c>
      <c r="HB19" s="19">
        <f>+C19</f>
        <v>17.755776853591573</v>
      </c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</row>
    <row r="20" spans="1:225" ht="13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27"/>
      <c r="GM20" s="19">
        <v>52.422192987663884</v>
      </c>
      <c r="GN20" s="19">
        <v>84.17667301681135</v>
      </c>
      <c r="GO20" s="19">
        <v>123.18488084486791</v>
      </c>
      <c r="GP20" s="19">
        <v>151.54699937088475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0</v>
      </c>
      <c r="GX20" s="19">
        <v>0</v>
      </c>
      <c r="GY20" s="19">
        <v>0</v>
      </c>
      <c r="GZ20" s="19">
        <v>0</v>
      </c>
      <c r="HA20" s="19">
        <v>0</v>
      </c>
      <c r="HB20" s="19">
        <f t="shared" ref="HB20:HB24" si="1">+C20</f>
        <v>0</v>
      </c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</row>
    <row r="21" spans="1:225" ht="13">
      <c r="A21" s="15"/>
      <c r="B21" s="18" t="s">
        <v>84</v>
      </c>
      <c r="C21" s="19">
        <v>17.755776853591573</v>
      </c>
      <c r="D21" s="19">
        <v>18.710799919388897</v>
      </c>
      <c r="E21" s="19">
        <v>-0.95502306579732377</v>
      </c>
      <c r="F21" s="20">
        <v>-5.1041274018845645E-2</v>
      </c>
      <c r="G21" s="19"/>
      <c r="H21" s="19">
        <v>18.791272341864804</v>
      </c>
      <c r="I21" s="19">
        <v>-8.0472422475907024E-2</v>
      </c>
      <c r="J21" s="20">
        <v>-4.2824360698888748E-3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27"/>
      <c r="GM21" s="19">
        <v>38.352480772467466</v>
      </c>
      <c r="GN21" s="19">
        <v>35.141695027691689</v>
      </c>
      <c r="GO21" s="19">
        <v>7.62452913</v>
      </c>
      <c r="GP21" s="19">
        <v>11.027531596697504</v>
      </c>
      <c r="GQ21" s="19">
        <v>143.23855289245822</v>
      </c>
      <c r="GR21" s="19">
        <v>125.69206960164696</v>
      </c>
      <c r="GS21" s="19">
        <v>96.321298548237664</v>
      </c>
      <c r="GT21" s="19">
        <v>111.96809732521257</v>
      </c>
      <c r="GU21" s="19">
        <v>179.62439699000004</v>
      </c>
      <c r="GV21" s="19">
        <v>127.05819761832717</v>
      </c>
      <c r="GW21" s="19">
        <v>72.319459466144238</v>
      </c>
      <c r="GX21" s="19">
        <v>87.30177917558531</v>
      </c>
      <c r="GY21" s="19">
        <v>111.04912672315342</v>
      </c>
      <c r="GZ21" s="19">
        <v>143.18660010419518</v>
      </c>
      <c r="HA21" s="19">
        <v>72.113973054893478</v>
      </c>
      <c r="HB21" s="19">
        <f t="shared" si="1"/>
        <v>17.755776853591573</v>
      </c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</row>
    <row r="22" spans="1:225" ht="13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27"/>
      <c r="GM22" s="19">
        <v>0</v>
      </c>
      <c r="GN22" s="19">
        <v>0</v>
      </c>
      <c r="GO22" s="19">
        <v>0</v>
      </c>
      <c r="GP22" s="19">
        <v>6.5791294202034587</v>
      </c>
      <c r="GQ22" s="19">
        <v>10.869988322715068</v>
      </c>
      <c r="GR22" s="19">
        <v>4.8364340099999996</v>
      </c>
      <c r="GS22" s="19">
        <v>0</v>
      </c>
      <c r="GT22" s="19">
        <v>0</v>
      </c>
      <c r="GU22" s="19">
        <v>8</v>
      </c>
      <c r="GV22" s="19">
        <v>0</v>
      </c>
      <c r="GW22" s="19">
        <v>0</v>
      </c>
      <c r="GX22" s="19">
        <v>0</v>
      </c>
      <c r="GY22" s="19">
        <v>0</v>
      </c>
      <c r="GZ22" s="19">
        <v>0</v>
      </c>
      <c r="HA22" s="19">
        <v>0</v>
      </c>
      <c r="HB22" s="19">
        <f t="shared" si="1"/>
        <v>0</v>
      </c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</row>
    <row r="23" spans="1:225" ht="13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27"/>
      <c r="GM23" s="19">
        <v>4.4206288868261687</v>
      </c>
      <c r="GN23" s="19">
        <v>10.900663444658637</v>
      </c>
      <c r="GO23" s="19">
        <v>15.887352162508858</v>
      </c>
      <c r="GP23" s="19">
        <v>22.754227397558687</v>
      </c>
      <c r="GQ23" s="19">
        <v>24.798765372396943</v>
      </c>
      <c r="GR23" s="19">
        <v>20.930959948131719</v>
      </c>
      <c r="GS23" s="19">
        <v>0.1060792523943459</v>
      </c>
      <c r="GT23" s="19">
        <v>0</v>
      </c>
      <c r="GU23" s="19">
        <v>0</v>
      </c>
      <c r="GV23" s="19">
        <v>0</v>
      </c>
      <c r="GW23" s="19">
        <v>0</v>
      </c>
      <c r="GX23" s="19">
        <v>0</v>
      </c>
      <c r="GY23" s="19">
        <v>0</v>
      </c>
      <c r="GZ23" s="19">
        <v>0</v>
      </c>
      <c r="HA23" s="19">
        <v>0</v>
      </c>
      <c r="HB23" s="19">
        <f t="shared" si="1"/>
        <v>0</v>
      </c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</row>
    <row r="24" spans="1:225" ht="13">
      <c r="A24" s="15"/>
      <c r="B24" s="18" t="s">
        <v>67</v>
      </c>
      <c r="C24" s="19">
        <v>21.802592040325159</v>
      </c>
      <c r="D24" s="19">
        <v>12.201922388506524</v>
      </c>
      <c r="E24" s="19">
        <v>9.6006696518186345</v>
      </c>
      <c r="F24" s="20">
        <v>0.78681615454806419</v>
      </c>
      <c r="G24" s="19"/>
      <c r="H24" s="19">
        <v>11.936192695322244</v>
      </c>
      <c r="I24" s="19">
        <v>0.26572969318428008</v>
      </c>
      <c r="J24" s="20">
        <v>2.2262517032622865E-2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27"/>
      <c r="GM24" s="19">
        <v>69.671057472885877</v>
      </c>
      <c r="GN24" s="19">
        <v>6.935349820098045</v>
      </c>
      <c r="GO24" s="19">
        <v>2.1492898250594878</v>
      </c>
      <c r="GP24" s="19">
        <v>-16.299798858511142</v>
      </c>
      <c r="GQ24" s="19">
        <v>10.087700013560946</v>
      </c>
      <c r="GR24" s="19">
        <v>27.774316476320426</v>
      </c>
      <c r="GS24" s="19">
        <v>54.857491945946286</v>
      </c>
      <c r="GT24" s="19">
        <v>68.802373169758965</v>
      </c>
      <c r="GU24" s="19">
        <v>65.730715522645568</v>
      </c>
      <c r="GV24" s="19">
        <v>69.2172767257792</v>
      </c>
      <c r="GW24" s="19">
        <v>67.805359873139224</v>
      </c>
      <c r="GX24" s="19">
        <v>63.300560135534973</v>
      </c>
      <c r="GY24" s="19">
        <v>68.523128777566214</v>
      </c>
      <c r="GZ24" s="19">
        <v>73.84610653271325</v>
      </c>
      <c r="HA24" s="19">
        <v>75.685431760252854</v>
      </c>
      <c r="HB24" s="19">
        <f t="shared" si="1"/>
        <v>21.802592040325159</v>
      </c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</row>
    <row r="25" spans="1:225" ht="1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27"/>
      <c r="GM25" s="270"/>
      <c r="GN25" s="270"/>
      <c r="GO25" s="270"/>
      <c r="GP25" s="270"/>
      <c r="GQ25" s="270"/>
      <c r="GR25" s="270"/>
      <c r="GS25" s="270"/>
      <c r="GT25" s="270"/>
      <c r="GU25" s="270"/>
      <c r="GV25" s="270"/>
      <c r="GW25" s="270"/>
      <c r="GX25" s="266"/>
      <c r="GY25" s="266"/>
      <c r="GZ25" s="266"/>
      <c r="HA25" s="266"/>
      <c r="HB25" s="266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</row>
    <row r="26" spans="1:225" ht="13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7"/>
      <c r="GM26" s="25">
        <v>0.44776235765904815</v>
      </c>
      <c r="GN26" s="25">
        <v>0.73137667499080261</v>
      </c>
      <c r="GO26" s="25">
        <v>1.726200255666414</v>
      </c>
      <c r="GP26" s="25">
        <v>5.1905031258307668</v>
      </c>
      <c r="GQ26" s="25">
        <v>0.1472582684607622</v>
      </c>
      <c r="GR26" s="25">
        <v>0.23000492045442167</v>
      </c>
      <c r="GS26" s="25">
        <v>0.23735634550395848</v>
      </c>
      <c r="GT26" s="25">
        <v>0.13388817304960618</v>
      </c>
      <c r="GU26" s="25">
        <v>4.0874620907230409E-2</v>
      </c>
      <c r="GV26" s="25">
        <v>9.1831332771848779E-4</v>
      </c>
      <c r="GW26" s="25">
        <v>0</v>
      </c>
      <c r="GX26" s="25">
        <v>7.0123049489051047E-4</v>
      </c>
      <c r="GY26" s="25">
        <v>0</v>
      </c>
      <c r="GZ26" s="25">
        <v>0</v>
      </c>
      <c r="HA26" s="25">
        <v>0</v>
      </c>
      <c r="HB26" s="25">
        <f>+C26</f>
        <v>0</v>
      </c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</row>
    <row r="27" spans="1:225" ht="1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27"/>
      <c r="GM27" s="270"/>
      <c r="GN27" s="270"/>
      <c r="GO27" s="270"/>
      <c r="GP27" s="270"/>
      <c r="GQ27" s="270"/>
      <c r="GR27" s="270"/>
      <c r="GS27" s="270"/>
      <c r="GT27" s="270"/>
      <c r="GU27" s="270"/>
      <c r="GV27" s="270"/>
      <c r="GW27" s="270"/>
      <c r="GX27" s="266"/>
      <c r="GY27" s="266"/>
      <c r="GZ27" s="266"/>
      <c r="HA27" s="266"/>
      <c r="HB27" s="266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</row>
    <row r="28" spans="1:225" ht="13">
      <c r="A28" s="15"/>
      <c r="B28" s="24" t="s">
        <v>39</v>
      </c>
      <c r="C28" s="25">
        <v>13.219339235091626</v>
      </c>
      <c r="D28" s="25">
        <v>7.2677734069167705</v>
      </c>
      <c r="E28" s="25">
        <v>5.9515658281748554</v>
      </c>
      <c r="F28" s="26">
        <v>0.81889809917721501</v>
      </c>
      <c r="G28" s="27"/>
      <c r="H28" s="25">
        <v>6.5434093599004823</v>
      </c>
      <c r="I28" s="25">
        <v>0.7243640470162882</v>
      </c>
      <c r="J28" s="26">
        <v>0.11070131901808829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7"/>
      <c r="GM28" s="25">
        <v>23.818334661563632</v>
      </c>
      <c r="GN28" s="25">
        <v>34.98146394179718</v>
      </c>
      <c r="GO28" s="25">
        <v>31.0998700519857</v>
      </c>
      <c r="GP28" s="25">
        <v>34.189948145135062</v>
      </c>
      <c r="GQ28" s="25">
        <v>47.264616423745011</v>
      </c>
      <c r="GR28" s="25">
        <v>70.304732377210641</v>
      </c>
      <c r="GS28" s="25">
        <v>70.321486900657732</v>
      </c>
      <c r="GT28" s="25">
        <v>69.794883789746308</v>
      </c>
      <c r="GU28" s="25">
        <v>63.586392473288399</v>
      </c>
      <c r="GV28" s="25">
        <v>87.899089397937615</v>
      </c>
      <c r="GW28" s="25">
        <v>69.532978867473659</v>
      </c>
      <c r="GX28" s="25">
        <v>60.33083030006771</v>
      </c>
      <c r="GY28" s="25">
        <v>62.593503954834929</v>
      </c>
      <c r="GZ28" s="25">
        <v>61.833207193212246</v>
      </c>
      <c r="HA28" s="25">
        <v>58.888965140544023</v>
      </c>
      <c r="HB28" s="25">
        <f>+C28</f>
        <v>13.219339235091626</v>
      </c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</row>
    <row r="29" spans="1:225" ht="13">
      <c r="A29" s="15"/>
      <c r="B29" s="18" t="s">
        <v>68</v>
      </c>
      <c r="C29" s="19">
        <v>5.6064298325447686</v>
      </c>
      <c r="D29" s="19">
        <v>5.5141105147482108</v>
      </c>
      <c r="E29" s="19">
        <v>9.2319317796557776E-2</v>
      </c>
      <c r="F29" s="20">
        <v>1.6742377134016023E-2</v>
      </c>
      <c r="G29" s="19"/>
      <c r="H29" s="19">
        <v>5.300292789574824</v>
      </c>
      <c r="I29" s="19">
        <v>0.21381772517338682</v>
      </c>
      <c r="J29" s="20">
        <v>4.0340738457684093E-2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27"/>
      <c r="GM29" s="19">
        <v>16.105132406126113</v>
      </c>
      <c r="GN29" s="19">
        <v>18.784578855868023</v>
      </c>
      <c r="GO29" s="19">
        <v>18.679177806085566</v>
      </c>
      <c r="GP29" s="19">
        <v>21.771003419907007</v>
      </c>
      <c r="GQ29" s="19">
        <v>29.928926183676666</v>
      </c>
      <c r="GR29" s="19">
        <v>31.917083051011641</v>
      </c>
      <c r="GS29" s="19">
        <v>33.213112729304861</v>
      </c>
      <c r="GT29" s="19">
        <v>37.795854104690761</v>
      </c>
      <c r="GU29" s="19">
        <v>40.260770449329925</v>
      </c>
      <c r="GV29" s="19">
        <v>46.293140555908614</v>
      </c>
      <c r="GW29" s="19">
        <v>46.299125804123662</v>
      </c>
      <c r="GX29" s="19">
        <v>47.064528291287736</v>
      </c>
      <c r="GY29" s="19">
        <v>41.090589490373425</v>
      </c>
      <c r="GZ29" s="19">
        <v>42.859261456751057</v>
      </c>
      <c r="HA29" s="19">
        <v>41.814323551537889</v>
      </c>
      <c r="HB29" s="19">
        <f>+C29</f>
        <v>5.6064298325447686</v>
      </c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</row>
    <row r="30" spans="1:225" ht="13">
      <c r="A30" s="15"/>
      <c r="B30" s="18" t="s">
        <v>69</v>
      </c>
      <c r="C30" s="19">
        <v>6.835337714073332</v>
      </c>
      <c r="D30" s="19">
        <v>1.0275473363005063</v>
      </c>
      <c r="E30" s="19">
        <v>5.8077903777728253</v>
      </c>
      <c r="F30" s="20">
        <v>5.6520903442586867</v>
      </c>
      <c r="G30" s="19"/>
      <c r="H30" s="19">
        <v>0.59156155826891288</v>
      </c>
      <c r="I30" s="19">
        <v>0.43598577803159344</v>
      </c>
      <c r="J30" s="20">
        <v>0.73700829936857126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27"/>
      <c r="GM30" s="19">
        <v>4.6460369778723587</v>
      </c>
      <c r="GN30" s="19">
        <v>11.641672412577526</v>
      </c>
      <c r="GO30" s="19">
        <v>4.8996549530299554</v>
      </c>
      <c r="GP30" s="19">
        <v>5.3270191809273735</v>
      </c>
      <c r="GQ30" s="19">
        <v>5.8769064737216317</v>
      </c>
      <c r="GR30" s="19">
        <v>14.736236494493365</v>
      </c>
      <c r="GS30" s="19">
        <v>14.792574742607767</v>
      </c>
      <c r="GT30" s="19">
        <v>9.7563463827054751</v>
      </c>
      <c r="GU30" s="19">
        <v>8.609112049052138</v>
      </c>
      <c r="GV30" s="19">
        <v>15.890096394839896</v>
      </c>
      <c r="GW30" s="19">
        <v>11.10919045485025</v>
      </c>
      <c r="GX30" s="19">
        <v>6.3302947564036334</v>
      </c>
      <c r="GY30" s="19">
        <v>5.4273232684149679</v>
      </c>
      <c r="GZ30" s="19">
        <v>5.5561613746238168</v>
      </c>
      <c r="HA30" s="19">
        <v>11.55012858142163</v>
      </c>
      <c r="HB30" s="19">
        <f t="shared" ref="HB30:HB32" si="2">+C30</f>
        <v>6.835337714073332</v>
      </c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</row>
    <row r="31" spans="1:225" ht="13">
      <c r="A31" s="15"/>
      <c r="B31" s="18" t="s">
        <v>70</v>
      </c>
      <c r="C31" s="19">
        <v>0.39801960054345104</v>
      </c>
      <c r="D31" s="19">
        <v>0.45640699556079711</v>
      </c>
      <c r="E31" s="19">
        <v>-5.8387395017346078E-2</v>
      </c>
      <c r="F31" s="20">
        <v>-0.12792835251266083</v>
      </c>
      <c r="G31" s="19"/>
      <c r="H31" s="19">
        <v>0.40893237709046004</v>
      </c>
      <c r="I31" s="19">
        <v>4.7474618470337071E-2</v>
      </c>
      <c r="J31" s="20">
        <v>0.1160940564504023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27"/>
      <c r="GM31" s="19">
        <v>1.5793591472520834</v>
      </c>
      <c r="GN31" s="19">
        <v>2.0345388120050902</v>
      </c>
      <c r="GO31" s="19">
        <v>2.253829578872375</v>
      </c>
      <c r="GP31" s="19">
        <v>2.1495889220619619</v>
      </c>
      <c r="GQ31" s="19">
        <v>3.3090291386768809</v>
      </c>
      <c r="GR31" s="19">
        <v>3.9362705572756593</v>
      </c>
      <c r="GS31" s="19">
        <v>3.3587545749386587</v>
      </c>
      <c r="GT31" s="19">
        <v>4.7320202525696908</v>
      </c>
      <c r="GU31" s="19">
        <v>3.9082653313313056</v>
      </c>
      <c r="GV31" s="19">
        <v>4.7952893412386866</v>
      </c>
      <c r="GW31" s="19">
        <v>4.8228058347153979</v>
      </c>
      <c r="GX31" s="19">
        <v>2.6667576978836847</v>
      </c>
      <c r="GY31" s="19">
        <v>2.9581512861449033</v>
      </c>
      <c r="GZ31" s="19">
        <v>3.1674913305874437</v>
      </c>
      <c r="HA31" s="19">
        <v>3.3638312191265101</v>
      </c>
      <c r="HB31" s="19">
        <f t="shared" si="2"/>
        <v>0.39801960054345104</v>
      </c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</row>
    <row r="32" spans="1:225" ht="13">
      <c r="A32" s="15"/>
      <c r="B32" s="18" t="s">
        <v>88</v>
      </c>
      <c r="C32" s="19">
        <v>0.37955208793007433</v>
      </c>
      <c r="D32" s="19">
        <v>0.26970856030725687</v>
      </c>
      <c r="E32" s="19">
        <v>0.10984352762281746</v>
      </c>
      <c r="F32" s="20">
        <v>0.40726748716348388</v>
      </c>
      <c r="G32" s="19"/>
      <c r="H32" s="19">
        <v>0.24262263496628542</v>
      </c>
      <c r="I32" s="19">
        <v>2.7085925340971456E-2</v>
      </c>
      <c r="J32" s="20">
        <v>0.11163808086057299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27"/>
      <c r="GM32" s="19">
        <v>1.4878061303130732</v>
      </c>
      <c r="GN32" s="19">
        <v>2.5206738613465474</v>
      </c>
      <c r="GO32" s="19">
        <v>5.2672077139978066</v>
      </c>
      <c r="GP32" s="19">
        <v>4.9423366222387237</v>
      </c>
      <c r="GQ32" s="19">
        <v>8.1497546276698269</v>
      </c>
      <c r="GR32" s="19">
        <v>19.715142274429972</v>
      </c>
      <c r="GS32" s="19">
        <v>18.957044853806444</v>
      </c>
      <c r="GT32" s="19">
        <v>17.510663049780391</v>
      </c>
      <c r="GU32" s="19">
        <v>10.808244643575026</v>
      </c>
      <c r="GV32" s="19">
        <v>20.920563105950425</v>
      </c>
      <c r="GW32" s="19">
        <v>7.3018567737843538</v>
      </c>
      <c r="GX32" s="19">
        <v>4.2692495544926627</v>
      </c>
      <c r="GY32" s="19">
        <v>13.117439909901631</v>
      </c>
      <c r="GZ32" s="19">
        <v>10.250293031249926</v>
      </c>
      <c r="HA32" s="19">
        <v>2.1606817884579903</v>
      </c>
      <c r="HB32" s="19">
        <f t="shared" si="2"/>
        <v>0.37955208793007433</v>
      </c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</row>
    <row r="33" spans="1:225" ht="1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27"/>
      <c r="GM33" s="270"/>
      <c r="GN33" s="270"/>
      <c r="GO33" s="270"/>
      <c r="GP33" s="270"/>
      <c r="GQ33" s="270"/>
      <c r="GR33" s="270"/>
      <c r="GS33" s="270"/>
      <c r="GT33" s="270"/>
      <c r="GU33" s="270"/>
      <c r="GV33" s="270"/>
      <c r="GW33" s="270"/>
      <c r="GX33" s="266"/>
      <c r="GY33" s="266"/>
      <c r="GZ33" s="266"/>
      <c r="HA33" s="266"/>
      <c r="HB33" s="266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</row>
    <row r="34" spans="1:225" ht="13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7"/>
      <c r="GM34" s="25">
        <v>0</v>
      </c>
      <c r="GN34" s="25">
        <v>5.2241556270225917</v>
      </c>
      <c r="GO34" s="25">
        <v>0.24271566453372501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5">
        <v>0</v>
      </c>
      <c r="GV34" s="25">
        <v>0</v>
      </c>
      <c r="GW34" s="25">
        <v>0</v>
      </c>
      <c r="GX34" s="25">
        <v>0</v>
      </c>
      <c r="GY34" s="25">
        <v>0</v>
      </c>
      <c r="GZ34" s="25">
        <v>0</v>
      </c>
      <c r="HA34" s="25">
        <v>0</v>
      </c>
      <c r="HB34" s="25">
        <f>+C34</f>
        <v>0</v>
      </c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</row>
    <row r="35" spans="1:225" ht="13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27"/>
      <c r="GM35" s="19">
        <v>0</v>
      </c>
      <c r="GN35" s="19">
        <v>5.2241556270225917</v>
      </c>
      <c r="GO35" s="19">
        <v>0.24271566453372501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</v>
      </c>
      <c r="GW35" s="19">
        <v>0</v>
      </c>
      <c r="GX35" s="19">
        <v>0</v>
      </c>
      <c r="GY35" s="19">
        <v>0</v>
      </c>
      <c r="GZ35" s="19">
        <v>0</v>
      </c>
      <c r="HA35" s="19">
        <v>0</v>
      </c>
      <c r="HB35" s="19">
        <f>+C35</f>
        <v>0</v>
      </c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</row>
    <row r="36" spans="1:225" ht="1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27"/>
      <c r="GM36" s="270"/>
      <c r="GN36" s="270"/>
      <c r="GO36" s="270"/>
      <c r="GP36" s="270"/>
      <c r="GQ36" s="270"/>
      <c r="GR36" s="270"/>
      <c r="GS36" s="270"/>
      <c r="GT36" s="270"/>
      <c r="GU36" s="270"/>
      <c r="GV36" s="270"/>
      <c r="GW36" s="270"/>
      <c r="GX36" s="266"/>
      <c r="GY36" s="266"/>
      <c r="GZ36" s="266"/>
      <c r="HA36" s="266"/>
      <c r="HB36" s="266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</row>
    <row r="37" spans="1:225" ht="13">
      <c r="A37" s="15"/>
      <c r="B37" s="24" t="s">
        <v>74</v>
      </c>
      <c r="C37" s="25">
        <v>46.370882614651954</v>
      </c>
      <c r="D37" s="25">
        <v>11.244921753146492</v>
      </c>
      <c r="E37" s="25">
        <v>35.125960861505462</v>
      </c>
      <c r="F37" s="26">
        <v>3.123717677419739</v>
      </c>
      <c r="G37" s="27"/>
      <c r="H37" s="25">
        <v>1.3616952549174757</v>
      </c>
      <c r="I37" s="25">
        <v>9.8832264982290177</v>
      </c>
      <c r="J37" s="26">
        <v>7.2580310921535682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7"/>
      <c r="GM37" s="25">
        <v>186.85014946461359</v>
      </c>
      <c r="GN37" s="25">
        <v>101.24823028147968</v>
      </c>
      <c r="GO37" s="25">
        <v>155.93495831584204</v>
      </c>
      <c r="GP37" s="25">
        <v>271.11905803815284</v>
      </c>
      <c r="GQ37" s="25">
        <v>47.995590587226026</v>
      </c>
      <c r="GR37" s="25">
        <v>28.960465069100177</v>
      </c>
      <c r="GS37" s="25">
        <v>26.9017358564017</v>
      </c>
      <c r="GT37" s="25">
        <v>46.21496919988499</v>
      </c>
      <c r="GU37" s="25">
        <v>43.499480164728283</v>
      </c>
      <c r="GV37" s="25">
        <v>54.509724160557163</v>
      </c>
      <c r="GW37" s="25">
        <v>87.705264219631175</v>
      </c>
      <c r="GX37" s="25">
        <v>71.987572747505965</v>
      </c>
      <c r="GY37" s="25">
        <v>19.413538001885087</v>
      </c>
      <c r="GZ37" s="25">
        <v>24.357986478565451</v>
      </c>
      <c r="HA37" s="25">
        <v>152.59100348998041</v>
      </c>
      <c r="HB37" s="25">
        <f>+C37</f>
        <v>46.370882614651954</v>
      </c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</row>
    <row r="38" spans="1:225" ht="1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27"/>
      <c r="GM38" s="270"/>
      <c r="GN38" s="270"/>
      <c r="GO38" s="270"/>
      <c r="GP38" s="270"/>
      <c r="GQ38" s="270"/>
      <c r="GR38" s="270"/>
      <c r="GS38" s="270"/>
      <c r="GT38" s="270"/>
      <c r="GU38" s="270"/>
      <c r="GV38" s="270"/>
      <c r="GW38" s="270"/>
      <c r="GX38" s="266"/>
      <c r="GY38" s="266"/>
      <c r="GZ38" s="266"/>
      <c r="HA38" s="266"/>
      <c r="HB38" s="266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</row>
    <row r="39" spans="1:225" ht="13">
      <c r="A39" s="15"/>
      <c r="B39" s="24" t="s">
        <v>89</v>
      </c>
      <c r="C39" s="39">
        <v>1830.5</v>
      </c>
      <c r="D39" s="39">
        <v>1759</v>
      </c>
      <c r="E39" s="39">
        <v>71.5</v>
      </c>
      <c r="F39" s="26">
        <v>4.0648095508811828E-2</v>
      </c>
      <c r="G39" s="27"/>
      <c r="H39" s="39">
        <v>1601.5</v>
      </c>
      <c r="I39" s="39">
        <v>157.5</v>
      </c>
      <c r="J39" s="26">
        <v>9.8345301280049952E-2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27"/>
      <c r="GM39" s="39">
        <v>1687.25</v>
      </c>
      <c r="GN39" s="39">
        <v>1339.5</v>
      </c>
      <c r="GO39" s="39">
        <v>1367</v>
      </c>
      <c r="GP39" s="39">
        <v>1781.4166666666667</v>
      </c>
      <c r="GQ39" s="39">
        <v>1391.75</v>
      </c>
      <c r="GR39" s="39">
        <v>1426.1666666666667</v>
      </c>
      <c r="GS39" s="39">
        <v>1507.0833333333333</v>
      </c>
      <c r="GT39" s="39">
        <v>1589.9166666666667</v>
      </c>
      <c r="GU39" s="39">
        <v>1598.25</v>
      </c>
      <c r="GV39" s="39">
        <v>1609.0833333333333</v>
      </c>
      <c r="GW39" s="39">
        <v>1648.8333333333333</v>
      </c>
      <c r="GX39" s="39">
        <v>1637.5833333333333</v>
      </c>
      <c r="GY39" s="39">
        <v>1599.25</v>
      </c>
      <c r="GZ39" s="39">
        <v>1696.5833333333333</v>
      </c>
      <c r="HA39" s="39">
        <v>1805.5833333333333</v>
      </c>
      <c r="HB39" s="39">
        <f>+C39</f>
        <v>1830.5</v>
      </c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</row>
    <row r="40" spans="1:225" ht="1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24"/>
      <c r="FX40" s="224"/>
      <c r="FY40" s="224"/>
      <c r="FZ40" s="224"/>
      <c r="GA40" s="224"/>
      <c r="GB40" s="224"/>
      <c r="GC40" s="224"/>
      <c r="GD40" s="224"/>
      <c r="GE40" s="224"/>
      <c r="GF40" s="224"/>
      <c r="GG40" s="224"/>
      <c r="GH40" s="224"/>
      <c r="GI40" s="224"/>
      <c r="GJ40" s="224"/>
      <c r="GK40" s="224"/>
      <c r="GL40" s="27"/>
      <c r="GM40" s="30"/>
      <c r="GN40" s="30"/>
      <c r="GO40" s="30"/>
      <c r="GP40" s="30"/>
      <c r="GQ40" s="30"/>
      <c r="GR40" s="30"/>
      <c r="GZ40" s="37"/>
      <c r="HA40" s="37"/>
      <c r="HB40" s="37"/>
      <c r="HC40" s="37"/>
      <c r="HD40" s="37"/>
      <c r="HE40" s="37"/>
      <c r="HF40" s="37"/>
      <c r="HG40" s="37"/>
      <c r="HH40" s="37"/>
      <c r="HI40" s="37"/>
    </row>
    <row r="41" spans="1:225" ht="13" hidden="1"/>
    <row r="42" spans="1:225" ht="13" hidden="1"/>
    <row r="43" spans="1:225" ht="13" hidden="1"/>
    <row r="44" spans="1:225" ht="13" hidden="1"/>
    <row r="45" spans="1:225" ht="12.75" customHeight="1"/>
    <row r="46" spans="1:225" ht="12.75" customHeight="1"/>
    <row r="47" spans="1:225" ht="12.75" hidden="1" customHeight="1"/>
    <row r="48" spans="1:225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M6:GT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S216"/>
  <sheetViews>
    <sheetView showGridLines="0" zoomScale="80" zoomScaleNormal="80" zoomScaleSheetLayoutView="100" workbookViewId="0">
      <pane xSplit="11" ySplit="7" topLeftCell="GD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0" customHeight="1" zeroHeight="1"/>
  <cols>
    <col min="1" max="1" width="3.6328125" style="9" customWidth="1"/>
    <col min="2" max="2" width="43.54296875" style="17" customWidth="1"/>
    <col min="3" max="4" width="12.453125" style="38" customWidth="1"/>
    <col min="5" max="6" width="11.453125" style="38" customWidth="1"/>
    <col min="7" max="7" width="1.6328125" style="38" customWidth="1"/>
    <col min="8" max="8" width="12.08984375" style="38" customWidth="1"/>
    <col min="9" max="10" width="11.453125" style="38" customWidth="1"/>
    <col min="11" max="11" width="3.6328125" style="38" customWidth="1"/>
    <col min="12" max="133" width="9.08984375" style="38" customWidth="1"/>
    <col min="134" max="194" width="11.6328125" style="38" customWidth="1"/>
    <col min="195" max="201" width="9.54296875" style="38" customWidth="1"/>
    <col min="202" max="202" width="9.54296875" style="1" customWidth="1"/>
    <col min="203" max="215" width="11.453125" style="1" customWidth="1"/>
    <col min="216" max="216" width="12.08984375" style="38" customWidth="1"/>
    <col min="217" max="16384" width="11.453125" style="38"/>
  </cols>
  <sheetData>
    <row r="1" spans="1:227" ht="1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</row>
    <row r="2" spans="1:227" ht="15.5">
      <c r="A2" s="41"/>
      <c r="B2" s="306" t="s">
        <v>307</v>
      </c>
      <c r="C2" s="1"/>
      <c r="D2" s="1"/>
      <c r="E2" s="1"/>
      <c r="F2" s="1"/>
      <c r="G2" s="1"/>
      <c r="H2" s="28" t="s">
        <v>418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</row>
    <row r="3" spans="1:227" ht="1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</row>
    <row r="4" spans="1:227" ht="1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</row>
    <row r="5" spans="1:227" ht="1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S5" s="1"/>
    </row>
    <row r="6" spans="1:227" ht="12.75" customHeight="1">
      <c r="A6" s="41"/>
      <c r="B6" s="425"/>
      <c r="C6" s="424" t="s">
        <v>356</v>
      </c>
      <c r="D6" s="424" t="s">
        <v>357</v>
      </c>
      <c r="E6" s="423" t="s">
        <v>358</v>
      </c>
      <c r="F6" s="423"/>
      <c r="G6" s="7"/>
      <c r="H6" s="424" t="s">
        <v>359</v>
      </c>
      <c r="I6" s="423" t="s">
        <v>360</v>
      </c>
      <c r="J6" s="42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421" t="s">
        <v>2</v>
      </c>
      <c r="GN6" s="421"/>
      <c r="GO6" s="421"/>
      <c r="GP6" s="421"/>
      <c r="GQ6" s="421"/>
      <c r="GR6" s="421"/>
      <c r="GS6" s="421"/>
      <c r="GT6" s="421"/>
    </row>
    <row r="7" spans="1:227" ht="13">
      <c r="B7" s="425"/>
      <c r="C7" s="424"/>
      <c r="D7" s="424"/>
      <c r="E7" s="234" t="s">
        <v>3</v>
      </c>
      <c r="F7" s="234" t="s">
        <v>4</v>
      </c>
      <c r="G7" s="11"/>
      <c r="H7" s="422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3"/>
      <c r="GM7" s="14">
        <v>2009</v>
      </c>
      <c r="GN7" s="14">
        <v>2010</v>
      </c>
      <c r="GO7" s="14" t="s">
        <v>361</v>
      </c>
      <c r="GP7" s="14" t="s">
        <v>362</v>
      </c>
      <c r="GQ7" s="14" t="s">
        <v>363</v>
      </c>
      <c r="GR7" s="14" t="s">
        <v>364</v>
      </c>
      <c r="GS7" s="14" t="s">
        <v>365</v>
      </c>
      <c r="GT7" s="14" t="s">
        <v>366</v>
      </c>
      <c r="GU7" s="14" t="s">
        <v>367</v>
      </c>
      <c r="GV7" s="14" t="s">
        <v>368</v>
      </c>
      <c r="GW7" s="14" t="s">
        <v>369</v>
      </c>
      <c r="GX7" s="14" t="s">
        <v>370</v>
      </c>
      <c r="GY7" s="14">
        <v>2021</v>
      </c>
      <c r="GZ7" s="14">
        <v>2022</v>
      </c>
      <c r="HA7" s="14">
        <v>2023</v>
      </c>
      <c r="HB7" s="14" t="s">
        <v>374</v>
      </c>
    </row>
    <row r="8" spans="1:227" ht="13">
      <c r="A8" s="15"/>
      <c r="B8" s="24" t="s">
        <v>91</v>
      </c>
      <c r="C8" s="25">
        <v>22.33941941854934</v>
      </c>
      <c r="D8" s="25">
        <v>21.932651123565766</v>
      </c>
      <c r="E8" s="25">
        <v>0.40676829498357492</v>
      </c>
      <c r="F8" s="26">
        <v>1.8546243802990078E-2</v>
      </c>
      <c r="G8" s="27"/>
      <c r="H8" s="25">
        <v>21.99618628</v>
      </c>
      <c r="I8" s="25">
        <v>-6.3535156434234352E-2</v>
      </c>
      <c r="J8" s="26">
        <v>-2.8884623736799139E-3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11.119331705608047</v>
      </c>
      <c r="GK8" s="25">
        <v>11.220087712941293</v>
      </c>
      <c r="GL8" s="27"/>
      <c r="GM8" s="25">
        <v>75.116166666889427</v>
      </c>
      <c r="GN8" s="25">
        <v>81.785220920833183</v>
      </c>
      <c r="GO8" s="25">
        <v>87.146009623124044</v>
      </c>
      <c r="GP8" s="25">
        <v>99.212368765932894</v>
      </c>
      <c r="GQ8" s="25">
        <v>111.42253672114403</v>
      </c>
      <c r="GR8" s="25">
        <v>114.05604215240101</v>
      </c>
      <c r="GS8" s="25">
        <v>124.03573100255171</v>
      </c>
      <c r="GT8" s="25">
        <v>104.52808116661689</v>
      </c>
      <c r="GU8" s="25">
        <v>105.57550933839856</v>
      </c>
      <c r="GV8" s="25">
        <v>109.38773336437451</v>
      </c>
      <c r="GW8" s="25">
        <v>116.89369940439815</v>
      </c>
      <c r="GX8" s="25">
        <v>121.62256131952306</v>
      </c>
      <c r="GY8" s="25">
        <v>131.70824190101607</v>
      </c>
      <c r="GZ8" s="25">
        <v>133.75421263003381</v>
      </c>
      <c r="HA8" s="25">
        <v>134.1840383012696</v>
      </c>
      <c r="HB8" s="25">
        <f>+C8</f>
        <v>22.33941941854934</v>
      </c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</row>
    <row r="9" spans="1:227" ht="13">
      <c r="A9" s="15"/>
      <c r="B9" s="18" t="s">
        <v>92</v>
      </c>
      <c r="C9" s="19">
        <v>16.040999158458543</v>
      </c>
      <c r="D9" s="19">
        <v>5.5581598671555978</v>
      </c>
      <c r="E9" s="19">
        <v>10.482839291302945</v>
      </c>
      <c r="F9" s="20">
        <v>1.8860269480999228</v>
      </c>
      <c r="G9" s="19"/>
      <c r="H9" s="19">
        <v>6.1754912300000004</v>
      </c>
      <c r="I9" s="19">
        <v>-0.6173313628444026</v>
      </c>
      <c r="J9" s="20">
        <v>-9.996473800261596E-2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7.5761736239797512</v>
      </c>
      <c r="GJ9" s="19">
        <v>7.9301291952089876</v>
      </c>
      <c r="GK9" s="19">
        <v>8.1108699632495558</v>
      </c>
      <c r="GL9" s="27"/>
      <c r="GM9" s="19">
        <v>8.5794155326846351</v>
      </c>
      <c r="GN9" s="19">
        <v>11.045104561412124</v>
      </c>
      <c r="GO9" s="19">
        <v>20.479209449562319</v>
      </c>
      <c r="GP9" s="19">
        <v>37.145479294668313</v>
      </c>
      <c r="GQ9" s="19">
        <v>19.286125468891914</v>
      </c>
      <c r="GR9" s="19">
        <v>21.532385477622924</v>
      </c>
      <c r="GS9" s="19">
        <v>22.226739180069121</v>
      </c>
      <c r="GT9" s="19">
        <v>20.617281902590907</v>
      </c>
      <c r="GU9" s="19">
        <v>20.765177721012662</v>
      </c>
      <c r="GV9" s="19">
        <v>26.765107336840046</v>
      </c>
      <c r="GW9" s="19">
        <v>29.5399170178185</v>
      </c>
      <c r="GX9" s="19">
        <v>21.610002668167265</v>
      </c>
      <c r="GY9" s="19">
        <v>35.159435799596139</v>
      </c>
      <c r="GZ9" s="19">
        <v>49.636986415068449</v>
      </c>
      <c r="HA9" s="19">
        <v>56.635908356614607</v>
      </c>
      <c r="HB9" s="19">
        <f t="shared" ref="HB9:HB10" si="0">+C9</f>
        <v>16.040999158458543</v>
      </c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</row>
    <row r="10" spans="1:227" ht="13">
      <c r="A10" s="15"/>
      <c r="B10" s="18" t="s">
        <v>93</v>
      </c>
      <c r="C10" s="19">
        <v>6.298420260090797</v>
      </c>
      <c r="D10" s="19">
        <v>16.374491256410167</v>
      </c>
      <c r="E10" s="19">
        <v>-10.07607099631937</v>
      </c>
      <c r="F10" s="20">
        <v>-0.61535169786571919</v>
      </c>
      <c r="G10" s="19"/>
      <c r="H10" s="19">
        <v>15.820695049999999</v>
      </c>
      <c r="I10" s="19">
        <v>0.55379620641016736</v>
      </c>
      <c r="J10" s="20">
        <v>3.5004543394581603E-2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3.4265617806285253</v>
      </c>
      <c r="GJ10" s="19">
        <v>3.1892025103990607</v>
      </c>
      <c r="GK10" s="19">
        <v>3.1092177496917364</v>
      </c>
      <c r="GL10" s="27"/>
      <c r="GM10" s="19">
        <v>66.536751134204792</v>
      </c>
      <c r="GN10" s="19">
        <v>70.740116359421066</v>
      </c>
      <c r="GO10" s="19">
        <v>66.666800173561725</v>
      </c>
      <c r="GP10" s="19">
        <v>62.066889471264588</v>
      </c>
      <c r="GQ10" s="19">
        <v>92.136411252252117</v>
      </c>
      <c r="GR10" s="19">
        <v>92.523656674778081</v>
      </c>
      <c r="GS10" s="19">
        <v>101.8089918224826</v>
      </c>
      <c r="GT10" s="19">
        <v>83.910799264025982</v>
      </c>
      <c r="GU10" s="19">
        <v>84.810331617385899</v>
      </c>
      <c r="GV10" s="19">
        <v>82.622626027534466</v>
      </c>
      <c r="GW10" s="19">
        <v>87.353782386579653</v>
      </c>
      <c r="GX10" s="19">
        <v>100.01255865135579</v>
      </c>
      <c r="GY10" s="19">
        <v>96.548806101419927</v>
      </c>
      <c r="GZ10" s="19">
        <v>84.117226214965342</v>
      </c>
      <c r="HA10" s="19">
        <v>77.548129944655003</v>
      </c>
      <c r="HB10" s="19">
        <f t="shared" si="0"/>
        <v>6.298420260090797</v>
      </c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</row>
    <row r="11" spans="1:227" ht="1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27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</row>
    <row r="12" spans="1:227" ht="13">
      <c r="A12" s="15"/>
      <c r="B12" s="24" t="s">
        <v>38</v>
      </c>
      <c r="C12" s="25">
        <v>1.8046835628204643</v>
      </c>
      <c r="D12" s="25">
        <v>2.3639711357117639</v>
      </c>
      <c r="E12" s="25">
        <v>-0.5592875728912996</v>
      </c>
      <c r="F12" s="26">
        <v>-0.23658815644671766</v>
      </c>
      <c r="G12" s="27"/>
      <c r="H12" s="25">
        <v>0.47696906968251696</v>
      </c>
      <c r="I12" s="25">
        <v>1.8870020660292468</v>
      </c>
      <c r="J12" s="26">
        <v>3.9562357099702181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7"/>
      <c r="GM12" s="25">
        <v>1.6352554797159362</v>
      </c>
      <c r="GN12" s="25">
        <v>2.1172219795739866</v>
      </c>
      <c r="GO12" s="25">
        <v>2.4208803230041642</v>
      </c>
      <c r="GP12" s="25">
        <v>2.8478398060200112</v>
      </c>
      <c r="GQ12" s="25">
        <v>11.201167430428915</v>
      </c>
      <c r="GR12" s="25">
        <v>13.518820915368751</v>
      </c>
      <c r="GS12" s="25">
        <v>7.7012263021788181</v>
      </c>
      <c r="GT12" s="25">
        <v>10.007923756221759</v>
      </c>
      <c r="GU12" s="25">
        <v>5.033676344851381</v>
      </c>
      <c r="GV12" s="25">
        <v>1.670674796197325</v>
      </c>
      <c r="GW12" s="25">
        <v>6.1771303381828684</v>
      </c>
      <c r="GX12" s="25">
        <v>4.6952207407776472</v>
      </c>
      <c r="GY12" s="25">
        <v>6.3794763781554531</v>
      </c>
      <c r="GZ12" s="25">
        <v>7.2980749548034618</v>
      </c>
      <c r="HA12" s="25">
        <v>14.568517849860404</v>
      </c>
      <c r="HB12" s="25">
        <f>+C12</f>
        <v>1.8046835628204643</v>
      </c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</row>
    <row r="13" spans="1:227" ht="1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27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</row>
    <row r="14" spans="1:227" ht="13">
      <c r="A14" s="15"/>
      <c r="B14" s="24" t="s">
        <v>39</v>
      </c>
      <c r="C14" s="25">
        <v>9.283199344198632</v>
      </c>
      <c r="D14" s="25">
        <v>6.0533966897625664</v>
      </c>
      <c r="E14" s="25">
        <v>3.2298026544360656</v>
      </c>
      <c r="F14" s="26">
        <v>0.5335521228764456</v>
      </c>
      <c r="G14" s="27"/>
      <c r="H14" s="25">
        <v>4.6292014842840272</v>
      </c>
      <c r="I14" s="25">
        <v>1.4241952054785392</v>
      </c>
      <c r="J14" s="26">
        <v>0.30765461609602235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7"/>
      <c r="GM14" s="25">
        <v>18.807884364746876</v>
      </c>
      <c r="GN14" s="25">
        <v>20.513347332803008</v>
      </c>
      <c r="GO14" s="25">
        <v>23.254169888948642</v>
      </c>
      <c r="GP14" s="25">
        <v>24.171045629434389</v>
      </c>
      <c r="GQ14" s="25">
        <v>26.243544471429534</v>
      </c>
      <c r="GR14" s="25">
        <v>31.02598320782117</v>
      </c>
      <c r="GS14" s="25">
        <v>34.382663181937737</v>
      </c>
      <c r="GT14" s="25">
        <v>45.597921095584312</v>
      </c>
      <c r="GU14" s="25">
        <v>70.79849859265218</v>
      </c>
      <c r="GV14" s="25">
        <v>61.154526817689543</v>
      </c>
      <c r="GW14" s="25">
        <v>41.99531184996416</v>
      </c>
      <c r="GX14" s="25">
        <v>51.092888349175411</v>
      </c>
      <c r="GY14" s="25">
        <v>34.624679061143567</v>
      </c>
      <c r="GZ14" s="25">
        <v>56.648621334465965</v>
      </c>
      <c r="HA14" s="25">
        <v>160.05295091013835</v>
      </c>
      <c r="HB14" s="25">
        <f>+C14</f>
        <v>9.283199344198632</v>
      </c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</row>
    <row r="15" spans="1:227" ht="13">
      <c r="A15" s="15"/>
      <c r="B15" s="18" t="s">
        <v>68</v>
      </c>
      <c r="C15" s="19">
        <v>3.8268856667802695</v>
      </c>
      <c r="D15" s="19">
        <v>3.7789015213260639</v>
      </c>
      <c r="E15" s="19">
        <v>4.7984145454205596E-2</v>
      </c>
      <c r="F15" s="20">
        <v>1.2697908422172208E-2</v>
      </c>
      <c r="G15" s="19"/>
      <c r="H15" s="19">
        <v>3.2776949708111278</v>
      </c>
      <c r="I15" s="19">
        <v>0.50120655051493612</v>
      </c>
      <c r="J15" s="20">
        <v>0.15291433613509894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27"/>
      <c r="GM15" s="19">
        <v>12.576280174808645</v>
      </c>
      <c r="GN15" s="19">
        <v>13.005434386271492</v>
      </c>
      <c r="GO15" s="19">
        <v>12.803304879838464</v>
      </c>
      <c r="GP15" s="19">
        <v>13.628044825673767</v>
      </c>
      <c r="GQ15" s="19">
        <v>14.574053928576259</v>
      </c>
      <c r="GR15" s="19">
        <v>15.204535736617583</v>
      </c>
      <c r="GS15" s="19">
        <v>15.24959231592533</v>
      </c>
      <c r="GT15" s="19">
        <v>17.239198829102804</v>
      </c>
      <c r="GU15" s="19">
        <v>18.746536868930253</v>
      </c>
      <c r="GV15" s="19">
        <v>19.561075618899537</v>
      </c>
      <c r="GW15" s="19">
        <v>19.737499562839815</v>
      </c>
      <c r="GX15" s="19">
        <v>21.894258768729916</v>
      </c>
      <c r="GY15" s="19">
        <v>23.630829798584156</v>
      </c>
      <c r="GZ15" s="19">
        <v>28.243342113308096</v>
      </c>
      <c r="HA15" s="19">
        <v>29.008640924911255</v>
      </c>
      <c r="HB15" s="19">
        <f>+C15</f>
        <v>3.8268856667802695</v>
      </c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</row>
    <row r="16" spans="1:227" ht="13">
      <c r="A16" s="15"/>
      <c r="B16" s="18" t="s">
        <v>69</v>
      </c>
      <c r="C16" s="19">
        <v>1.853271559056636</v>
      </c>
      <c r="D16" s="19">
        <v>1.2905807209877218</v>
      </c>
      <c r="E16" s="19">
        <v>0.56269083806891418</v>
      </c>
      <c r="F16" s="20">
        <v>0.43599817424691517</v>
      </c>
      <c r="G16" s="19"/>
      <c r="H16" s="19">
        <v>0.74588348148340455</v>
      </c>
      <c r="I16" s="19">
        <v>0.54469723950431725</v>
      </c>
      <c r="J16" s="20">
        <v>0.73027121933445904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27"/>
      <c r="GM16" s="19">
        <v>3.6433226229763953</v>
      </c>
      <c r="GN16" s="19">
        <v>3.9820146248850121</v>
      </c>
      <c r="GO16" s="19">
        <v>7.1084904938697679</v>
      </c>
      <c r="GP16" s="19">
        <v>6.8455127593152314</v>
      </c>
      <c r="GQ16" s="19">
        <v>6.6731351327885342</v>
      </c>
      <c r="GR16" s="19">
        <v>11.234497696967185</v>
      </c>
      <c r="GS16" s="19">
        <v>13.75281231539083</v>
      </c>
      <c r="GT16" s="19">
        <v>19.046082695953334</v>
      </c>
      <c r="GU16" s="19">
        <v>16.61436993883574</v>
      </c>
      <c r="GV16" s="19">
        <v>14.421551451062721</v>
      </c>
      <c r="GW16" s="19">
        <v>14.410186928333259</v>
      </c>
      <c r="GX16" s="19">
        <v>10.541775063248835</v>
      </c>
      <c r="GY16" s="19">
        <v>6.3191090864491919</v>
      </c>
      <c r="GZ16" s="19">
        <v>11.421105734967647</v>
      </c>
      <c r="HA16" s="19">
        <v>12.995952106044436</v>
      </c>
      <c r="HB16" s="19">
        <f t="shared" ref="HB16:HB18" si="1">+C16</f>
        <v>1.853271559056636</v>
      </c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</row>
    <row r="17" spans="1:227" ht="13">
      <c r="A17" s="15"/>
      <c r="B17" s="18" t="s">
        <v>70</v>
      </c>
      <c r="C17" s="19">
        <v>3.2417805115688831</v>
      </c>
      <c r="D17" s="19">
        <v>0.46918392050838198</v>
      </c>
      <c r="E17" s="19">
        <v>2.772596591060501</v>
      </c>
      <c r="F17" s="20">
        <v>5.9094024110124392</v>
      </c>
      <c r="G17" s="19"/>
      <c r="H17" s="19">
        <v>0.28004272615595271</v>
      </c>
      <c r="I17" s="19">
        <v>0.18914119435242926</v>
      </c>
      <c r="J17" s="20">
        <v>0.67540120376880852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27"/>
      <c r="GM17" s="19">
        <v>1.5032844032963881</v>
      </c>
      <c r="GN17" s="19">
        <v>1.7514809838980689</v>
      </c>
      <c r="GO17" s="19">
        <v>2.1629256503063936</v>
      </c>
      <c r="GP17" s="19">
        <v>2.6102583370605905</v>
      </c>
      <c r="GQ17" s="19">
        <v>2.7945466963290229</v>
      </c>
      <c r="GR17" s="19">
        <v>2.630330467339836</v>
      </c>
      <c r="GS17" s="19">
        <v>2.8656879635902266</v>
      </c>
      <c r="GT17" s="19">
        <v>6.8974840825733601</v>
      </c>
      <c r="GU17" s="19">
        <v>2.7042350818743475</v>
      </c>
      <c r="GV17" s="19">
        <v>3.3566865715329581</v>
      </c>
      <c r="GW17" s="19">
        <v>5.0332701448942805</v>
      </c>
      <c r="GX17" s="19">
        <v>6.918111871859872</v>
      </c>
      <c r="GY17" s="19">
        <v>2.6670266360700872</v>
      </c>
      <c r="GZ17" s="19">
        <v>7.9157672181946532</v>
      </c>
      <c r="HA17" s="19">
        <v>22.953965636456356</v>
      </c>
      <c r="HB17" s="19">
        <f t="shared" si="1"/>
        <v>3.2417805115688831</v>
      </c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</row>
    <row r="18" spans="1:227" ht="13">
      <c r="A18" s="15"/>
      <c r="B18" s="18" t="s">
        <v>88</v>
      </c>
      <c r="C18" s="19">
        <v>0.36126160679284303</v>
      </c>
      <c r="D18" s="19">
        <v>0.51473052694039922</v>
      </c>
      <c r="E18" s="19">
        <v>-0.1534689201475562</v>
      </c>
      <c r="F18" s="20">
        <v>-0.2981539118338058</v>
      </c>
      <c r="G18" s="19"/>
      <c r="H18" s="19">
        <v>0.32558030583354175</v>
      </c>
      <c r="I18" s="19">
        <v>0.18915022110685747</v>
      </c>
      <c r="J18" s="20">
        <v>0.58096333751699225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27"/>
      <c r="GM18" s="19">
        <v>1.0849971636654472</v>
      </c>
      <c r="GN18" s="19">
        <v>1.7744173377484334</v>
      </c>
      <c r="GO18" s="19">
        <v>1.1794488649340167</v>
      </c>
      <c r="GP18" s="19">
        <v>1.0872297073848007</v>
      </c>
      <c r="GQ18" s="19">
        <v>2.2018087137357178</v>
      </c>
      <c r="GR18" s="19">
        <v>1.9566193068965667</v>
      </c>
      <c r="GS18" s="19">
        <v>2.5145705870313506</v>
      </c>
      <c r="GT18" s="19">
        <v>2.4151554879548187</v>
      </c>
      <c r="GU18" s="19">
        <v>32.733356703011843</v>
      </c>
      <c r="GV18" s="19">
        <v>23.81521317619433</v>
      </c>
      <c r="GW18" s="19">
        <v>2.8143552138968042</v>
      </c>
      <c r="GX18" s="19">
        <v>11.738742645336792</v>
      </c>
      <c r="GY18" s="19">
        <v>2.0077135400401267</v>
      </c>
      <c r="GZ18" s="19">
        <v>9.0684062679955701</v>
      </c>
      <c r="HA18" s="19">
        <v>95.094392242726286</v>
      </c>
      <c r="HB18" s="19">
        <f t="shared" si="1"/>
        <v>0.36126160679284303</v>
      </c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</row>
    <row r="19" spans="1:227" ht="1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27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</row>
    <row r="20" spans="1:227" ht="13">
      <c r="A20" s="15"/>
      <c r="B20" s="24" t="s">
        <v>72</v>
      </c>
      <c r="C20" s="25">
        <v>0.52110834225616864</v>
      </c>
      <c r="D20" s="25">
        <v>0.52941563655987134</v>
      </c>
      <c r="E20" s="25">
        <v>-8.3072943037026947E-3</v>
      </c>
      <c r="F20" s="26">
        <v>-1.5691441147608089E-2</v>
      </c>
      <c r="G20" s="27"/>
      <c r="H20" s="25">
        <v>0</v>
      </c>
      <c r="I20" s="25">
        <v>0.52941563655987134</v>
      </c>
      <c r="J20" s="26">
        <v>0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7"/>
      <c r="GM20" s="25">
        <v>0</v>
      </c>
      <c r="GN20" s="25">
        <v>0</v>
      </c>
      <c r="GO20" s="25">
        <v>0</v>
      </c>
      <c r="GP20" s="25">
        <v>0</v>
      </c>
      <c r="GQ20" s="25">
        <v>0</v>
      </c>
      <c r="GR20" s="25">
        <v>0</v>
      </c>
      <c r="GS20" s="25">
        <v>0</v>
      </c>
      <c r="GT20" s="25">
        <v>0</v>
      </c>
      <c r="GU20" s="25">
        <v>0</v>
      </c>
      <c r="GV20" s="25">
        <v>0</v>
      </c>
      <c r="GW20" s="25">
        <v>0</v>
      </c>
      <c r="GX20" s="25">
        <v>1.7752731182500678</v>
      </c>
      <c r="GY20" s="25">
        <v>4.2780582318173437</v>
      </c>
      <c r="GZ20" s="25">
        <v>5.4125950371251212</v>
      </c>
      <c r="HA20" s="25">
        <v>6.0486682773900116</v>
      </c>
      <c r="HB20" s="25">
        <f>+C20</f>
        <v>0.52110834225616864</v>
      </c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</row>
    <row r="21" spans="1:227" ht="13">
      <c r="A21" s="15"/>
      <c r="B21" s="18" t="s">
        <v>73</v>
      </c>
      <c r="C21" s="19">
        <v>0.52110834225616864</v>
      </c>
      <c r="D21" s="19">
        <v>0.52941563655987134</v>
      </c>
      <c r="E21" s="19">
        <v>-8.3072943037026947E-3</v>
      </c>
      <c r="F21" s="20">
        <v>-1.5691441147608089E-2</v>
      </c>
      <c r="G21" s="19"/>
      <c r="H21" s="19">
        <v>0</v>
      </c>
      <c r="I21" s="19">
        <v>0.52941563655987134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27"/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0</v>
      </c>
      <c r="GX21" s="19">
        <v>1.7752731182500678</v>
      </c>
      <c r="GY21" s="19">
        <v>4.2780582318173437</v>
      </c>
      <c r="GZ21" s="19">
        <v>5.4125950371251212</v>
      </c>
      <c r="HA21" s="19">
        <v>6.0486682773900116</v>
      </c>
      <c r="HB21" s="19">
        <f>+C21</f>
        <v>0.52110834225616864</v>
      </c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</row>
    <row r="22" spans="1:227" ht="1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27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</row>
    <row r="23" spans="1:227" ht="13">
      <c r="A23" s="15"/>
      <c r="B23" s="24" t="s">
        <v>74</v>
      </c>
      <c r="C23" s="25">
        <v>10.400387951735915</v>
      </c>
      <c r="D23" s="25">
        <v>1.1687653108778755</v>
      </c>
      <c r="E23" s="25">
        <v>9.2316226408580402</v>
      </c>
      <c r="F23" s="26">
        <v>7.8986110855087261</v>
      </c>
      <c r="G23" s="27"/>
      <c r="H23" s="25">
        <v>1.2212640687346574</v>
      </c>
      <c r="I23" s="25">
        <v>-5.249875785678193E-2</v>
      </c>
      <c r="J23" s="26">
        <v>-4.2987228725377552E-2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7"/>
      <c r="GM23" s="25">
        <v>42.980301596960757</v>
      </c>
      <c r="GN23" s="25">
        <v>41.148325470888125</v>
      </c>
      <c r="GO23" s="25">
        <v>36.430646717104295</v>
      </c>
      <c r="GP23" s="25">
        <v>33.509705734350398</v>
      </c>
      <c r="GQ23" s="25">
        <v>29.563152615897337</v>
      </c>
      <c r="GR23" s="25">
        <v>36.575170037635473</v>
      </c>
      <c r="GS23" s="25">
        <v>35.189431408702212</v>
      </c>
      <c r="GT23" s="25">
        <v>37.395967566835722</v>
      </c>
      <c r="GU23" s="25">
        <v>24.091830722059935</v>
      </c>
      <c r="GV23" s="25">
        <v>37.915000996345384</v>
      </c>
      <c r="GW23" s="25">
        <v>43.812856137466319</v>
      </c>
      <c r="GX23" s="25">
        <v>15.437684887735657</v>
      </c>
      <c r="GY23" s="25">
        <v>12.225104351110677</v>
      </c>
      <c r="GZ23" s="25">
        <v>24.669941759152625</v>
      </c>
      <c r="HA23" s="25">
        <v>44.988459659137277</v>
      </c>
      <c r="HB23" s="25">
        <f>+C23</f>
        <v>10.400387951735915</v>
      </c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</row>
    <row r="24" spans="1:227" ht="1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27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</row>
    <row r="25" spans="1:227" ht="13">
      <c r="A25" s="15"/>
      <c r="B25" s="24" t="s">
        <v>94</v>
      </c>
      <c r="C25" s="39">
        <v>1677</v>
      </c>
      <c r="D25" s="39">
        <v>1652.5</v>
      </c>
      <c r="E25" s="39">
        <v>24.5</v>
      </c>
      <c r="F25" s="26">
        <v>1.4826021180030256E-2</v>
      </c>
      <c r="G25" s="27"/>
      <c r="H25" s="39">
        <v>1591.5</v>
      </c>
      <c r="I25" s="39">
        <v>61</v>
      </c>
      <c r="J25" s="26">
        <v>3.8328620797989321E-2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27"/>
      <c r="GM25" s="39">
        <v>860.41666666666663</v>
      </c>
      <c r="GN25" s="39">
        <v>869.58333333333337</v>
      </c>
      <c r="GO25" s="39">
        <v>858.33333333333337</v>
      </c>
      <c r="GP25" s="39">
        <v>861.91666666666663</v>
      </c>
      <c r="GQ25" s="39">
        <v>905.58333333333337</v>
      </c>
      <c r="GR25" s="39">
        <v>955.58333333333337</v>
      </c>
      <c r="GS25" s="39">
        <v>1032.5</v>
      </c>
      <c r="GT25" s="39">
        <v>1096.75</v>
      </c>
      <c r="GU25" s="39">
        <v>1119.75</v>
      </c>
      <c r="GV25" s="39">
        <v>1212.5833333333333</v>
      </c>
      <c r="GW25" s="39">
        <v>1281.4166666666667</v>
      </c>
      <c r="GX25" s="39">
        <v>1318.25</v>
      </c>
      <c r="GY25" s="39">
        <v>1513.8333333333333</v>
      </c>
      <c r="GZ25" s="39">
        <v>1630.0833333333333</v>
      </c>
      <c r="HA25" s="39">
        <v>1666.25</v>
      </c>
      <c r="HB25" s="39">
        <f>+C25</f>
        <v>1677</v>
      </c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</row>
    <row r="26" spans="1:227" ht="1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19"/>
      <c r="GN26" s="19"/>
      <c r="GO26" s="19"/>
      <c r="GP26" s="19"/>
      <c r="GQ26" s="19"/>
      <c r="GR26" s="19"/>
      <c r="GS26" s="1"/>
      <c r="HH26" s="1"/>
      <c r="HI26" s="1"/>
      <c r="HJ26" s="1"/>
      <c r="HK26" s="1"/>
    </row>
    <row r="27" spans="1:227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M27" s="51"/>
      <c r="GN27" s="51"/>
      <c r="GO27" s="51"/>
      <c r="GP27" s="51"/>
      <c r="GQ27" s="51"/>
      <c r="GR27" s="51"/>
      <c r="HJ27" s="1" t="b">
        <v>1</v>
      </c>
    </row>
    <row r="28" spans="1:227" ht="13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M28" s="51"/>
      <c r="GN28" s="51"/>
      <c r="GO28" s="51"/>
      <c r="GP28" s="51"/>
      <c r="GQ28" s="51"/>
      <c r="GR28" s="51"/>
      <c r="HJ28" s="1" t="b">
        <v>1</v>
      </c>
    </row>
    <row r="29" spans="1:227" ht="13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M29" s="51"/>
      <c r="GN29" s="51"/>
      <c r="GO29" s="51"/>
      <c r="GP29" s="51"/>
      <c r="GQ29" s="51"/>
      <c r="GR29" s="51"/>
      <c r="HJ29" s="1" t="b">
        <v>1</v>
      </c>
    </row>
    <row r="30" spans="1:227" ht="13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M30" s="51"/>
      <c r="GN30" s="51"/>
      <c r="GO30" s="51"/>
      <c r="GP30" s="51"/>
      <c r="GQ30" s="51"/>
      <c r="GR30" s="51"/>
      <c r="HJ30" s="1" t="b">
        <v>1</v>
      </c>
    </row>
    <row r="31" spans="1:227" ht="13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M31" s="51"/>
      <c r="GN31" s="51"/>
      <c r="GO31" s="51"/>
      <c r="GP31" s="51"/>
      <c r="GQ31" s="51"/>
      <c r="GR31" s="51"/>
      <c r="HJ31" s="1" t="b">
        <v>1</v>
      </c>
    </row>
    <row r="32" spans="1:227" ht="13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M32" s="51"/>
      <c r="GN32" s="51"/>
      <c r="GO32" s="51"/>
      <c r="GP32" s="51"/>
      <c r="GQ32" s="51"/>
      <c r="GR32" s="51"/>
      <c r="HJ32" s="1" t="b">
        <v>1</v>
      </c>
    </row>
    <row r="33" spans="1:218" ht="13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M33" s="51"/>
      <c r="GN33" s="51"/>
      <c r="GO33" s="51"/>
      <c r="GP33" s="51"/>
      <c r="GQ33" s="51"/>
      <c r="GR33" s="51"/>
      <c r="HJ33" s="1" t="b">
        <v>1</v>
      </c>
    </row>
    <row r="34" spans="1:218" ht="13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M34" s="51"/>
      <c r="GN34" s="51"/>
      <c r="GO34" s="51"/>
      <c r="GP34" s="51"/>
      <c r="GQ34" s="51"/>
      <c r="GR34" s="51"/>
      <c r="HJ34" s="1" t="b">
        <v>1</v>
      </c>
    </row>
    <row r="35" spans="1:218" ht="13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M35" s="51"/>
      <c r="GN35" s="51"/>
      <c r="GO35" s="51"/>
      <c r="GP35" s="51"/>
      <c r="GQ35" s="51"/>
      <c r="GR35" s="51"/>
      <c r="HJ35" s="1" t="b">
        <v>1</v>
      </c>
    </row>
    <row r="36" spans="1:218" ht="13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M36" s="51"/>
      <c r="GN36" s="51"/>
      <c r="GO36" s="51"/>
      <c r="GP36" s="51"/>
      <c r="GQ36" s="51"/>
      <c r="GR36" s="51"/>
      <c r="HJ36" s="1" t="b">
        <v>1</v>
      </c>
    </row>
    <row r="37" spans="1:218" ht="13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M37" s="51"/>
      <c r="GN37" s="51"/>
      <c r="GO37" s="51"/>
      <c r="GP37" s="51"/>
      <c r="GQ37" s="51"/>
      <c r="GR37" s="51"/>
      <c r="HJ37" s="1" t="b">
        <v>1</v>
      </c>
    </row>
    <row r="38" spans="1:218" ht="13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M38" s="51"/>
      <c r="GN38" s="51"/>
      <c r="GO38" s="51"/>
      <c r="GP38" s="51"/>
      <c r="GQ38" s="51"/>
      <c r="GR38" s="51"/>
      <c r="HJ38" s="1" t="b">
        <v>1</v>
      </c>
    </row>
    <row r="39" spans="1:218" ht="13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M39" s="51"/>
      <c r="GN39" s="51"/>
      <c r="GO39" s="51"/>
      <c r="GP39" s="51"/>
      <c r="GQ39" s="51"/>
      <c r="GR39" s="51"/>
      <c r="HJ39" s="1" t="b">
        <v>1</v>
      </c>
    </row>
    <row r="40" spans="1:218" ht="13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M40" s="51"/>
      <c r="GN40" s="51"/>
      <c r="GO40" s="51"/>
      <c r="GP40" s="51"/>
      <c r="GQ40" s="51"/>
      <c r="GR40" s="51"/>
      <c r="HJ40" s="1" t="b">
        <v>1</v>
      </c>
    </row>
    <row r="41" spans="1:218" ht="13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M41" s="51"/>
      <c r="GN41" s="51"/>
      <c r="GO41" s="51"/>
      <c r="GP41" s="51"/>
      <c r="GQ41" s="51"/>
      <c r="GR41" s="51"/>
      <c r="GS41" s="52"/>
      <c r="HJ41" s="1" t="b">
        <v>1</v>
      </c>
    </row>
    <row r="42" spans="1:218" ht="13" hidden="1">
      <c r="HJ42" s="1" t="b">
        <v>1</v>
      </c>
    </row>
    <row r="43" spans="1:218" ht="13" hidden="1">
      <c r="HJ43" s="1" t="b">
        <v>1</v>
      </c>
    </row>
    <row r="44" spans="1:218" ht="12.75" customHeight="1"/>
    <row r="45" spans="1:218" ht="12.75" customHeight="1"/>
    <row r="46" spans="1:218" ht="12.75" hidden="1" customHeight="1"/>
    <row r="47" spans="1:218" ht="12.75" hidden="1" customHeight="1"/>
    <row r="48" spans="1:21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M6:GT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O97"/>
  <sheetViews>
    <sheetView showGridLines="0" zoomScale="75" zoomScaleNormal="75" zoomScaleSheetLayoutView="85" workbookViewId="0">
      <pane xSplit="11" ySplit="8" topLeftCell="GF18" activePane="bottomRight" state="frozen"/>
      <selection activeCell="E4" sqref="E4"/>
      <selection pane="topRight" activeCell="E4" sqref="E4"/>
      <selection pane="bottomLeft" activeCell="E4" sqref="E4"/>
      <selection pane="bottomRight" activeCell="E3" sqref="E3"/>
    </sheetView>
  </sheetViews>
  <sheetFormatPr baseColWidth="10" defaultColWidth="7.54296875" defaultRowHeight="14" customHeight="1" zeroHeight="1" outlineLevelCol="1"/>
  <cols>
    <col min="1" max="1" width="5.90625" style="41" customWidth="1"/>
    <col min="2" max="2" width="51.6328125" style="6" customWidth="1"/>
    <col min="3" max="3" width="13" style="1" customWidth="1"/>
    <col min="4" max="4" width="12.90625" style="1" customWidth="1"/>
    <col min="5" max="6" width="11.453125" style="1" customWidth="1"/>
    <col min="7" max="7" width="1.6328125" style="1" customWidth="1"/>
    <col min="8" max="8" width="13.36328125" style="1" customWidth="1"/>
    <col min="9" max="9" width="11.453125" style="1" customWidth="1"/>
    <col min="10" max="10" width="13.453125" style="1" customWidth="1"/>
    <col min="11" max="11" width="3.6328125" style="1" customWidth="1"/>
    <col min="12" max="143" width="9.08984375" style="1" hidden="1" customWidth="1" outlineLevel="1"/>
    <col min="144" max="144" width="9.08984375" style="1" hidden="1" customWidth="1" outlineLevel="1" collapsed="1"/>
    <col min="145" max="154" width="9.08984375" style="1" hidden="1" customWidth="1" outlineLevel="1"/>
    <col min="155" max="155" width="9.08984375" style="1" hidden="1" customWidth="1" outlineLevel="1" collapsed="1"/>
    <col min="156" max="167" width="9.08984375" style="1" hidden="1" customWidth="1" outlineLevel="1"/>
    <col min="168" max="168" width="9.08984375" style="1" customWidth="1" collapsed="1"/>
    <col min="169" max="195" width="9.08984375" style="1" customWidth="1"/>
    <col min="196" max="196" width="9.08984375" style="1" customWidth="1" outlineLevel="1"/>
    <col min="197" max="197" width="9.08984375" style="1" customWidth="1"/>
    <col min="198" max="199" width="7.6328125" style="1" bestFit="1" customWidth="1"/>
    <col min="200" max="200" width="6.90625" style="1" bestFit="1" customWidth="1"/>
    <col min="201" max="201" width="6.6328125" style="1" bestFit="1" customWidth="1"/>
    <col min="202" max="202" width="7" style="1" bestFit="1" customWidth="1"/>
    <col min="203" max="211" width="6.6328125" style="1" bestFit="1" customWidth="1"/>
    <col min="212" max="212" width="6.90625" style="1" bestFit="1" customWidth="1"/>
    <col min="213" max="213" width="6.6328125" style="1" bestFit="1" customWidth="1"/>
    <col min="214" max="214" width="7" style="1" bestFit="1" customWidth="1"/>
    <col min="215" max="223" width="6.6328125" style="1" bestFit="1" customWidth="1"/>
    <col min="224" max="224" width="6.90625" style="1" bestFit="1" customWidth="1"/>
    <col min="225" max="225" width="6.6328125" style="1" bestFit="1" customWidth="1"/>
    <col min="226" max="226" width="7" style="1" bestFit="1" customWidth="1"/>
    <col min="227" max="234" width="6.6328125" style="1" bestFit="1" customWidth="1"/>
    <col min="235" max="235" width="6.08984375" style="1" bestFit="1" customWidth="1"/>
    <col min="236" max="236" width="6.90625" style="1" bestFit="1" customWidth="1"/>
    <col min="237" max="237" width="6.453125" style="1" bestFit="1" customWidth="1"/>
    <col min="238" max="238" width="7" style="1" bestFit="1" customWidth="1"/>
    <col min="239" max="239" width="6.08984375" style="1" bestFit="1" customWidth="1"/>
    <col min="240" max="240" width="5.6328125" style="1" bestFit="1" customWidth="1"/>
    <col min="241" max="242" width="6.54296875" style="1" bestFit="1" customWidth="1"/>
    <col min="243" max="243" width="6.08984375" style="1" bestFit="1" customWidth="1"/>
    <col min="244" max="244" width="6.54296875" style="1" bestFit="1" customWidth="1"/>
    <col min="245" max="245" width="6" style="1" bestFit="1" customWidth="1"/>
    <col min="246" max="246" width="6.6328125" style="1" bestFit="1" customWidth="1"/>
    <col min="247" max="247" width="6.08984375" style="1" bestFit="1" customWidth="1"/>
    <col min="248" max="248" width="6.90625" style="1" bestFit="1" customWidth="1"/>
    <col min="249" max="249" width="6.453125" style="1" bestFit="1" customWidth="1"/>
    <col min="250" max="250" width="7" style="1" bestFit="1" customWidth="1"/>
    <col min="251" max="251" width="6.08984375" style="1" bestFit="1" customWidth="1"/>
    <col min="252" max="252" width="5.6328125" style="1" bestFit="1" customWidth="1"/>
    <col min="253" max="254" width="6.54296875" style="1" bestFit="1" customWidth="1"/>
    <col min="255" max="255" width="6.08984375" style="1" bestFit="1" customWidth="1"/>
    <col min="256" max="256" width="6.54296875" style="1" bestFit="1" customWidth="1"/>
    <col min="257" max="257" width="6" style="1" bestFit="1" customWidth="1"/>
    <col min="258" max="258" width="6.6328125" style="1" bestFit="1" customWidth="1"/>
    <col min="259" max="259" width="6.08984375" style="1" bestFit="1" customWidth="1"/>
    <col min="260" max="260" width="6.90625" style="1" bestFit="1" customWidth="1"/>
    <col min="261" max="261" width="6.453125" style="1" bestFit="1" customWidth="1"/>
    <col min="262" max="262" width="7" style="1" bestFit="1" customWidth="1"/>
    <col min="263" max="263" width="6.08984375" style="1" bestFit="1" customWidth="1"/>
    <col min="264" max="264" width="5.6328125" style="1" bestFit="1" customWidth="1"/>
    <col min="265" max="266" width="6.54296875" style="1" bestFit="1" customWidth="1"/>
    <col min="267" max="267" width="6.08984375" style="1" bestFit="1" customWidth="1"/>
    <col min="268" max="268" width="6.54296875" style="1" bestFit="1" customWidth="1"/>
    <col min="269" max="269" width="6" style="1" bestFit="1" customWidth="1"/>
    <col min="270" max="270" width="6.6328125" style="1" bestFit="1" customWidth="1"/>
    <col min="271" max="271" width="6.08984375" style="1" bestFit="1" customWidth="1"/>
    <col min="272" max="272" width="6.90625" style="1" bestFit="1" customWidth="1"/>
    <col min="273" max="273" width="6.453125" style="1" bestFit="1" customWidth="1"/>
    <col min="274" max="274" width="7" style="1" bestFit="1" customWidth="1"/>
    <col min="275" max="275" width="6.08984375" style="1" bestFit="1" customWidth="1"/>
    <col min="276" max="276" width="5.6328125" style="1" bestFit="1" customWidth="1"/>
    <col min="277" max="278" width="6.54296875" style="1" bestFit="1" customWidth="1"/>
    <col min="279" max="279" width="6.08984375" style="1" bestFit="1" customWidth="1"/>
    <col min="280" max="280" width="6.54296875" style="1" bestFit="1" customWidth="1"/>
    <col min="281" max="281" width="6" style="1" bestFit="1" customWidth="1"/>
    <col min="282" max="282" width="6.6328125" style="1" bestFit="1" customWidth="1"/>
    <col min="283" max="283" width="6.08984375" style="1" bestFit="1" customWidth="1"/>
    <col min="284" max="284" width="6.90625" style="1" bestFit="1" customWidth="1"/>
    <col min="285" max="285" width="6.453125" style="1" bestFit="1" customWidth="1"/>
    <col min="286" max="286" width="7" style="1" bestFit="1" customWidth="1"/>
    <col min="287" max="287" width="6.08984375" style="1" bestFit="1" customWidth="1"/>
    <col min="288" max="288" width="5.6328125" style="1" bestFit="1" customWidth="1"/>
    <col min="289" max="290" width="6.54296875" style="1" bestFit="1" customWidth="1"/>
    <col min="291" max="291" width="6.08984375" style="1" bestFit="1" customWidth="1"/>
    <col min="292" max="292" width="6.54296875" style="1" bestFit="1" customWidth="1"/>
    <col min="293" max="293" width="6" style="1" bestFit="1" customWidth="1"/>
    <col min="294" max="294" width="6.6328125" style="1" bestFit="1" customWidth="1"/>
    <col min="295" max="295" width="6.08984375" style="1" bestFit="1" customWidth="1"/>
    <col min="296" max="296" width="6.90625" style="1" bestFit="1" customWidth="1"/>
    <col min="297" max="297" width="6.453125" style="1" bestFit="1" customWidth="1"/>
    <col min="298" max="298" width="7" style="1" bestFit="1" customWidth="1"/>
    <col min="299" max="299" width="6.08984375" style="1" bestFit="1" customWidth="1"/>
    <col min="300" max="300" width="5.6328125" style="1" bestFit="1" customWidth="1"/>
    <col min="301" max="302" width="6.54296875" style="1" bestFit="1" customWidth="1"/>
    <col min="303" max="303" width="6.08984375" style="1" bestFit="1" customWidth="1"/>
    <col min="304" max="304" width="6.54296875" style="1" bestFit="1" customWidth="1"/>
    <col min="305" max="305" width="6" style="1" bestFit="1" customWidth="1"/>
    <col min="306" max="306" width="6.6328125" style="1" bestFit="1" customWidth="1"/>
    <col min="307" max="307" width="6.08984375" style="1" bestFit="1" customWidth="1"/>
    <col min="308" max="308" width="6.90625" style="1" bestFit="1" customWidth="1"/>
    <col min="309" max="309" width="6.453125" style="1" bestFit="1" customWidth="1"/>
    <col min="310" max="310" width="7" style="1" bestFit="1" customWidth="1"/>
    <col min="311" max="311" width="6.08984375" style="1" bestFit="1" customWidth="1"/>
    <col min="312" max="312" width="5.6328125" style="1" bestFit="1" customWidth="1"/>
    <col min="313" max="314" width="6.54296875" style="1" bestFit="1" customWidth="1"/>
    <col min="315" max="315" width="6.08984375" style="1" bestFit="1" customWidth="1"/>
    <col min="316" max="316" width="6.54296875" style="1" bestFit="1" customWidth="1"/>
    <col min="317" max="317" width="6" style="1" bestFit="1" customWidth="1"/>
    <col min="318" max="318" width="6.6328125" style="1" bestFit="1" customWidth="1"/>
    <col min="319" max="319" width="6.08984375" style="1" bestFit="1" customWidth="1"/>
    <col min="320" max="320" width="6.90625" style="1" bestFit="1" customWidth="1"/>
    <col min="321" max="321" width="6.453125" style="1" bestFit="1" customWidth="1"/>
    <col min="322" max="322" width="7" style="1" bestFit="1" customWidth="1"/>
    <col min="323" max="323" width="6.08984375" style="1" bestFit="1" customWidth="1"/>
    <col min="324" max="324" width="5.6328125" style="1" bestFit="1" customWidth="1"/>
    <col min="325" max="326" width="6.54296875" style="1" bestFit="1" customWidth="1"/>
    <col min="327" max="327" width="6.08984375" style="1" bestFit="1" customWidth="1"/>
    <col min="328" max="328" width="6.54296875" style="1" bestFit="1" customWidth="1"/>
    <col min="329" max="329" width="6" style="1" bestFit="1" customWidth="1"/>
    <col min="330" max="330" width="6.6328125" style="1" bestFit="1" customWidth="1"/>
    <col min="331" max="331" width="6.08984375" style="1" bestFit="1" customWidth="1"/>
    <col min="332" max="332" width="6.90625" style="1" bestFit="1" customWidth="1"/>
    <col min="333" max="333" width="6.453125" style="1" bestFit="1" customWidth="1"/>
    <col min="334" max="334" width="7" style="1" bestFit="1" customWidth="1"/>
    <col min="335" max="335" width="6.08984375" style="1" bestFit="1" customWidth="1"/>
    <col min="336" max="336" width="5.6328125" style="1" bestFit="1" customWidth="1"/>
    <col min="337" max="338" width="6.54296875" style="1" bestFit="1" customWidth="1"/>
    <col min="339" max="339" width="6.08984375" style="1" bestFit="1" customWidth="1"/>
    <col min="340" max="340" width="6.54296875" style="1" bestFit="1" customWidth="1"/>
    <col min="341" max="16384" width="7.54296875" style="1"/>
  </cols>
  <sheetData>
    <row r="1" spans="1:342" ht="14" customHeight="1"/>
    <row r="2" spans="1:342" ht="13">
      <c r="A2" s="47"/>
      <c r="B2" s="356" t="s">
        <v>315</v>
      </c>
    </row>
    <row r="3" spans="1:342">
      <c r="B3" s="357" t="s">
        <v>316</v>
      </c>
      <c r="E3" s="319" t="s">
        <v>418</v>
      </c>
    </row>
    <row r="4" spans="1:342" ht="13">
      <c r="B4" s="4" t="s">
        <v>344</v>
      </c>
    </row>
    <row r="5" spans="1:342" ht="13">
      <c r="B5" s="4" t="s">
        <v>1</v>
      </c>
    </row>
    <row r="6" spans="1:342" ht="1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M6" s="45" t="s">
        <v>2</v>
      </c>
      <c r="GP6" s="358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</row>
    <row r="7" spans="1:342" ht="13">
      <c r="B7" s="8"/>
      <c r="C7" s="422" t="s">
        <v>356</v>
      </c>
      <c r="D7" s="422" t="s" cm="1">
        <v>357</v>
      </c>
      <c r="E7" s="423" t="s" cm="1">
        <v>358</v>
      </c>
      <c r="F7" s="423">
        <v>0</v>
      </c>
      <c r="G7" s="7"/>
      <c r="H7" s="422" t="s">
        <v>359</v>
      </c>
      <c r="I7" s="423" t="s">
        <v>360</v>
      </c>
      <c r="J7" s="423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359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M7" s="28"/>
      <c r="GN7" s="28"/>
      <c r="GP7" s="358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</row>
    <row r="8" spans="1:342" ht="13">
      <c r="B8" s="10"/>
      <c r="C8" s="422"/>
      <c r="D8" s="422">
        <v>0</v>
      </c>
      <c r="E8" s="234" t="s">
        <v>3</v>
      </c>
      <c r="F8" s="234" t="s">
        <v>4</v>
      </c>
      <c r="G8" s="11" t="e">
        <f>#REF!</f>
        <v>#REF!</v>
      </c>
      <c r="H8" s="422"/>
      <c r="I8" s="234" t="s">
        <v>3</v>
      </c>
      <c r="J8" s="234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3"/>
      <c r="GM8" s="417">
        <v>2022</v>
      </c>
      <c r="GN8" s="417">
        <v>2023</v>
      </c>
      <c r="GO8" s="417" t="s">
        <v>374</v>
      </c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</row>
    <row r="9" spans="1:342" ht="13">
      <c r="A9" s="360"/>
      <c r="B9" s="24" t="s">
        <v>64</v>
      </c>
      <c r="C9" s="25">
        <v>781.16152222997971</v>
      </c>
      <c r="D9" s="25">
        <v>808.9605074111912</v>
      </c>
      <c r="E9" s="25">
        <v>-27.798985181211492</v>
      </c>
      <c r="F9" s="26">
        <v>-3.4363834731775587E-2</v>
      </c>
      <c r="G9" s="27"/>
      <c r="H9" s="25">
        <v>866.02462841846955</v>
      </c>
      <c r="I9" s="25">
        <v>-57.064121007278345</v>
      </c>
      <c r="J9" s="26">
        <v>-6.5892030243399194E-2</v>
      </c>
      <c r="K9" s="27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7"/>
      <c r="GM9" s="25">
        <v>4700.9421997354812</v>
      </c>
      <c r="GN9" s="25">
        <v>4901.6075720095632</v>
      </c>
      <c r="GO9" s="25">
        <v>1147.841101344693</v>
      </c>
      <c r="GP9" s="17"/>
      <c r="GQ9" s="361"/>
      <c r="GR9" s="361"/>
      <c r="GS9" s="361"/>
      <c r="GT9" s="361"/>
      <c r="GU9" s="361"/>
      <c r="GV9" s="361"/>
      <c r="GW9" s="361"/>
      <c r="GX9" s="361"/>
      <c r="GY9" s="361"/>
      <c r="GZ9" s="361"/>
      <c r="HA9" s="361"/>
      <c r="HB9" s="361"/>
      <c r="HC9" s="361"/>
      <c r="HD9" s="361"/>
      <c r="HE9" s="361"/>
      <c r="HF9" s="361"/>
      <c r="HG9" s="361"/>
      <c r="HH9" s="361"/>
      <c r="HI9" s="361"/>
      <c r="HJ9" s="361"/>
      <c r="HK9" s="361"/>
      <c r="HL9" s="361"/>
      <c r="HM9" s="361"/>
      <c r="HN9" s="361"/>
      <c r="HO9" s="361"/>
      <c r="HP9" s="361"/>
      <c r="HQ9" s="361"/>
      <c r="HR9" s="361"/>
      <c r="HS9" s="361"/>
      <c r="HT9" s="361"/>
      <c r="HU9" s="361"/>
      <c r="HV9" s="361"/>
      <c r="HW9" s="361"/>
      <c r="HX9" s="361"/>
      <c r="HY9" s="361"/>
      <c r="HZ9" s="361"/>
      <c r="IA9" s="361"/>
      <c r="IB9" s="361"/>
      <c r="IC9" s="361"/>
      <c r="ID9" s="361"/>
      <c r="IE9" s="361"/>
      <c r="IF9" s="361"/>
      <c r="IG9" s="361"/>
      <c r="IH9" s="361"/>
      <c r="II9" s="361"/>
      <c r="IJ9" s="361"/>
      <c r="IK9" s="361"/>
      <c r="IL9" s="361"/>
      <c r="IM9" s="361"/>
      <c r="IN9" s="361"/>
      <c r="IO9" s="361"/>
      <c r="IP9" s="361"/>
      <c r="IQ9" s="361"/>
      <c r="IR9" s="361"/>
      <c r="IS9" s="361"/>
      <c r="IT9" s="361"/>
      <c r="IU9" s="361"/>
      <c r="IV9" s="361"/>
      <c r="IW9" s="361"/>
      <c r="IX9" s="361"/>
      <c r="IY9" s="361"/>
      <c r="IZ9" s="361"/>
      <c r="JA9" s="361"/>
      <c r="JB9" s="361"/>
      <c r="JC9" s="361"/>
      <c r="JD9" s="361"/>
      <c r="JE9" s="361"/>
      <c r="JF9" s="361"/>
      <c r="JG9" s="361"/>
      <c r="JH9" s="361"/>
      <c r="JI9" s="361"/>
      <c r="JJ9" s="361"/>
      <c r="JK9" s="361"/>
      <c r="JL9" s="361"/>
      <c r="JM9" s="361"/>
      <c r="JN9" s="361"/>
      <c r="JO9" s="361"/>
      <c r="JP9" s="361"/>
      <c r="JQ9" s="361"/>
      <c r="JR9" s="361"/>
      <c r="JS9" s="361"/>
      <c r="JT9" s="361"/>
      <c r="JU9" s="361"/>
      <c r="JV9" s="361"/>
      <c r="JW9" s="361"/>
      <c r="JX9" s="361"/>
      <c r="JY9" s="361"/>
      <c r="JZ9" s="361"/>
      <c r="KA9" s="361"/>
      <c r="KB9" s="361"/>
      <c r="KC9" s="361"/>
      <c r="KD9" s="361"/>
      <c r="KE9" s="361"/>
      <c r="KF9" s="361"/>
      <c r="KG9" s="361"/>
      <c r="KH9" s="361"/>
      <c r="KI9" s="361"/>
      <c r="KJ9" s="361"/>
      <c r="KK9" s="361"/>
      <c r="KL9" s="361"/>
      <c r="KM9" s="361"/>
      <c r="KN9" s="361"/>
      <c r="KO9" s="361"/>
      <c r="KP9" s="361"/>
      <c r="KQ9" s="361"/>
      <c r="KR9" s="361"/>
      <c r="KS9" s="361"/>
      <c r="KT9" s="361"/>
      <c r="KU9" s="361"/>
      <c r="KV9" s="361"/>
      <c r="KW9" s="361"/>
      <c r="KX9" s="361"/>
      <c r="KY9" s="361"/>
      <c r="KZ9" s="361"/>
      <c r="LA9" s="361"/>
      <c r="LB9" s="361"/>
      <c r="LC9" s="361"/>
      <c r="LD9" s="361"/>
      <c r="LE9" s="361"/>
      <c r="LF9" s="361"/>
      <c r="LG9" s="361"/>
      <c r="LH9" s="361"/>
      <c r="LI9" s="361"/>
      <c r="LJ9" s="361"/>
      <c r="LK9" s="361"/>
      <c r="LL9" s="361"/>
      <c r="LM9" s="361"/>
      <c r="LN9" s="361"/>
      <c r="LO9" s="361"/>
      <c r="LP9" s="361"/>
      <c r="LQ9" s="361"/>
      <c r="LR9" s="361"/>
      <c r="LS9" s="361"/>
      <c r="LT9" s="361"/>
      <c r="LU9" s="361"/>
      <c r="LV9" s="361"/>
      <c r="LW9" s="361"/>
      <c r="LX9" s="361"/>
      <c r="LY9" s="361"/>
      <c r="LZ9" s="361"/>
      <c r="MA9" s="361"/>
      <c r="MB9" s="361"/>
      <c r="MC9" s="361"/>
      <c r="MD9" s="361"/>
    </row>
    <row r="10" spans="1:342" ht="13">
      <c r="A10" s="360"/>
      <c r="B10" s="362" t="s">
        <v>82</v>
      </c>
      <c r="C10" s="25">
        <v>781.16152222997971</v>
      </c>
      <c r="D10" s="25">
        <v>808.96050741119109</v>
      </c>
      <c r="E10" s="25">
        <v>-27.798985181211378</v>
      </c>
      <c r="F10" s="26">
        <v>-3.4363834731775449E-2</v>
      </c>
      <c r="G10" s="27"/>
      <c r="H10" s="25">
        <v>862.37040078393625</v>
      </c>
      <c r="I10" s="25">
        <v>-862.37040078393625</v>
      </c>
      <c r="J10" s="26">
        <v>-1</v>
      </c>
      <c r="K10" s="27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7"/>
      <c r="GM10" s="25">
        <v>4697.2879721009476</v>
      </c>
      <c r="GN10" s="25">
        <v>4901.6075720095632</v>
      </c>
      <c r="GO10" s="25">
        <v>1147.841101344693</v>
      </c>
      <c r="GP10" s="17"/>
      <c r="GQ10" s="361"/>
      <c r="GR10" s="361"/>
      <c r="GS10" s="361"/>
      <c r="GT10" s="361"/>
      <c r="GU10" s="361"/>
      <c r="GV10" s="361"/>
      <c r="GW10" s="361"/>
      <c r="GX10" s="361"/>
      <c r="GY10" s="361"/>
      <c r="GZ10" s="361"/>
      <c r="HA10" s="361"/>
      <c r="HB10" s="361"/>
      <c r="HC10" s="361"/>
      <c r="HD10" s="361"/>
      <c r="HE10" s="361"/>
      <c r="HF10" s="361"/>
      <c r="HG10" s="361"/>
      <c r="HH10" s="361"/>
      <c r="HI10" s="361"/>
      <c r="HJ10" s="361"/>
      <c r="HK10" s="361"/>
      <c r="HL10" s="361"/>
      <c r="HM10" s="361"/>
      <c r="HN10" s="361"/>
      <c r="HO10" s="361"/>
      <c r="HP10" s="361"/>
      <c r="HQ10" s="361"/>
      <c r="HR10" s="361"/>
      <c r="HS10" s="361"/>
      <c r="HT10" s="361"/>
      <c r="HU10" s="361"/>
      <c r="HV10" s="361"/>
      <c r="HW10" s="361"/>
      <c r="HX10" s="361"/>
      <c r="HY10" s="361"/>
      <c r="HZ10" s="361"/>
      <c r="IA10" s="361"/>
      <c r="IB10" s="361"/>
      <c r="IC10" s="361"/>
      <c r="ID10" s="361"/>
      <c r="IE10" s="361"/>
      <c r="IF10" s="361"/>
      <c r="IG10" s="361"/>
      <c r="IH10" s="361"/>
      <c r="II10" s="361"/>
      <c r="IJ10" s="361"/>
      <c r="IK10" s="361"/>
      <c r="IL10" s="361"/>
      <c r="IM10" s="361"/>
      <c r="IN10" s="361"/>
      <c r="IO10" s="361"/>
      <c r="IP10" s="361"/>
      <c r="IQ10" s="361"/>
      <c r="IR10" s="361"/>
      <c r="IS10" s="361"/>
      <c r="IT10" s="361"/>
      <c r="IU10" s="361"/>
      <c r="IV10" s="361"/>
      <c r="IW10" s="361"/>
      <c r="IX10" s="361"/>
      <c r="IY10" s="361"/>
      <c r="IZ10" s="361"/>
      <c r="JA10" s="361"/>
      <c r="JB10" s="361"/>
      <c r="JC10" s="361"/>
      <c r="JD10" s="361"/>
      <c r="JE10" s="361"/>
      <c r="JF10" s="361"/>
      <c r="JG10" s="361"/>
      <c r="JH10" s="361"/>
      <c r="JI10" s="361"/>
      <c r="JJ10" s="361"/>
      <c r="JK10" s="361"/>
      <c r="JL10" s="361"/>
      <c r="JM10" s="361"/>
      <c r="JN10" s="361"/>
      <c r="JO10" s="361"/>
      <c r="JP10" s="361"/>
      <c r="JQ10" s="361"/>
      <c r="JR10" s="361"/>
      <c r="JS10" s="361"/>
      <c r="JT10" s="361"/>
      <c r="JU10" s="361"/>
      <c r="JV10" s="361"/>
      <c r="JW10" s="361"/>
      <c r="JX10" s="361"/>
      <c r="JY10" s="361"/>
      <c r="JZ10" s="361"/>
      <c r="KA10" s="361"/>
      <c r="KB10" s="361"/>
      <c r="KC10" s="361"/>
      <c r="KD10" s="361"/>
      <c r="KE10" s="361"/>
      <c r="KF10" s="361"/>
      <c r="KG10" s="361"/>
      <c r="KH10" s="361"/>
      <c r="KI10" s="361"/>
      <c r="KJ10" s="361"/>
      <c r="KK10" s="361"/>
      <c r="KL10" s="361"/>
      <c r="KM10" s="361"/>
      <c r="KN10" s="361"/>
      <c r="KO10" s="361"/>
      <c r="KP10" s="361"/>
      <c r="KQ10" s="361"/>
      <c r="KR10" s="361"/>
      <c r="KS10" s="361"/>
      <c r="KT10" s="361"/>
      <c r="KU10" s="361"/>
      <c r="KV10" s="361"/>
      <c r="KW10" s="361"/>
      <c r="KX10" s="361"/>
      <c r="KY10" s="361"/>
      <c r="KZ10" s="361"/>
      <c r="LA10" s="361"/>
      <c r="LB10" s="361"/>
      <c r="LC10" s="361"/>
      <c r="LD10" s="361"/>
      <c r="LE10" s="361"/>
      <c r="LF10" s="361"/>
      <c r="LG10" s="361"/>
      <c r="LH10" s="361"/>
      <c r="LI10" s="361"/>
      <c r="LJ10" s="361"/>
      <c r="LK10" s="361"/>
      <c r="LL10" s="361"/>
      <c r="LM10" s="361"/>
      <c r="LN10" s="361"/>
      <c r="LO10" s="361"/>
      <c r="LP10" s="361"/>
      <c r="LQ10" s="361"/>
      <c r="LR10" s="361"/>
      <c r="LS10" s="361"/>
      <c r="LT10" s="361"/>
      <c r="LU10" s="361"/>
      <c r="LV10" s="361"/>
      <c r="LW10" s="361"/>
      <c r="LX10" s="361"/>
      <c r="LY10" s="361"/>
      <c r="LZ10" s="361"/>
      <c r="MA10" s="361"/>
      <c r="MB10" s="361"/>
      <c r="MC10" s="361"/>
      <c r="MD10" s="361"/>
    </row>
    <row r="11" spans="1:342" ht="13">
      <c r="A11" s="360"/>
      <c r="B11" s="18" t="s">
        <v>18</v>
      </c>
      <c r="C11" s="19">
        <v>260.3871740766599</v>
      </c>
      <c r="D11" s="19">
        <v>269.65350247039703</v>
      </c>
      <c r="E11" s="19">
        <v>-9.2663283937371261</v>
      </c>
      <c r="F11" s="20">
        <v>-3.4363834731775449E-2</v>
      </c>
      <c r="G11" s="19"/>
      <c r="H11" s="19">
        <v>288.67487613948987</v>
      </c>
      <c r="I11" s="19">
        <v>-19.021373669092839</v>
      </c>
      <c r="J11" s="20">
        <v>-6.5892030243399388E-2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/>
      <c r="GM11" s="19">
        <v>1566.9807332451603</v>
      </c>
      <c r="GN11" s="19">
        <v>1633.8691906698546</v>
      </c>
      <c r="GO11" s="19">
        <v>382.61370044823104</v>
      </c>
      <c r="GP11" s="361"/>
      <c r="GQ11" s="361"/>
      <c r="GR11" s="361"/>
      <c r="GS11" s="361"/>
      <c r="GT11" s="361"/>
      <c r="GU11" s="361"/>
      <c r="GV11" s="361"/>
      <c r="GW11" s="361"/>
      <c r="GX11" s="361"/>
      <c r="GY11" s="361"/>
      <c r="GZ11" s="361"/>
      <c r="HA11" s="361"/>
      <c r="HB11" s="361"/>
      <c r="HC11" s="361"/>
      <c r="HD11" s="361"/>
      <c r="HE11" s="361"/>
      <c r="HF11" s="361"/>
      <c r="HG11" s="361"/>
      <c r="HH11" s="361"/>
      <c r="HI11" s="361"/>
      <c r="HJ11" s="361"/>
      <c r="HK11" s="361"/>
      <c r="HL11" s="361"/>
      <c r="HM11" s="361"/>
      <c r="HN11" s="361"/>
      <c r="HO11" s="361"/>
      <c r="HP11" s="361"/>
      <c r="HQ11" s="361"/>
      <c r="HR11" s="361"/>
      <c r="HS11" s="361"/>
      <c r="HT11" s="361"/>
      <c r="HU11" s="361"/>
      <c r="HV11" s="361"/>
      <c r="HW11" s="361"/>
      <c r="HX11" s="361"/>
      <c r="HY11" s="361"/>
      <c r="HZ11" s="361"/>
      <c r="IA11" s="361"/>
      <c r="IB11" s="361"/>
      <c r="IC11" s="361"/>
      <c r="ID11" s="361"/>
      <c r="IE11" s="361"/>
      <c r="IF11" s="361"/>
      <c r="IG11" s="361"/>
      <c r="IH11" s="361"/>
      <c r="II11" s="361"/>
      <c r="IJ11" s="361"/>
      <c r="IK11" s="361"/>
      <c r="IL11" s="361"/>
      <c r="IM11" s="361"/>
      <c r="IN11" s="361"/>
      <c r="IO11" s="361"/>
      <c r="IP11" s="361"/>
      <c r="IQ11" s="361"/>
      <c r="IR11" s="361"/>
      <c r="IS11" s="361"/>
      <c r="IT11" s="361"/>
      <c r="IU11" s="361"/>
      <c r="IV11" s="361"/>
      <c r="IW11" s="361"/>
      <c r="IX11" s="361"/>
      <c r="IY11" s="361"/>
      <c r="IZ11" s="361"/>
      <c r="JA11" s="361"/>
      <c r="JB11" s="361"/>
      <c r="JC11" s="361"/>
      <c r="JD11" s="361"/>
      <c r="JE11" s="361"/>
      <c r="JF11" s="361"/>
      <c r="JG11" s="361"/>
      <c r="JH11" s="361"/>
      <c r="JI11" s="361"/>
      <c r="JJ11" s="361"/>
      <c r="JK11" s="361"/>
      <c r="JL11" s="361"/>
      <c r="JM11" s="361"/>
      <c r="JN11" s="361"/>
      <c r="JO11" s="361"/>
      <c r="JP11" s="361"/>
      <c r="JQ11" s="361"/>
      <c r="JR11" s="361"/>
      <c r="JS11" s="361"/>
      <c r="JT11" s="361"/>
      <c r="JU11" s="361"/>
      <c r="JV11" s="361"/>
      <c r="JW11" s="361"/>
      <c r="JX11" s="361"/>
      <c r="JY11" s="361"/>
      <c r="JZ11" s="361"/>
      <c r="KA11" s="361"/>
      <c r="KB11" s="361"/>
      <c r="KC11" s="361"/>
      <c r="KD11" s="361"/>
      <c r="KE11" s="361"/>
      <c r="KF11" s="361"/>
      <c r="KG11" s="361"/>
      <c r="KH11" s="361"/>
      <c r="KI11" s="361"/>
      <c r="KJ11" s="361"/>
      <c r="KK11" s="361"/>
      <c r="KL11" s="361"/>
      <c r="KM11" s="361"/>
      <c r="KN11" s="361"/>
      <c r="KO11" s="361"/>
      <c r="KP11" s="361"/>
      <c r="KQ11" s="361"/>
      <c r="KR11" s="361"/>
      <c r="KS11" s="361"/>
      <c r="KT11" s="361"/>
      <c r="KU11" s="361"/>
      <c r="KV11" s="361"/>
      <c r="KW11" s="361"/>
      <c r="KX11" s="361"/>
      <c r="KY11" s="361"/>
      <c r="KZ11" s="361"/>
      <c r="LA11" s="361"/>
      <c r="LB11" s="361"/>
      <c r="LC11" s="361"/>
      <c r="LD11" s="361"/>
      <c r="LE11" s="361"/>
      <c r="LF11" s="361"/>
      <c r="LG11" s="361"/>
      <c r="LH11" s="361"/>
      <c r="LI11" s="361"/>
      <c r="LJ11" s="361"/>
      <c r="LK11" s="361"/>
      <c r="LL11" s="361"/>
      <c r="LM11" s="361"/>
      <c r="LN11" s="361"/>
      <c r="LO11" s="361"/>
      <c r="LP11" s="361"/>
      <c r="LQ11" s="361"/>
      <c r="LR11" s="361"/>
      <c r="LS11" s="361"/>
      <c r="LT11" s="361"/>
      <c r="LU11" s="361"/>
      <c r="LV11" s="361"/>
      <c r="LW11" s="361"/>
      <c r="LX11" s="361"/>
      <c r="LY11" s="361"/>
      <c r="LZ11" s="361"/>
      <c r="MA11" s="361"/>
      <c r="MB11" s="361"/>
      <c r="MC11" s="361"/>
      <c r="MD11" s="361"/>
    </row>
    <row r="12" spans="1:342" ht="13">
      <c r="A12" s="360"/>
      <c r="B12" s="18" t="s">
        <v>19</v>
      </c>
      <c r="C12" s="19">
        <v>260.3871740766599</v>
      </c>
      <c r="D12" s="19">
        <v>269.65350247039703</v>
      </c>
      <c r="E12" s="19">
        <v>-9.2663283937371261</v>
      </c>
      <c r="F12" s="20">
        <v>-3.4363834731775449E-2</v>
      </c>
      <c r="G12" s="19"/>
      <c r="H12" s="19">
        <v>288.67487613948987</v>
      </c>
      <c r="I12" s="19">
        <v>-19.021373669092839</v>
      </c>
      <c r="J12" s="20">
        <v>-6.5892030243399388E-2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/>
      <c r="GM12" s="19">
        <v>1566.9807332451603</v>
      </c>
      <c r="GN12" s="19">
        <v>1633.8691906698546</v>
      </c>
      <c r="GO12" s="19">
        <v>382.61370044823104</v>
      </c>
      <c r="GP12" s="361"/>
      <c r="GQ12" s="361"/>
      <c r="GR12" s="361"/>
      <c r="GS12" s="361"/>
      <c r="GT12" s="361"/>
      <c r="GU12" s="361"/>
      <c r="GV12" s="361"/>
      <c r="GW12" s="361"/>
      <c r="GX12" s="361"/>
      <c r="GY12" s="361"/>
      <c r="GZ12" s="361"/>
      <c r="HA12" s="361"/>
      <c r="HB12" s="361"/>
      <c r="HC12" s="361"/>
      <c r="HD12" s="361"/>
      <c r="HE12" s="361"/>
      <c r="HF12" s="361"/>
      <c r="HG12" s="361"/>
      <c r="HH12" s="361"/>
      <c r="HI12" s="361"/>
      <c r="HJ12" s="361"/>
      <c r="HK12" s="361"/>
      <c r="HL12" s="361"/>
      <c r="HM12" s="361"/>
      <c r="HN12" s="361"/>
      <c r="HO12" s="361"/>
      <c r="HP12" s="361"/>
      <c r="HQ12" s="361"/>
      <c r="HR12" s="361"/>
      <c r="HS12" s="361"/>
      <c r="HT12" s="361"/>
      <c r="HU12" s="361"/>
      <c r="HV12" s="361"/>
      <c r="HW12" s="361"/>
      <c r="HX12" s="361"/>
      <c r="HY12" s="361"/>
      <c r="HZ12" s="361"/>
      <c r="IA12" s="361"/>
      <c r="IB12" s="361"/>
      <c r="IC12" s="361"/>
      <c r="ID12" s="361"/>
      <c r="IE12" s="361"/>
      <c r="IF12" s="361"/>
      <c r="IG12" s="361"/>
      <c r="IH12" s="361"/>
      <c r="II12" s="361"/>
      <c r="IJ12" s="361"/>
      <c r="IK12" s="361"/>
      <c r="IL12" s="361"/>
      <c r="IM12" s="361"/>
      <c r="IN12" s="361"/>
      <c r="IO12" s="361"/>
      <c r="IP12" s="361"/>
      <c r="IQ12" s="361"/>
      <c r="IR12" s="361"/>
      <c r="IS12" s="361"/>
      <c r="IT12" s="361"/>
      <c r="IU12" s="361"/>
      <c r="IV12" s="361"/>
      <c r="IW12" s="361"/>
      <c r="IX12" s="361"/>
      <c r="IY12" s="361"/>
      <c r="IZ12" s="361"/>
      <c r="JA12" s="361"/>
      <c r="JB12" s="361"/>
      <c r="JC12" s="361"/>
      <c r="JD12" s="361"/>
      <c r="JE12" s="361"/>
      <c r="JF12" s="361"/>
      <c r="JG12" s="361"/>
      <c r="JH12" s="361"/>
      <c r="JI12" s="361"/>
      <c r="JJ12" s="361"/>
      <c r="JK12" s="361"/>
      <c r="JL12" s="361"/>
      <c r="JM12" s="361"/>
      <c r="JN12" s="361"/>
      <c r="JO12" s="361"/>
      <c r="JP12" s="361"/>
      <c r="JQ12" s="361"/>
      <c r="JR12" s="361"/>
      <c r="JS12" s="361"/>
      <c r="JT12" s="361"/>
      <c r="JU12" s="361"/>
      <c r="JV12" s="361"/>
      <c r="JW12" s="361"/>
      <c r="JX12" s="361"/>
      <c r="JY12" s="361"/>
      <c r="JZ12" s="361"/>
      <c r="KA12" s="361"/>
      <c r="KB12" s="361"/>
      <c r="KC12" s="361"/>
      <c r="KD12" s="361"/>
      <c r="KE12" s="361"/>
      <c r="KF12" s="361"/>
      <c r="KG12" s="361"/>
      <c r="KH12" s="361"/>
      <c r="KI12" s="361"/>
      <c r="KJ12" s="361"/>
      <c r="KK12" s="361"/>
      <c r="KL12" s="361"/>
      <c r="KM12" s="361"/>
      <c r="KN12" s="361"/>
      <c r="KO12" s="361"/>
      <c r="KP12" s="361"/>
      <c r="KQ12" s="361"/>
      <c r="KR12" s="361"/>
      <c r="KS12" s="361"/>
      <c r="KT12" s="361"/>
      <c r="KU12" s="361"/>
      <c r="KV12" s="361"/>
      <c r="KW12" s="361"/>
      <c r="KX12" s="361"/>
      <c r="KY12" s="361"/>
      <c r="KZ12" s="361"/>
      <c r="LA12" s="361"/>
      <c r="LB12" s="361"/>
      <c r="LC12" s="361"/>
      <c r="LD12" s="361"/>
      <c r="LE12" s="361"/>
      <c r="LF12" s="361"/>
      <c r="LG12" s="361"/>
      <c r="LH12" s="361"/>
      <c r="LI12" s="361"/>
      <c r="LJ12" s="361"/>
      <c r="LK12" s="361"/>
      <c r="LL12" s="361"/>
      <c r="LM12" s="361"/>
      <c r="LN12" s="361"/>
      <c r="LO12" s="361"/>
      <c r="LP12" s="361"/>
      <c r="LQ12" s="361"/>
      <c r="LR12" s="361"/>
      <c r="LS12" s="361"/>
      <c r="LT12" s="361"/>
      <c r="LU12" s="361"/>
      <c r="LV12" s="361"/>
      <c r="LW12" s="361"/>
      <c r="LX12" s="361"/>
      <c r="LY12" s="361"/>
      <c r="LZ12" s="361"/>
      <c r="MA12" s="361"/>
      <c r="MB12" s="361"/>
      <c r="MC12" s="361"/>
      <c r="MD12" s="361"/>
    </row>
    <row r="13" spans="1:342" ht="13">
      <c r="A13" s="360"/>
      <c r="B13" s="18" t="s">
        <v>20</v>
      </c>
      <c r="C13" s="19">
        <v>260.3871740766599</v>
      </c>
      <c r="D13" s="19">
        <v>269.65350247039703</v>
      </c>
      <c r="E13" s="19">
        <v>-9.2663283937371261</v>
      </c>
      <c r="F13" s="20">
        <v>-3.4363834731775449E-2</v>
      </c>
      <c r="G13" s="19"/>
      <c r="H13" s="19">
        <v>285.02064850495651</v>
      </c>
      <c r="I13" s="19">
        <v>-15.367146034559482</v>
      </c>
      <c r="J13" s="20">
        <v>-5.3915904392071605E-2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/>
      <c r="GM13" s="19">
        <v>1563.326505610627</v>
      </c>
      <c r="GN13" s="19">
        <v>1633.8691906698546</v>
      </c>
      <c r="GO13" s="19">
        <v>382.61370044823104</v>
      </c>
      <c r="GP13" s="361"/>
      <c r="GQ13" s="361"/>
      <c r="GR13" s="361"/>
      <c r="GS13" s="361"/>
      <c r="GT13" s="361"/>
      <c r="GU13" s="361"/>
      <c r="GV13" s="361"/>
      <c r="GW13" s="361"/>
      <c r="GX13" s="361"/>
      <c r="GY13" s="361"/>
      <c r="GZ13" s="361"/>
      <c r="HA13" s="361"/>
      <c r="HB13" s="361"/>
      <c r="HC13" s="361"/>
      <c r="HD13" s="361"/>
      <c r="HE13" s="361"/>
      <c r="HF13" s="361"/>
      <c r="HG13" s="361"/>
      <c r="HH13" s="361"/>
      <c r="HI13" s="361"/>
      <c r="HJ13" s="361"/>
      <c r="HK13" s="361"/>
      <c r="HL13" s="361"/>
      <c r="HM13" s="361"/>
      <c r="HN13" s="361"/>
      <c r="HO13" s="361"/>
      <c r="HP13" s="361"/>
      <c r="HQ13" s="361"/>
      <c r="HR13" s="361"/>
      <c r="HS13" s="361"/>
      <c r="HT13" s="361"/>
      <c r="HU13" s="361"/>
      <c r="HV13" s="361"/>
      <c r="HW13" s="361"/>
      <c r="HX13" s="361"/>
      <c r="HY13" s="361"/>
      <c r="HZ13" s="361"/>
      <c r="IA13" s="361"/>
      <c r="IB13" s="361"/>
      <c r="IC13" s="361"/>
      <c r="ID13" s="361"/>
      <c r="IE13" s="361"/>
      <c r="IF13" s="361"/>
      <c r="IG13" s="361"/>
      <c r="IH13" s="361"/>
      <c r="II13" s="361"/>
      <c r="IJ13" s="361"/>
      <c r="IK13" s="361"/>
      <c r="IL13" s="361"/>
      <c r="IM13" s="361"/>
      <c r="IN13" s="361"/>
      <c r="IO13" s="361"/>
      <c r="IP13" s="361"/>
      <c r="IQ13" s="361"/>
      <c r="IR13" s="361"/>
      <c r="IS13" s="361"/>
      <c r="IT13" s="361"/>
      <c r="IU13" s="361"/>
      <c r="IV13" s="361"/>
      <c r="IW13" s="361"/>
      <c r="IX13" s="361"/>
      <c r="IY13" s="361"/>
      <c r="IZ13" s="361"/>
      <c r="JA13" s="361"/>
      <c r="JB13" s="361"/>
      <c r="JC13" s="361"/>
      <c r="JD13" s="361"/>
      <c r="JE13" s="361"/>
      <c r="JF13" s="361"/>
      <c r="JG13" s="361"/>
      <c r="JH13" s="361"/>
      <c r="JI13" s="361"/>
      <c r="JJ13" s="361"/>
      <c r="JK13" s="361"/>
      <c r="JL13" s="361"/>
      <c r="JM13" s="361"/>
      <c r="JN13" s="361"/>
      <c r="JO13" s="361"/>
      <c r="JP13" s="361"/>
      <c r="JQ13" s="361"/>
      <c r="JR13" s="361"/>
      <c r="JS13" s="361"/>
      <c r="JT13" s="361"/>
      <c r="JU13" s="361"/>
      <c r="JV13" s="361"/>
      <c r="JW13" s="361"/>
      <c r="JX13" s="361"/>
      <c r="JY13" s="361"/>
      <c r="JZ13" s="361"/>
      <c r="KA13" s="361"/>
      <c r="KB13" s="361"/>
      <c r="KC13" s="361"/>
      <c r="KD13" s="361"/>
      <c r="KE13" s="361"/>
      <c r="KF13" s="361"/>
      <c r="KG13" s="361"/>
      <c r="KH13" s="361"/>
      <c r="KI13" s="361"/>
      <c r="KJ13" s="361"/>
      <c r="KK13" s="361"/>
      <c r="KL13" s="361"/>
      <c r="KM13" s="361"/>
      <c r="KN13" s="361"/>
      <c r="KO13" s="361"/>
      <c r="KP13" s="361"/>
      <c r="KQ13" s="361"/>
      <c r="KR13" s="361"/>
      <c r="KS13" s="361"/>
      <c r="KT13" s="361"/>
      <c r="KU13" s="361"/>
      <c r="KV13" s="361"/>
      <c r="KW13" s="361"/>
      <c r="KX13" s="361"/>
      <c r="KY13" s="361"/>
      <c r="KZ13" s="361"/>
      <c r="LA13" s="361"/>
      <c r="LB13" s="361"/>
      <c r="LC13" s="361"/>
      <c r="LD13" s="361"/>
      <c r="LE13" s="361"/>
      <c r="LF13" s="361"/>
      <c r="LG13" s="361"/>
      <c r="LH13" s="361"/>
      <c r="LI13" s="361"/>
      <c r="LJ13" s="361"/>
      <c r="LK13" s="361"/>
      <c r="LL13" s="361"/>
      <c r="LM13" s="361"/>
      <c r="LN13" s="361"/>
      <c r="LO13" s="361"/>
      <c r="LP13" s="361"/>
      <c r="LQ13" s="361"/>
      <c r="LR13" s="361"/>
      <c r="LS13" s="361"/>
      <c r="LT13" s="361"/>
      <c r="LU13" s="361"/>
      <c r="LV13" s="361"/>
      <c r="LW13" s="361"/>
      <c r="LX13" s="361"/>
      <c r="LY13" s="361"/>
      <c r="LZ13" s="361"/>
      <c r="MA13" s="361"/>
      <c r="MB13" s="361"/>
      <c r="MC13" s="361"/>
      <c r="MD13" s="361"/>
    </row>
    <row r="14" spans="1:342" s="28" customFormat="1" ht="13">
      <c r="A14" s="363"/>
      <c r="B14" s="364" t="s">
        <v>61</v>
      </c>
      <c r="C14" s="27">
        <v>0</v>
      </c>
      <c r="D14" s="27">
        <v>0</v>
      </c>
      <c r="E14" s="27">
        <v>0</v>
      </c>
      <c r="F14" s="365">
        <v>0</v>
      </c>
      <c r="G14" s="27"/>
      <c r="H14" s="27">
        <v>3.6542276345333669</v>
      </c>
      <c r="I14" s="27">
        <v>-3.6542276345333669</v>
      </c>
      <c r="J14" s="365">
        <v>-1</v>
      </c>
      <c r="K14" s="27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/>
      <c r="GM14" s="27">
        <v>3.6542276345333669</v>
      </c>
      <c r="GN14" s="19">
        <v>0</v>
      </c>
      <c r="GO14" s="19">
        <v>0</v>
      </c>
      <c r="GP14" s="366"/>
      <c r="GQ14" s="366"/>
      <c r="GR14" s="366"/>
      <c r="GS14" s="366"/>
      <c r="GT14" s="366"/>
      <c r="GU14" s="366"/>
      <c r="GV14" s="366"/>
      <c r="GW14" s="366"/>
      <c r="GX14" s="366"/>
      <c r="GY14" s="366"/>
      <c r="GZ14" s="366"/>
      <c r="HA14" s="366"/>
      <c r="HB14" s="366"/>
      <c r="HC14" s="366"/>
      <c r="HD14" s="366"/>
      <c r="HE14" s="366"/>
      <c r="HF14" s="366"/>
      <c r="HG14" s="366"/>
      <c r="HH14" s="366"/>
      <c r="HI14" s="366"/>
      <c r="HJ14" s="366"/>
      <c r="HK14" s="366"/>
      <c r="HL14" s="366"/>
      <c r="HM14" s="366"/>
      <c r="HN14" s="366"/>
      <c r="HO14" s="366"/>
      <c r="HP14" s="366"/>
      <c r="HQ14" s="366"/>
      <c r="HR14" s="366"/>
      <c r="HS14" s="366"/>
      <c r="HT14" s="366"/>
      <c r="HU14" s="366"/>
      <c r="HV14" s="366"/>
      <c r="HW14" s="366"/>
      <c r="HX14" s="366"/>
      <c r="HY14" s="366"/>
      <c r="HZ14" s="366"/>
      <c r="IA14" s="366"/>
      <c r="IB14" s="366"/>
      <c r="IC14" s="366"/>
      <c r="ID14" s="366"/>
      <c r="IE14" s="366"/>
      <c r="IF14" s="366"/>
      <c r="IG14" s="366"/>
      <c r="IH14" s="366"/>
      <c r="II14" s="366"/>
      <c r="IJ14" s="366"/>
      <c r="IK14" s="366"/>
      <c r="IL14" s="366"/>
      <c r="IM14" s="366"/>
      <c r="IN14" s="366"/>
      <c r="IO14" s="366"/>
      <c r="IP14" s="366"/>
      <c r="IQ14" s="366"/>
      <c r="IR14" s="366"/>
      <c r="IS14" s="366"/>
      <c r="IT14" s="366"/>
      <c r="IU14" s="366"/>
      <c r="IV14" s="366"/>
      <c r="IW14" s="366"/>
      <c r="IX14" s="366"/>
      <c r="IY14" s="366"/>
      <c r="IZ14" s="366"/>
      <c r="JA14" s="366"/>
      <c r="JB14" s="366"/>
      <c r="JC14" s="366"/>
      <c r="JD14" s="366"/>
      <c r="JE14" s="366"/>
      <c r="JF14" s="366"/>
      <c r="JG14" s="366"/>
      <c r="JH14" s="366"/>
      <c r="JI14" s="366"/>
      <c r="JJ14" s="366"/>
      <c r="JK14" s="366"/>
      <c r="JL14" s="366"/>
      <c r="JM14" s="366"/>
      <c r="JN14" s="366"/>
      <c r="JO14" s="366"/>
      <c r="JP14" s="366"/>
      <c r="JQ14" s="366"/>
      <c r="JR14" s="366"/>
      <c r="JS14" s="366"/>
      <c r="JT14" s="366"/>
      <c r="JU14" s="366"/>
      <c r="JV14" s="366"/>
      <c r="JW14" s="366"/>
      <c r="JX14" s="366"/>
      <c r="JY14" s="366"/>
      <c r="JZ14" s="366"/>
      <c r="KA14" s="366"/>
      <c r="KB14" s="366"/>
      <c r="KC14" s="366"/>
      <c r="KD14" s="366"/>
      <c r="KE14" s="366"/>
      <c r="KF14" s="366"/>
      <c r="KG14" s="366"/>
      <c r="KH14" s="366"/>
      <c r="KI14" s="366"/>
      <c r="KJ14" s="366"/>
      <c r="KK14" s="366"/>
      <c r="KL14" s="366"/>
      <c r="KM14" s="366"/>
      <c r="KN14" s="366"/>
      <c r="KO14" s="366"/>
      <c r="KP14" s="366"/>
      <c r="KQ14" s="366"/>
      <c r="KR14" s="366"/>
      <c r="KS14" s="366"/>
      <c r="KT14" s="366"/>
      <c r="KU14" s="366"/>
      <c r="KV14" s="366"/>
      <c r="KW14" s="366"/>
      <c r="KX14" s="366"/>
      <c r="KY14" s="366"/>
      <c r="KZ14" s="366"/>
      <c r="LA14" s="366"/>
      <c r="LB14" s="366"/>
      <c r="LC14" s="366"/>
      <c r="LD14" s="366"/>
      <c r="LE14" s="366"/>
      <c r="LF14" s="366"/>
      <c r="LG14" s="366"/>
      <c r="LH14" s="366"/>
      <c r="LI14" s="366"/>
      <c r="LJ14" s="366"/>
      <c r="LK14" s="366"/>
      <c r="LL14" s="366"/>
      <c r="LM14" s="366"/>
      <c r="LN14" s="366"/>
      <c r="LO14" s="366"/>
      <c r="LP14" s="366"/>
      <c r="LQ14" s="366"/>
      <c r="LR14" s="366"/>
      <c r="LS14" s="366"/>
      <c r="LT14" s="366"/>
      <c r="LU14" s="366"/>
      <c r="LV14" s="366"/>
      <c r="LW14" s="366"/>
      <c r="LX14" s="366"/>
      <c r="LY14" s="366"/>
      <c r="LZ14" s="366"/>
      <c r="MA14" s="366"/>
      <c r="MB14" s="366"/>
      <c r="MC14" s="366"/>
      <c r="MD14" s="366"/>
    </row>
    <row r="15" spans="1:342" ht="13">
      <c r="A15" s="360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361"/>
      <c r="GQ15" s="361"/>
      <c r="GR15" s="361"/>
      <c r="GS15" s="361"/>
      <c r="GT15" s="361"/>
      <c r="GU15" s="361"/>
      <c r="GV15" s="361"/>
      <c r="GW15" s="361"/>
      <c r="GX15" s="361"/>
      <c r="GY15" s="361"/>
      <c r="GZ15" s="361"/>
      <c r="HA15" s="361"/>
      <c r="HB15" s="361"/>
      <c r="HC15" s="361"/>
      <c r="HD15" s="361"/>
      <c r="HE15" s="361"/>
      <c r="HF15" s="361"/>
      <c r="HG15" s="361"/>
      <c r="HH15" s="361"/>
      <c r="HI15" s="361"/>
      <c r="HJ15" s="361"/>
      <c r="HK15" s="361"/>
      <c r="HL15" s="361"/>
      <c r="HM15" s="361"/>
      <c r="HN15" s="361"/>
      <c r="HO15" s="361"/>
      <c r="HP15" s="361"/>
      <c r="HQ15" s="361"/>
      <c r="HR15" s="361"/>
      <c r="HS15" s="361"/>
      <c r="HT15" s="361"/>
      <c r="HU15" s="361"/>
      <c r="HV15" s="361"/>
      <c r="HW15" s="361"/>
      <c r="HX15" s="361"/>
      <c r="HY15" s="361"/>
      <c r="HZ15" s="361"/>
      <c r="IA15" s="361"/>
      <c r="IB15" s="361"/>
      <c r="IC15" s="361"/>
      <c r="ID15" s="361"/>
      <c r="IE15" s="361"/>
      <c r="IF15" s="361"/>
      <c r="IG15" s="361"/>
      <c r="IH15" s="361"/>
      <c r="II15" s="361"/>
      <c r="IJ15" s="361"/>
      <c r="IK15" s="361"/>
      <c r="IL15" s="361"/>
      <c r="IM15" s="361"/>
      <c r="IN15" s="361"/>
      <c r="IO15" s="361"/>
      <c r="IP15" s="361"/>
      <c r="IQ15" s="361"/>
      <c r="IR15" s="361"/>
      <c r="IS15" s="361"/>
      <c r="IT15" s="361"/>
      <c r="IU15" s="361"/>
      <c r="IV15" s="361"/>
      <c r="IW15" s="361"/>
      <c r="IX15" s="361"/>
      <c r="IY15" s="361"/>
      <c r="IZ15" s="361"/>
      <c r="JA15" s="361"/>
      <c r="JB15" s="361"/>
      <c r="JC15" s="361"/>
      <c r="JD15" s="361"/>
      <c r="JE15" s="361"/>
      <c r="JF15" s="361"/>
      <c r="JG15" s="361"/>
      <c r="JH15" s="361"/>
      <c r="JI15" s="361"/>
      <c r="JJ15" s="361"/>
      <c r="JK15" s="361"/>
      <c r="JL15" s="361"/>
      <c r="JM15" s="361"/>
      <c r="JN15" s="361"/>
      <c r="JO15" s="361"/>
      <c r="JP15" s="361"/>
      <c r="JQ15" s="361"/>
      <c r="JR15" s="361"/>
      <c r="JS15" s="361"/>
      <c r="JT15" s="361"/>
      <c r="JU15" s="361"/>
      <c r="JV15" s="361"/>
      <c r="JW15" s="361"/>
      <c r="JX15" s="361"/>
      <c r="JY15" s="361"/>
      <c r="JZ15" s="361"/>
      <c r="KA15" s="361"/>
      <c r="KB15" s="361"/>
      <c r="KC15" s="361"/>
      <c r="KD15" s="361"/>
      <c r="KE15" s="361"/>
      <c r="KF15" s="361"/>
      <c r="KG15" s="361"/>
      <c r="KH15" s="361"/>
      <c r="KI15" s="361"/>
      <c r="KJ15" s="361"/>
      <c r="KK15" s="361"/>
      <c r="KL15" s="361"/>
      <c r="KM15" s="361"/>
      <c r="KN15" s="361"/>
      <c r="KO15" s="361"/>
      <c r="KP15" s="361"/>
      <c r="KQ15" s="361"/>
      <c r="KR15" s="361"/>
      <c r="KS15" s="361"/>
      <c r="KT15" s="361"/>
      <c r="KU15" s="361"/>
      <c r="KV15" s="361"/>
      <c r="KW15" s="361"/>
      <c r="KX15" s="361"/>
      <c r="KY15" s="361"/>
      <c r="KZ15" s="361"/>
      <c r="LA15" s="361"/>
      <c r="LB15" s="361"/>
      <c r="LC15" s="361"/>
      <c r="LD15" s="361"/>
      <c r="LE15" s="361"/>
      <c r="LF15" s="361"/>
      <c r="LG15" s="361"/>
      <c r="LH15" s="361"/>
      <c r="LI15" s="361"/>
      <c r="LJ15" s="361"/>
      <c r="LK15" s="361"/>
      <c r="LL15" s="361"/>
      <c r="LM15" s="361"/>
      <c r="LN15" s="361"/>
      <c r="LO15" s="361"/>
      <c r="LP15" s="361"/>
      <c r="LQ15" s="361"/>
      <c r="LR15" s="361"/>
      <c r="LS15" s="361"/>
      <c r="LT15" s="361"/>
      <c r="LU15" s="361"/>
      <c r="LV15" s="361"/>
      <c r="LW15" s="361"/>
      <c r="LX15" s="361"/>
      <c r="LY15" s="361"/>
      <c r="LZ15" s="361"/>
      <c r="MA15" s="361"/>
      <c r="MB15" s="361"/>
      <c r="MC15" s="361"/>
      <c r="MD15" s="361"/>
    </row>
    <row r="16" spans="1:342" ht="13">
      <c r="A16" s="360"/>
      <c r="B16" s="24" t="s">
        <v>65</v>
      </c>
      <c r="C16" s="31">
        <v>12.207381083074342</v>
      </c>
      <c r="D16" s="31">
        <v>16.406973074811667</v>
      </c>
      <c r="E16" s="31">
        <v>-4.199591991737325</v>
      </c>
      <c r="F16" s="26">
        <v>-0.25596384979656167</v>
      </c>
      <c r="G16" s="27"/>
      <c r="H16" s="31">
        <v>15.268206965157091</v>
      </c>
      <c r="I16" s="31">
        <v>1.1387661096545756</v>
      </c>
      <c r="J16" s="26">
        <v>7.4584141559863842E-2</v>
      </c>
      <c r="K16" s="22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M16" s="31">
        <v>17.030487354180984</v>
      </c>
      <c r="GN16" s="31">
        <v>13.261882689575341</v>
      </c>
      <c r="GO16" s="31">
        <v>13.058131862337993</v>
      </c>
      <c r="GP16" s="361"/>
      <c r="GQ16" s="361"/>
      <c r="GR16" s="361"/>
      <c r="GS16" s="361"/>
      <c r="GT16" s="361"/>
      <c r="GU16" s="361"/>
      <c r="GV16" s="361"/>
      <c r="GW16" s="361"/>
      <c r="GX16" s="361"/>
      <c r="GY16" s="361"/>
      <c r="GZ16" s="361"/>
      <c r="HA16" s="361"/>
      <c r="HB16" s="361"/>
      <c r="HC16" s="361"/>
      <c r="HD16" s="361"/>
      <c r="HE16" s="361"/>
      <c r="HF16" s="361"/>
      <c r="HG16" s="361"/>
      <c r="HH16" s="361"/>
      <c r="HI16" s="361"/>
      <c r="HJ16" s="361"/>
      <c r="HK16" s="361"/>
      <c r="HL16" s="361"/>
      <c r="HM16" s="361"/>
      <c r="HN16" s="361"/>
      <c r="HO16" s="361"/>
      <c r="HP16" s="361"/>
      <c r="HQ16" s="361"/>
      <c r="HR16" s="361"/>
      <c r="HS16" s="361"/>
      <c r="HT16" s="361"/>
      <c r="HU16" s="361"/>
      <c r="HV16" s="361"/>
      <c r="HW16" s="361"/>
      <c r="HX16" s="361"/>
      <c r="HY16" s="361"/>
      <c r="HZ16" s="361"/>
      <c r="IA16" s="361"/>
      <c r="IB16" s="361"/>
      <c r="IC16" s="361"/>
      <c r="ID16" s="361"/>
      <c r="IE16" s="361"/>
      <c r="IF16" s="361"/>
      <c r="IG16" s="361"/>
      <c r="IH16" s="361"/>
      <c r="II16" s="361"/>
      <c r="IJ16" s="361"/>
      <c r="IK16" s="361"/>
      <c r="IL16" s="361"/>
      <c r="IM16" s="361"/>
      <c r="IN16" s="361"/>
      <c r="IO16" s="361"/>
      <c r="IP16" s="361"/>
      <c r="IQ16" s="361"/>
      <c r="IR16" s="361"/>
      <c r="IS16" s="361"/>
      <c r="IT16" s="361"/>
      <c r="IU16" s="361"/>
      <c r="IV16" s="361"/>
      <c r="IW16" s="361"/>
      <c r="IX16" s="361"/>
      <c r="IY16" s="361"/>
      <c r="IZ16" s="361"/>
      <c r="JA16" s="361"/>
      <c r="JB16" s="361"/>
      <c r="JC16" s="361"/>
      <c r="JD16" s="361"/>
      <c r="JE16" s="361"/>
      <c r="JF16" s="361"/>
      <c r="JG16" s="361"/>
      <c r="JH16" s="361"/>
      <c r="JI16" s="361"/>
      <c r="JJ16" s="361"/>
      <c r="JK16" s="361"/>
      <c r="JL16" s="361"/>
      <c r="JM16" s="361"/>
      <c r="JN16" s="361"/>
      <c r="JO16" s="361"/>
      <c r="JP16" s="361"/>
      <c r="JQ16" s="361"/>
      <c r="JR16" s="361"/>
      <c r="JS16" s="361"/>
      <c r="JT16" s="361"/>
      <c r="JU16" s="361"/>
      <c r="JV16" s="361"/>
      <c r="JW16" s="361"/>
      <c r="JX16" s="361"/>
      <c r="JY16" s="361"/>
      <c r="JZ16" s="361"/>
      <c r="KA16" s="361"/>
      <c r="KB16" s="361"/>
      <c r="KC16" s="361"/>
      <c r="KD16" s="361"/>
      <c r="KE16" s="361"/>
      <c r="KF16" s="361"/>
      <c r="KG16" s="361"/>
      <c r="KH16" s="361"/>
      <c r="KI16" s="361"/>
      <c r="KJ16" s="361"/>
      <c r="KK16" s="361"/>
      <c r="KL16" s="361"/>
      <c r="KM16" s="361"/>
      <c r="KN16" s="361"/>
      <c r="KO16" s="361"/>
      <c r="KP16" s="361"/>
      <c r="KQ16" s="361"/>
      <c r="KR16" s="361"/>
      <c r="KS16" s="361"/>
      <c r="KT16" s="361"/>
      <c r="KU16" s="361"/>
      <c r="KV16" s="361"/>
      <c r="KW16" s="361"/>
      <c r="KX16" s="361"/>
      <c r="KY16" s="361"/>
      <c r="KZ16" s="361"/>
      <c r="LA16" s="361"/>
      <c r="LB16" s="361"/>
      <c r="LC16" s="361"/>
      <c r="LD16" s="361"/>
      <c r="LE16" s="361"/>
      <c r="LF16" s="361"/>
      <c r="LG16" s="361"/>
      <c r="LH16" s="361"/>
      <c r="LI16" s="361"/>
      <c r="LJ16" s="361"/>
      <c r="LK16" s="361"/>
      <c r="LL16" s="361"/>
      <c r="LM16" s="361"/>
      <c r="LN16" s="361"/>
      <c r="LO16" s="361"/>
      <c r="LP16" s="361"/>
      <c r="LQ16" s="361"/>
      <c r="LR16" s="361"/>
      <c r="LS16" s="361"/>
      <c r="LT16" s="361"/>
      <c r="LU16" s="361"/>
      <c r="LV16" s="361"/>
      <c r="LW16" s="361"/>
      <c r="LX16" s="361"/>
      <c r="LY16" s="361"/>
      <c r="LZ16" s="361"/>
      <c r="MA16" s="361"/>
      <c r="MB16" s="361"/>
      <c r="MC16" s="361"/>
      <c r="MD16" s="361"/>
    </row>
    <row r="17" spans="1:405" ht="13">
      <c r="A17" s="360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61"/>
      <c r="GQ17" s="361"/>
      <c r="GR17" s="361"/>
      <c r="GS17" s="361"/>
      <c r="GT17" s="361"/>
      <c r="GU17" s="361"/>
      <c r="GV17" s="361"/>
      <c r="GW17" s="361"/>
      <c r="GX17" s="361"/>
      <c r="GY17" s="361"/>
      <c r="GZ17" s="361"/>
      <c r="HA17" s="361"/>
      <c r="HB17" s="361"/>
      <c r="HC17" s="361"/>
      <c r="HD17" s="361"/>
      <c r="HE17" s="361"/>
      <c r="HF17" s="361"/>
      <c r="HG17" s="361"/>
      <c r="HH17" s="361"/>
      <c r="HI17" s="361"/>
      <c r="HJ17" s="361"/>
      <c r="HK17" s="361"/>
      <c r="HL17" s="361"/>
      <c r="HM17" s="361"/>
      <c r="HN17" s="361"/>
      <c r="HO17" s="361"/>
      <c r="HP17" s="361"/>
      <c r="HQ17" s="361"/>
      <c r="HR17" s="361"/>
      <c r="HS17" s="361"/>
      <c r="HT17" s="361"/>
      <c r="HU17" s="361"/>
      <c r="HV17" s="361"/>
      <c r="HW17" s="361"/>
      <c r="HX17" s="361"/>
      <c r="HY17" s="361"/>
      <c r="HZ17" s="361"/>
      <c r="IA17" s="361"/>
      <c r="IB17" s="361"/>
      <c r="IC17" s="361"/>
      <c r="ID17" s="361"/>
      <c r="IE17" s="361"/>
      <c r="IF17" s="361"/>
      <c r="IG17" s="361"/>
      <c r="IH17" s="361"/>
      <c r="II17" s="361"/>
      <c r="IJ17" s="361"/>
      <c r="IK17" s="361"/>
      <c r="IL17" s="361"/>
      <c r="IM17" s="361"/>
      <c r="IN17" s="361"/>
      <c r="IO17" s="361"/>
      <c r="IP17" s="361"/>
      <c r="IQ17" s="361"/>
      <c r="IR17" s="361"/>
      <c r="IS17" s="361"/>
      <c r="IT17" s="361"/>
      <c r="IU17" s="361"/>
      <c r="IV17" s="361"/>
      <c r="IW17" s="361"/>
      <c r="IX17" s="361"/>
      <c r="IY17" s="361"/>
      <c r="IZ17" s="361"/>
      <c r="JA17" s="361"/>
      <c r="JB17" s="361"/>
      <c r="JC17" s="361"/>
      <c r="JD17" s="361"/>
      <c r="JE17" s="361"/>
      <c r="JF17" s="361"/>
      <c r="JG17" s="361"/>
      <c r="JH17" s="361"/>
      <c r="JI17" s="361"/>
      <c r="JJ17" s="361"/>
      <c r="JK17" s="361"/>
      <c r="JL17" s="361"/>
      <c r="JM17" s="361"/>
      <c r="JN17" s="361"/>
      <c r="JO17" s="361"/>
      <c r="JP17" s="361"/>
      <c r="JQ17" s="361"/>
      <c r="JR17" s="361"/>
      <c r="JS17" s="361"/>
      <c r="JT17" s="361"/>
      <c r="JU17" s="361"/>
      <c r="JV17" s="361"/>
      <c r="JW17" s="361"/>
      <c r="JX17" s="361"/>
      <c r="JY17" s="361"/>
      <c r="JZ17" s="361"/>
      <c r="KA17" s="361"/>
      <c r="KB17" s="361"/>
      <c r="KC17" s="361"/>
      <c r="KD17" s="361"/>
      <c r="KE17" s="361"/>
      <c r="KF17" s="361"/>
      <c r="KG17" s="361"/>
      <c r="KH17" s="361"/>
      <c r="KI17" s="361"/>
      <c r="KJ17" s="361"/>
      <c r="KK17" s="361"/>
      <c r="KL17" s="361"/>
      <c r="KM17" s="361"/>
      <c r="KN17" s="361"/>
      <c r="KO17" s="361"/>
      <c r="KP17" s="361"/>
      <c r="KQ17" s="361"/>
      <c r="KR17" s="361"/>
      <c r="KS17" s="361"/>
      <c r="KT17" s="361"/>
      <c r="KU17" s="361"/>
      <c r="KV17" s="361"/>
      <c r="KW17" s="361"/>
      <c r="KX17" s="361"/>
      <c r="KY17" s="361"/>
      <c r="KZ17" s="361"/>
      <c r="LA17" s="361"/>
      <c r="LB17" s="361"/>
      <c r="LC17" s="361"/>
      <c r="LD17" s="361"/>
      <c r="LE17" s="361"/>
      <c r="LF17" s="361"/>
      <c r="LG17" s="361"/>
      <c r="LH17" s="361"/>
      <c r="LI17" s="361"/>
      <c r="LJ17" s="361"/>
      <c r="LK17" s="361"/>
      <c r="LL17" s="361"/>
      <c r="LM17" s="361"/>
      <c r="LN17" s="361"/>
      <c r="LO17" s="361"/>
      <c r="LP17" s="361"/>
      <c r="LQ17" s="361"/>
      <c r="LR17" s="361"/>
      <c r="LS17" s="361"/>
      <c r="LT17" s="361"/>
      <c r="LU17" s="361"/>
      <c r="LV17" s="361"/>
      <c r="LW17" s="361"/>
      <c r="LX17" s="361"/>
      <c r="LY17" s="361"/>
      <c r="LZ17" s="361"/>
      <c r="MA17" s="361"/>
      <c r="MB17" s="361"/>
      <c r="MC17" s="361"/>
      <c r="MD17" s="361"/>
    </row>
    <row r="18" spans="1:405" ht="13">
      <c r="A18" s="360"/>
      <c r="B18" s="24" t="s">
        <v>66</v>
      </c>
      <c r="C18" s="25">
        <v>95.359363892958115</v>
      </c>
      <c r="D18" s="25">
        <v>132.72593263681398</v>
      </c>
      <c r="E18" s="25">
        <v>-37.366568743855865</v>
      </c>
      <c r="F18" s="26">
        <v>-0.28153178509661914</v>
      </c>
      <c r="G18" s="27"/>
      <c r="H18" s="25">
        <v>132.22643263616459</v>
      </c>
      <c r="I18" s="25">
        <v>0.49950000064939104</v>
      </c>
      <c r="J18" s="26">
        <v>3.7776108051241135E-3</v>
      </c>
      <c r="K18" s="27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7"/>
      <c r="GM18" s="25">
        <v>800.59336685330845</v>
      </c>
      <c r="GN18" s="25">
        <v>650.04544610325047</v>
      </c>
      <c r="GO18" s="25">
        <v>149.88660458370271</v>
      </c>
      <c r="GP18" s="361"/>
      <c r="GQ18" s="361"/>
      <c r="GR18" s="361"/>
      <c r="GS18" s="361"/>
      <c r="GT18" s="361"/>
      <c r="GU18" s="361"/>
      <c r="GV18" s="361"/>
      <c r="GW18" s="361"/>
      <c r="GX18" s="361"/>
      <c r="GY18" s="361"/>
      <c r="GZ18" s="361"/>
      <c r="HA18" s="361"/>
      <c r="HB18" s="361"/>
      <c r="HC18" s="361"/>
      <c r="HD18" s="361"/>
      <c r="HE18" s="361"/>
      <c r="HF18" s="361"/>
      <c r="HG18" s="361"/>
      <c r="HH18" s="361"/>
      <c r="HI18" s="361"/>
      <c r="HJ18" s="361"/>
      <c r="HK18" s="361"/>
      <c r="HL18" s="361"/>
      <c r="HM18" s="361"/>
      <c r="HN18" s="361"/>
      <c r="HO18" s="361"/>
      <c r="HP18" s="361"/>
      <c r="HQ18" s="361"/>
      <c r="HR18" s="361"/>
      <c r="HS18" s="361"/>
      <c r="HT18" s="361"/>
      <c r="HU18" s="361"/>
      <c r="HV18" s="361"/>
      <c r="HW18" s="361"/>
      <c r="HX18" s="361"/>
      <c r="HY18" s="361"/>
      <c r="HZ18" s="361"/>
      <c r="IA18" s="361"/>
      <c r="IB18" s="361"/>
      <c r="IC18" s="361"/>
      <c r="ID18" s="361"/>
      <c r="IE18" s="361"/>
      <c r="IF18" s="361"/>
      <c r="IG18" s="361"/>
      <c r="IH18" s="361"/>
      <c r="II18" s="361"/>
      <c r="IJ18" s="361"/>
      <c r="IK18" s="361"/>
      <c r="IL18" s="361"/>
      <c r="IM18" s="361"/>
      <c r="IN18" s="361"/>
      <c r="IO18" s="361"/>
      <c r="IP18" s="361"/>
      <c r="IQ18" s="361"/>
      <c r="IR18" s="361"/>
      <c r="IS18" s="361"/>
      <c r="IT18" s="361"/>
      <c r="IU18" s="361"/>
      <c r="IV18" s="361"/>
      <c r="IW18" s="361"/>
      <c r="IX18" s="361"/>
      <c r="IY18" s="361"/>
      <c r="IZ18" s="361"/>
      <c r="JA18" s="361"/>
      <c r="JB18" s="361"/>
      <c r="JC18" s="361"/>
      <c r="JD18" s="361"/>
      <c r="JE18" s="361"/>
      <c r="JF18" s="361"/>
      <c r="JG18" s="361"/>
      <c r="JH18" s="361"/>
      <c r="JI18" s="361"/>
      <c r="JJ18" s="361"/>
      <c r="JK18" s="361"/>
      <c r="JL18" s="361"/>
      <c r="JM18" s="361"/>
      <c r="JN18" s="361"/>
      <c r="JO18" s="361"/>
      <c r="JP18" s="361"/>
      <c r="JQ18" s="361"/>
      <c r="JR18" s="361"/>
      <c r="JS18" s="361"/>
      <c r="JT18" s="361"/>
      <c r="JU18" s="361"/>
      <c r="JV18" s="361"/>
      <c r="JW18" s="361"/>
      <c r="JX18" s="361"/>
      <c r="JY18" s="361"/>
      <c r="JZ18" s="361"/>
      <c r="KA18" s="361"/>
      <c r="KB18" s="361"/>
      <c r="KC18" s="361"/>
      <c r="KD18" s="361"/>
      <c r="KE18" s="361"/>
      <c r="KF18" s="361"/>
      <c r="KG18" s="361"/>
      <c r="KH18" s="361"/>
      <c r="KI18" s="361"/>
      <c r="KJ18" s="361"/>
      <c r="KK18" s="361"/>
      <c r="KL18" s="361"/>
      <c r="KM18" s="361"/>
      <c r="KN18" s="361"/>
      <c r="KO18" s="361"/>
      <c r="KP18" s="361"/>
      <c r="KQ18" s="361"/>
      <c r="KR18" s="361"/>
      <c r="KS18" s="361"/>
      <c r="KT18" s="361"/>
      <c r="KU18" s="361"/>
      <c r="KV18" s="361"/>
      <c r="KW18" s="361"/>
      <c r="KX18" s="361"/>
      <c r="KY18" s="361"/>
      <c r="KZ18" s="361"/>
      <c r="LA18" s="361"/>
      <c r="LB18" s="361"/>
      <c r="LC18" s="361"/>
      <c r="LD18" s="361"/>
      <c r="LE18" s="361"/>
      <c r="LF18" s="361"/>
      <c r="LG18" s="361"/>
      <c r="LH18" s="361"/>
      <c r="LI18" s="361"/>
      <c r="LJ18" s="361"/>
      <c r="LK18" s="361"/>
      <c r="LL18" s="361"/>
      <c r="LM18" s="361"/>
      <c r="LN18" s="361"/>
      <c r="LO18" s="361"/>
      <c r="LP18" s="361"/>
      <c r="LQ18" s="361"/>
      <c r="LR18" s="361"/>
      <c r="LS18" s="361"/>
      <c r="LT18" s="361"/>
      <c r="LU18" s="361"/>
      <c r="LV18" s="361"/>
      <c r="LW18" s="361"/>
      <c r="LX18" s="361"/>
      <c r="LY18" s="361"/>
      <c r="LZ18" s="361"/>
      <c r="MA18" s="361"/>
      <c r="MB18" s="361"/>
      <c r="MC18" s="361"/>
      <c r="MD18" s="361"/>
    </row>
    <row r="19" spans="1:405" ht="13">
      <c r="A19" s="360"/>
      <c r="B19" s="362" t="s">
        <v>82</v>
      </c>
      <c r="C19" s="25">
        <v>95.3593638929581</v>
      </c>
      <c r="D19" s="25">
        <v>132.72585330151512</v>
      </c>
      <c r="E19" s="25">
        <v>-37.366489408557015</v>
      </c>
      <c r="F19" s="26">
        <v>-0.28153135564079634</v>
      </c>
      <c r="G19" s="27"/>
      <c r="H19" s="25">
        <v>131.84323226173643</v>
      </c>
      <c r="I19" s="25">
        <v>-131.84323226173643</v>
      </c>
      <c r="J19" s="26">
        <v>-1</v>
      </c>
      <c r="K19" s="27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7"/>
      <c r="GM19" s="25">
        <v>798.24704250804825</v>
      </c>
      <c r="GN19" s="25">
        <v>649.04136625384251</v>
      </c>
      <c r="GO19" s="25">
        <v>149.88660458370271</v>
      </c>
      <c r="GP19" s="361"/>
      <c r="GQ19" s="361"/>
      <c r="GR19" s="361"/>
      <c r="GS19" s="361"/>
      <c r="GT19" s="361"/>
      <c r="GU19" s="361"/>
      <c r="GV19" s="361"/>
      <c r="GW19" s="361"/>
      <c r="GX19" s="361"/>
      <c r="GY19" s="361"/>
      <c r="GZ19" s="361"/>
      <c r="HA19" s="361"/>
      <c r="HB19" s="361"/>
      <c r="HC19" s="361"/>
      <c r="HD19" s="361"/>
      <c r="HE19" s="361"/>
      <c r="HF19" s="361"/>
      <c r="HG19" s="361"/>
      <c r="HH19" s="361"/>
      <c r="HI19" s="361"/>
      <c r="HJ19" s="361"/>
      <c r="HK19" s="361"/>
      <c r="HL19" s="361"/>
      <c r="HM19" s="361"/>
      <c r="HN19" s="361"/>
      <c r="HO19" s="361"/>
      <c r="HP19" s="361"/>
      <c r="HQ19" s="361"/>
      <c r="HR19" s="361"/>
      <c r="HS19" s="361"/>
      <c r="HT19" s="361"/>
      <c r="HU19" s="361"/>
      <c r="HV19" s="361"/>
      <c r="HW19" s="361"/>
      <c r="HX19" s="361"/>
      <c r="HY19" s="361"/>
      <c r="HZ19" s="361"/>
      <c r="IA19" s="361"/>
      <c r="IB19" s="361"/>
      <c r="IC19" s="361"/>
      <c r="ID19" s="361"/>
      <c r="IE19" s="361"/>
      <c r="IF19" s="361"/>
      <c r="IG19" s="361"/>
      <c r="IH19" s="361"/>
      <c r="II19" s="361"/>
      <c r="IJ19" s="361"/>
      <c r="IK19" s="361"/>
      <c r="IL19" s="361"/>
      <c r="IM19" s="361"/>
      <c r="IN19" s="361"/>
      <c r="IO19" s="361"/>
      <c r="IP19" s="361"/>
      <c r="IQ19" s="361"/>
      <c r="IR19" s="361"/>
      <c r="IS19" s="361"/>
      <c r="IT19" s="361"/>
      <c r="IU19" s="361"/>
      <c r="IV19" s="361"/>
      <c r="IW19" s="361"/>
      <c r="IX19" s="361"/>
      <c r="IY19" s="361"/>
      <c r="IZ19" s="361"/>
      <c r="JA19" s="361"/>
      <c r="JB19" s="361"/>
      <c r="JC19" s="361"/>
      <c r="JD19" s="361"/>
      <c r="JE19" s="361"/>
      <c r="JF19" s="361"/>
      <c r="JG19" s="361"/>
      <c r="JH19" s="361"/>
      <c r="JI19" s="361"/>
      <c r="JJ19" s="361"/>
      <c r="JK19" s="361"/>
      <c r="JL19" s="361"/>
      <c r="JM19" s="361"/>
      <c r="JN19" s="361"/>
      <c r="JO19" s="361"/>
      <c r="JP19" s="361"/>
      <c r="JQ19" s="361"/>
      <c r="JR19" s="361"/>
      <c r="JS19" s="361"/>
      <c r="JT19" s="361"/>
      <c r="JU19" s="361"/>
      <c r="JV19" s="361"/>
      <c r="JW19" s="361"/>
      <c r="JX19" s="361"/>
      <c r="JY19" s="361"/>
      <c r="JZ19" s="361"/>
      <c r="KA19" s="361"/>
      <c r="KB19" s="361"/>
      <c r="KC19" s="361"/>
      <c r="KD19" s="361"/>
      <c r="KE19" s="361"/>
      <c r="KF19" s="361"/>
      <c r="KG19" s="361"/>
      <c r="KH19" s="361"/>
      <c r="KI19" s="361"/>
      <c r="KJ19" s="361"/>
      <c r="KK19" s="361"/>
      <c r="KL19" s="361"/>
      <c r="KM19" s="361"/>
      <c r="KN19" s="361"/>
      <c r="KO19" s="361"/>
      <c r="KP19" s="361"/>
      <c r="KQ19" s="361"/>
      <c r="KR19" s="361"/>
      <c r="KS19" s="361"/>
      <c r="KT19" s="361"/>
      <c r="KU19" s="361"/>
      <c r="KV19" s="361"/>
      <c r="KW19" s="361"/>
      <c r="KX19" s="361"/>
      <c r="KY19" s="361"/>
      <c r="KZ19" s="361"/>
      <c r="LA19" s="361"/>
      <c r="LB19" s="361"/>
      <c r="LC19" s="361"/>
      <c r="LD19" s="361"/>
      <c r="LE19" s="361"/>
      <c r="LF19" s="361"/>
      <c r="LG19" s="361"/>
      <c r="LH19" s="361"/>
      <c r="LI19" s="361"/>
      <c r="LJ19" s="361"/>
      <c r="LK19" s="361"/>
      <c r="LL19" s="361"/>
      <c r="LM19" s="361"/>
      <c r="LN19" s="361"/>
      <c r="LO19" s="361"/>
      <c r="LP19" s="361"/>
      <c r="LQ19" s="361"/>
      <c r="LR19" s="361"/>
      <c r="LS19" s="361"/>
      <c r="LT19" s="361"/>
      <c r="LU19" s="361"/>
      <c r="LV19" s="361"/>
      <c r="LW19" s="361"/>
      <c r="LX19" s="361"/>
      <c r="LY19" s="361"/>
      <c r="LZ19" s="361"/>
      <c r="MA19" s="361"/>
      <c r="MB19" s="361"/>
      <c r="MC19" s="361"/>
      <c r="MD19" s="361"/>
    </row>
    <row r="20" spans="1:405" ht="13">
      <c r="A20" s="360"/>
      <c r="B20" s="18" t="s">
        <v>18</v>
      </c>
      <c r="C20" s="19">
        <v>32.815432717024031</v>
      </c>
      <c r="D20" s="19">
        <v>45.707623042031727</v>
      </c>
      <c r="E20" s="19">
        <v>-12.892190325007697</v>
      </c>
      <c r="F20" s="20">
        <v>-0.28205777213906574</v>
      </c>
      <c r="G20" s="19"/>
      <c r="H20" s="19">
        <v>45.560496478265421</v>
      </c>
      <c r="I20" s="19">
        <v>0.14712656376630662</v>
      </c>
      <c r="J20" s="20">
        <v>3.2292572543956618E-3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/>
      <c r="GM20" s="19">
        <v>275.45534529899152</v>
      </c>
      <c r="GN20" s="19">
        <v>224.20119774599061</v>
      </c>
      <c r="GO20" s="19">
        <v>51.674032527418703</v>
      </c>
      <c r="GP20" s="361"/>
      <c r="GQ20" s="361"/>
      <c r="GR20" s="361"/>
      <c r="GS20" s="361"/>
      <c r="GT20" s="361"/>
      <c r="GU20" s="361"/>
      <c r="GV20" s="361"/>
      <c r="GW20" s="361"/>
      <c r="GX20" s="361"/>
      <c r="GY20" s="361"/>
      <c r="GZ20" s="361"/>
      <c r="HA20" s="361"/>
      <c r="HB20" s="361"/>
      <c r="HC20" s="361"/>
      <c r="HD20" s="361"/>
      <c r="HE20" s="361"/>
      <c r="HF20" s="361"/>
      <c r="HG20" s="361"/>
      <c r="HH20" s="361"/>
      <c r="HI20" s="361"/>
      <c r="HJ20" s="361"/>
      <c r="HK20" s="361"/>
      <c r="HL20" s="361"/>
      <c r="HM20" s="361"/>
      <c r="HN20" s="361"/>
      <c r="HO20" s="361"/>
      <c r="HP20" s="361"/>
      <c r="HQ20" s="361"/>
      <c r="HR20" s="361"/>
      <c r="HS20" s="361"/>
      <c r="HT20" s="361"/>
      <c r="HU20" s="361"/>
      <c r="HV20" s="361"/>
      <c r="HW20" s="361"/>
      <c r="HX20" s="361"/>
      <c r="HY20" s="361"/>
      <c r="HZ20" s="361"/>
      <c r="IA20" s="361"/>
      <c r="IB20" s="361"/>
      <c r="IC20" s="361"/>
      <c r="ID20" s="361"/>
      <c r="IE20" s="361"/>
      <c r="IF20" s="361"/>
      <c r="IG20" s="361"/>
      <c r="IH20" s="361"/>
      <c r="II20" s="361"/>
      <c r="IJ20" s="361"/>
      <c r="IK20" s="361"/>
      <c r="IL20" s="361"/>
      <c r="IM20" s="361"/>
      <c r="IN20" s="361"/>
      <c r="IO20" s="361"/>
      <c r="IP20" s="361"/>
      <c r="IQ20" s="361"/>
      <c r="IR20" s="361"/>
      <c r="IS20" s="361"/>
      <c r="IT20" s="361"/>
      <c r="IU20" s="361"/>
      <c r="IV20" s="361"/>
      <c r="IW20" s="361"/>
      <c r="IX20" s="361"/>
      <c r="IY20" s="361"/>
      <c r="IZ20" s="361"/>
      <c r="JA20" s="361"/>
      <c r="JB20" s="361"/>
      <c r="JC20" s="361"/>
      <c r="JD20" s="361"/>
      <c r="JE20" s="361"/>
      <c r="JF20" s="361"/>
      <c r="JG20" s="361"/>
      <c r="JH20" s="361"/>
      <c r="JI20" s="361"/>
      <c r="JJ20" s="361"/>
      <c r="JK20" s="361"/>
      <c r="JL20" s="361"/>
      <c r="JM20" s="361"/>
      <c r="JN20" s="361"/>
      <c r="JO20" s="361"/>
      <c r="JP20" s="361"/>
      <c r="JQ20" s="361"/>
      <c r="JR20" s="361"/>
      <c r="JS20" s="361"/>
      <c r="JT20" s="361"/>
      <c r="JU20" s="361"/>
      <c r="JV20" s="361"/>
      <c r="JW20" s="361"/>
      <c r="JX20" s="361"/>
      <c r="JY20" s="361"/>
      <c r="JZ20" s="361"/>
      <c r="KA20" s="361"/>
      <c r="KB20" s="361"/>
      <c r="KC20" s="361"/>
      <c r="KD20" s="361"/>
      <c r="KE20" s="361"/>
      <c r="KF20" s="361"/>
      <c r="KG20" s="361"/>
      <c r="KH20" s="361"/>
      <c r="KI20" s="361"/>
      <c r="KJ20" s="361"/>
      <c r="KK20" s="361"/>
      <c r="KL20" s="361"/>
      <c r="KM20" s="361"/>
      <c r="KN20" s="361"/>
      <c r="KO20" s="361"/>
      <c r="KP20" s="361"/>
      <c r="KQ20" s="361"/>
      <c r="KR20" s="361"/>
      <c r="KS20" s="361"/>
      <c r="KT20" s="361"/>
      <c r="KU20" s="361"/>
      <c r="KV20" s="361"/>
      <c r="KW20" s="361"/>
      <c r="KX20" s="361"/>
      <c r="KY20" s="361"/>
      <c r="KZ20" s="361"/>
      <c r="LA20" s="361"/>
      <c r="LB20" s="361"/>
      <c r="LC20" s="361"/>
      <c r="LD20" s="361"/>
      <c r="LE20" s="361"/>
      <c r="LF20" s="361"/>
      <c r="LG20" s="361"/>
      <c r="LH20" s="361"/>
      <c r="LI20" s="361"/>
      <c r="LJ20" s="361"/>
      <c r="LK20" s="361"/>
      <c r="LL20" s="361"/>
      <c r="LM20" s="361"/>
      <c r="LN20" s="361"/>
      <c r="LO20" s="361"/>
      <c r="LP20" s="361"/>
      <c r="LQ20" s="361"/>
      <c r="LR20" s="361"/>
      <c r="LS20" s="361"/>
      <c r="LT20" s="361"/>
      <c r="LU20" s="361"/>
      <c r="LV20" s="361"/>
      <c r="LW20" s="361"/>
      <c r="LX20" s="361"/>
      <c r="LY20" s="361"/>
      <c r="LZ20" s="361"/>
      <c r="MA20" s="361"/>
      <c r="MB20" s="361"/>
      <c r="MC20" s="361"/>
      <c r="MD20" s="361"/>
    </row>
    <row r="21" spans="1:405" ht="13">
      <c r="A21" s="360"/>
      <c r="B21" s="18" t="s">
        <v>19</v>
      </c>
      <c r="C21" s="19">
        <v>31.277156156597567</v>
      </c>
      <c r="D21" s="19">
        <v>43.351939500239062</v>
      </c>
      <c r="E21" s="19">
        <v>-12.074783343641496</v>
      </c>
      <c r="F21" s="20">
        <v>-0.27852925342763291</v>
      </c>
      <c r="G21" s="19"/>
      <c r="H21" s="19">
        <v>43.255067271524894</v>
      </c>
      <c r="I21" s="19">
        <v>9.6872228714168784E-2</v>
      </c>
      <c r="J21" s="20">
        <v>2.2395579252269581E-3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/>
      <c r="GM21" s="19">
        <v>261.49999068553745</v>
      </c>
      <c r="GN21" s="19">
        <v>212.51225869837958</v>
      </c>
      <c r="GO21" s="19">
        <v>49.171579319449208</v>
      </c>
      <c r="GP21" s="361"/>
      <c r="GQ21" s="361"/>
      <c r="GR21" s="361"/>
      <c r="GS21" s="361"/>
      <c r="GT21" s="361"/>
      <c r="GU21" s="361"/>
      <c r="GV21" s="361"/>
      <c r="GW21" s="361"/>
      <c r="GX21" s="361"/>
      <c r="GY21" s="361"/>
      <c r="GZ21" s="361"/>
      <c r="HA21" s="361"/>
      <c r="HB21" s="361"/>
      <c r="HC21" s="361"/>
      <c r="HD21" s="361"/>
      <c r="HE21" s="361"/>
      <c r="HF21" s="361"/>
      <c r="HG21" s="361"/>
      <c r="HH21" s="361"/>
      <c r="HI21" s="361"/>
      <c r="HJ21" s="361"/>
      <c r="HK21" s="361"/>
      <c r="HL21" s="361"/>
      <c r="HM21" s="361"/>
      <c r="HN21" s="361"/>
      <c r="HO21" s="361"/>
      <c r="HP21" s="361"/>
      <c r="HQ21" s="361"/>
      <c r="HR21" s="361"/>
      <c r="HS21" s="361"/>
      <c r="HT21" s="361"/>
      <c r="HU21" s="361"/>
      <c r="HV21" s="361"/>
      <c r="HW21" s="361"/>
      <c r="HX21" s="361"/>
      <c r="HY21" s="361"/>
      <c r="HZ21" s="361"/>
      <c r="IA21" s="361"/>
      <c r="IB21" s="361"/>
      <c r="IC21" s="361"/>
      <c r="ID21" s="361"/>
      <c r="IE21" s="361"/>
      <c r="IF21" s="361"/>
      <c r="IG21" s="361"/>
      <c r="IH21" s="361"/>
      <c r="II21" s="361"/>
      <c r="IJ21" s="361"/>
      <c r="IK21" s="361"/>
      <c r="IL21" s="361"/>
      <c r="IM21" s="361"/>
      <c r="IN21" s="361"/>
      <c r="IO21" s="361"/>
      <c r="IP21" s="361"/>
      <c r="IQ21" s="361"/>
      <c r="IR21" s="361"/>
      <c r="IS21" s="361"/>
      <c r="IT21" s="361"/>
      <c r="IU21" s="361"/>
      <c r="IV21" s="361"/>
      <c r="IW21" s="361"/>
      <c r="IX21" s="361"/>
      <c r="IY21" s="361"/>
      <c r="IZ21" s="361"/>
      <c r="JA21" s="361"/>
      <c r="JB21" s="361"/>
      <c r="JC21" s="361"/>
      <c r="JD21" s="361"/>
      <c r="JE21" s="361"/>
      <c r="JF21" s="361"/>
      <c r="JG21" s="361"/>
      <c r="JH21" s="361"/>
      <c r="JI21" s="361"/>
      <c r="JJ21" s="361"/>
      <c r="JK21" s="361"/>
      <c r="JL21" s="361"/>
      <c r="JM21" s="361"/>
      <c r="JN21" s="361"/>
      <c r="JO21" s="361"/>
      <c r="JP21" s="361"/>
      <c r="JQ21" s="361"/>
      <c r="JR21" s="361"/>
      <c r="JS21" s="361"/>
      <c r="JT21" s="361"/>
      <c r="JU21" s="361"/>
      <c r="JV21" s="361"/>
      <c r="JW21" s="361"/>
      <c r="JX21" s="361"/>
      <c r="JY21" s="361"/>
      <c r="JZ21" s="361"/>
      <c r="KA21" s="361"/>
      <c r="KB21" s="361"/>
      <c r="KC21" s="361"/>
      <c r="KD21" s="361"/>
      <c r="KE21" s="361"/>
      <c r="KF21" s="361"/>
      <c r="KG21" s="361"/>
      <c r="KH21" s="361"/>
      <c r="KI21" s="361"/>
      <c r="KJ21" s="361"/>
      <c r="KK21" s="361"/>
      <c r="KL21" s="361"/>
      <c r="KM21" s="361"/>
      <c r="KN21" s="361"/>
      <c r="KO21" s="361"/>
      <c r="KP21" s="361"/>
      <c r="KQ21" s="361"/>
      <c r="KR21" s="361"/>
      <c r="KS21" s="361"/>
      <c r="KT21" s="361"/>
      <c r="KU21" s="361"/>
      <c r="KV21" s="361"/>
      <c r="KW21" s="361"/>
      <c r="KX21" s="361"/>
      <c r="KY21" s="361"/>
      <c r="KZ21" s="361"/>
      <c r="LA21" s="361"/>
      <c r="LB21" s="361"/>
      <c r="LC21" s="361"/>
      <c r="LD21" s="361"/>
      <c r="LE21" s="361"/>
      <c r="LF21" s="361"/>
      <c r="LG21" s="361"/>
      <c r="LH21" s="361"/>
      <c r="LI21" s="361"/>
      <c r="LJ21" s="361"/>
      <c r="LK21" s="361"/>
      <c r="LL21" s="361"/>
      <c r="LM21" s="361"/>
      <c r="LN21" s="361"/>
      <c r="LO21" s="361"/>
      <c r="LP21" s="361"/>
      <c r="LQ21" s="361"/>
      <c r="LR21" s="361"/>
      <c r="LS21" s="361"/>
      <c r="LT21" s="361"/>
      <c r="LU21" s="361"/>
      <c r="LV21" s="361"/>
      <c r="LW21" s="361"/>
      <c r="LX21" s="361"/>
      <c r="LY21" s="361"/>
      <c r="LZ21" s="361"/>
      <c r="MA21" s="361"/>
      <c r="MB21" s="361"/>
      <c r="MC21" s="361"/>
      <c r="MD21" s="361"/>
    </row>
    <row r="22" spans="1:405" ht="13">
      <c r="A22" s="360"/>
      <c r="B22" s="18" t="s">
        <v>20</v>
      </c>
      <c r="C22" s="19">
        <v>31.26677501933651</v>
      </c>
      <c r="D22" s="19">
        <v>43.666290759244333</v>
      </c>
      <c r="E22" s="19">
        <v>-12.399515739907823</v>
      </c>
      <c r="F22" s="20">
        <v>-0.28396082021880448</v>
      </c>
      <c r="G22" s="19"/>
      <c r="H22" s="19">
        <v>43.027668511946111</v>
      </c>
      <c r="I22" s="19">
        <v>0.63862224729822259</v>
      </c>
      <c r="J22" s="20">
        <v>1.4842129945314534E-2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/>
      <c r="GM22" s="19">
        <v>261.29170652351928</v>
      </c>
      <c r="GN22" s="19">
        <v>212.32790980947235</v>
      </c>
      <c r="GO22" s="19">
        <v>49.040992736834809</v>
      </c>
      <c r="GP22" s="361"/>
      <c r="GQ22" s="361"/>
      <c r="GR22" s="361"/>
      <c r="GS22" s="361"/>
      <c r="GT22" s="361"/>
      <c r="GU22" s="361"/>
      <c r="GV22" s="361"/>
      <c r="GW22" s="361"/>
      <c r="GX22" s="361"/>
      <c r="GY22" s="361"/>
      <c r="GZ22" s="361"/>
      <c r="HA22" s="361"/>
      <c r="HB22" s="361"/>
      <c r="HC22" s="361"/>
      <c r="HD22" s="361"/>
      <c r="HE22" s="361"/>
      <c r="HF22" s="361"/>
      <c r="HG22" s="361"/>
      <c r="HH22" s="361"/>
      <c r="HI22" s="361"/>
      <c r="HJ22" s="361"/>
      <c r="HK22" s="361"/>
      <c r="HL22" s="361"/>
      <c r="HM22" s="361"/>
      <c r="HN22" s="361"/>
      <c r="HO22" s="361"/>
      <c r="HP22" s="361"/>
      <c r="HQ22" s="361"/>
      <c r="HR22" s="361"/>
      <c r="HS22" s="361"/>
      <c r="HT22" s="361"/>
      <c r="HU22" s="361"/>
      <c r="HV22" s="361"/>
      <c r="HW22" s="361"/>
      <c r="HX22" s="361"/>
      <c r="HY22" s="361"/>
      <c r="HZ22" s="361"/>
      <c r="IA22" s="361"/>
      <c r="IB22" s="361"/>
      <c r="IC22" s="361"/>
      <c r="ID22" s="361"/>
      <c r="IE22" s="361"/>
      <c r="IF22" s="361"/>
      <c r="IG22" s="361"/>
      <c r="IH22" s="361"/>
      <c r="II22" s="361"/>
      <c r="IJ22" s="361"/>
      <c r="IK22" s="361"/>
      <c r="IL22" s="361"/>
      <c r="IM22" s="361"/>
      <c r="IN22" s="361"/>
      <c r="IO22" s="361"/>
      <c r="IP22" s="361"/>
      <c r="IQ22" s="361"/>
      <c r="IR22" s="361"/>
      <c r="IS22" s="361"/>
      <c r="IT22" s="361"/>
      <c r="IU22" s="361"/>
      <c r="IV22" s="361"/>
      <c r="IW22" s="361"/>
      <c r="IX22" s="361"/>
      <c r="IY22" s="361"/>
      <c r="IZ22" s="361"/>
      <c r="JA22" s="361"/>
      <c r="JB22" s="361"/>
      <c r="JC22" s="361"/>
      <c r="JD22" s="361"/>
      <c r="JE22" s="361"/>
      <c r="JF22" s="361"/>
      <c r="JG22" s="361"/>
      <c r="JH22" s="361"/>
      <c r="JI22" s="361"/>
      <c r="JJ22" s="361"/>
      <c r="JK22" s="361"/>
      <c r="JL22" s="361"/>
      <c r="JM22" s="361"/>
      <c r="JN22" s="361"/>
      <c r="JO22" s="361"/>
      <c r="JP22" s="361"/>
      <c r="JQ22" s="361"/>
      <c r="JR22" s="361"/>
      <c r="JS22" s="361"/>
      <c r="JT22" s="361"/>
      <c r="JU22" s="361"/>
      <c r="JV22" s="361"/>
      <c r="JW22" s="361"/>
      <c r="JX22" s="361"/>
      <c r="JY22" s="361"/>
      <c r="JZ22" s="361"/>
      <c r="KA22" s="361"/>
      <c r="KB22" s="361"/>
      <c r="KC22" s="361"/>
      <c r="KD22" s="361"/>
      <c r="KE22" s="361"/>
      <c r="KF22" s="361"/>
      <c r="KG22" s="361"/>
      <c r="KH22" s="361"/>
      <c r="KI22" s="361"/>
      <c r="KJ22" s="361"/>
      <c r="KK22" s="361"/>
      <c r="KL22" s="361"/>
      <c r="KM22" s="361"/>
      <c r="KN22" s="361"/>
      <c r="KO22" s="361"/>
      <c r="KP22" s="361"/>
      <c r="KQ22" s="361"/>
      <c r="KR22" s="361"/>
      <c r="KS22" s="361"/>
      <c r="KT22" s="361"/>
      <c r="KU22" s="361"/>
      <c r="KV22" s="361"/>
      <c r="KW22" s="361"/>
      <c r="KX22" s="361"/>
      <c r="KY22" s="361"/>
      <c r="KZ22" s="361"/>
      <c r="LA22" s="361"/>
      <c r="LB22" s="361"/>
      <c r="LC22" s="361"/>
      <c r="LD22" s="361"/>
      <c r="LE22" s="361"/>
      <c r="LF22" s="361"/>
      <c r="LG22" s="361"/>
      <c r="LH22" s="361"/>
      <c r="LI22" s="361"/>
      <c r="LJ22" s="361"/>
      <c r="LK22" s="361"/>
      <c r="LL22" s="361"/>
      <c r="LM22" s="361"/>
      <c r="LN22" s="361"/>
      <c r="LO22" s="361"/>
      <c r="LP22" s="361"/>
      <c r="LQ22" s="361"/>
      <c r="LR22" s="361"/>
      <c r="LS22" s="361"/>
      <c r="LT22" s="361"/>
      <c r="LU22" s="361"/>
      <c r="LV22" s="361"/>
      <c r="LW22" s="361"/>
      <c r="LX22" s="361"/>
      <c r="LY22" s="361"/>
      <c r="LZ22" s="361"/>
      <c r="MA22" s="361"/>
      <c r="MB22" s="361"/>
      <c r="MC22" s="361"/>
      <c r="MD22" s="361"/>
    </row>
    <row r="23" spans="1:405" s="28" customFormat="1" ht="13">
      <c r="A23" s="363"/>
      <c r="B23" s="364" t="s">
        <v>67</v>
      </c>
      <c r="C23" s="27">
        <v>0</v>
      </c>
      <c r="D23" s="27">
        <v>7.9335298847493964E-5</v>
      </c>
      <c r="E23" s="27">
        <v>-7.9335298847493964E-5</v>
      </c>
      <c r="F23" s="365">
        <v>-1</v>
      </c>
      <c r="G23" s="27"/>
      <c r="H23" s="27">
        <v>0.38320037442814925</v>
      </c>
      <c r="I23" s="27">
        <v>-0.38312103912930173</v>
      </c>
      <c r="J23" s="365">
        <v>-0.99979296654141869</v>
      </c>
      <c r="K23" s="27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/>
      <c r="GM23" s="27">
        <v>2.3463243452602049</v>
      </c>
      <c r="GN23" s="27">
        <v>1.0040798494079173</v>
      </c>
      <c r="GO23" s="27">
        <v>0</v>
      </c>
      <c r="GP23" s="366"/>
      <c r="GQ23" s="366"/>
      <c r="GR23" s="366"/>
      <c r="GS23" s="366"/>
      <c r="GT23" s="366"/>
      <c r="GU23" s="366"/>
      <c r="GV23" s="366"/>
      <c r="GW23" s="366"/>
      <c r="GX23" s="366"/>
      <c r="GY23" s="366"/>
      <c r="GZ23" s="366"/>
      <c r="HA23" s="366"/>
      <c r="HB23" s="366"/>
      <c r="HC23" s="366"/>
      <c r="HD23" s="366"/>
      <c r="HE23" s="366"/>
      <c r="HF23" s="366"/>
      <c r="HG23" s="366"/>
      <c r="HH23" s="366"/>
      <c r="HI23" s="366"/>
      <c r="HJ23" s="366"/>
      <c r="HK23" s="366"/>
      <c r="HL23" s="366"/>
      <c r="HM23" s="366"/>
      <c r="HN23" s="366"/>
      <c r="HO23" s="366"/>
      <c r="HP23" s="366"/>
      <c r="HQ23" s="366"/>
      <c r="HR23" s="366"/>
      <c r="HS23" s="366"/>
      <c r="HT23" s="366"/>
      <c r="HU23" s="366"/>
      <c r="HV23" s="366"/>
      <c r="HW23" s="366"/>
      <c r="HX23" s="366"/>
      <c r="HY23" s="366"/>
      <c r="HZ23" s="366"/>
      <c r="IA23" s="366"/>
      <c r="IB23" s="366"/>
      <c r="IC23" s="366"/>
      <c r="ID23" s="366"/>
      <c r="IE23" s="366"/>
      <c r="IF23" s="366"/>
      <c r="IG23" s="366"/>
      <c r="IH23" s="366"/>
      <c r="II23" s="366"/>
      <c r="IJ23" s="366"/>
      <c r="IK23" s="366"/>
      <c r="IL23" s="366"/>
      <c r="IM23" s="366"/>
      <c r="IN23" s="366"/>
      <c r="IO23" s="366"/>
      <c r="IP23" s="366"/>
      <c r="IQ23" s="366"/>
      <c r="IR23" s="366"/>
      <c r="IS23" s="366"/>
      <c r="IT23" s="366"/>
      <c r="IU23" s="366"/>
      <c r="IV23" s="366"/>
      <c r="IW23" s="366"/>
      <c r="IX23" s="366"/>
      <c r="IY23" s="366"/>
      <c r="IZ23" s="366"/>
      <c r="JA23" s="366"/>
      <c r="JB23" s="366"/>
      <c r="JC23" s="366"/>
      <c r="JD23" s="366"/>
      <c r="JE23" s="366"/>
      <c r="JF23" s="366"/>
      <c r="JG23" s="366"/>
      <c r="JH23" s="366"/>
      <c r="JI23" s="366"/>
      <c r="JJ23" s="366"/>
      <c r="JK23" s="366"/>
      <c r="JL23" s="366"/>
      <c r="JM23" s="366"/>
      <c r="JN23" s="366"/>
      <c r="JO23" s="366"/>
      <c r="JP23" s="366"/>
      <c r="JQ23" s="366"/>
      <c r="JR23" s="366"/>
      <c r="JS23" s="366"/>
      <c r="JT23" s="366"/>
      <c r="JU23" s="366"/>
      <c r="JV23" s="366"/>
      <c r="JW23" s="366"/>
      <c r="JX23" s="366"/>
      <c r="JY23" s="366"/>
      <c r="JZ23" s="366"/>
      <c r="KA23" s="366"/>
      <c r="KB23" s="366"/>
      <c r="KC23" s="366"/>
      <c r="KD23" s="366"/>
      <c r="KE23" s="366"/>
      <c r="KF23" s="366"/>
      <c r="KG23" s="366"/>
      <c r="KH23" s="366"/>
      <c r="KI23" s="366"/>
      <c r="KJ23" s="366"/>
      <c r="KK23" s="366"/>
      <c r="KL23" s="366"/>
      <c r="KM23" s="366"/>
      <c r="KN23" s="366"/>
      <c r="KO23" s="366"/>
      <c r="KP23" s="366"/>
      <c r="KQ23" s="366"/>
      <c r="KR23" s="366"/>
      <c r="KS23" s="366"/>
      <c r="KT23" s="366"/>
      <c r="KU23" s="366"/>
      <c r="KV23" s="366"/>
      <c r="KW23" s="366"/>
      <c r="KX23" s="366"/>
      <c r="KY23" s="366"/>
      <c r="KZ23" s="366"/>
      <c r="LA23" s="366"/>
      <c r="LB23" s="366"/>
      <c r="LC23" s="366"/>
      <c r="LD23" s="366"/>
      <c r="LE23" s="366"/>
      <c r="LF23" s="366"/>
      <c r="LG23" s="366"/>
      <c r="LH23" s="366"/>
      <c r="LI23" s="366"/>
      <c r="LJ23" s="366"/>
      <c r="LK23" s="366"/>
      <c r="LL23" s="366"/>
      <c r="LM23" s="366"/>
      <c r="LN23" s="366"/>
      <c r="LO23" s="366"/>
      <c r="LP23" s="366"/>
      <c r="LQ23" s="366"/>
      <c r="LR23" s="366"/>
      <c r="LS23" s="366"/>
      <c r="LT23" s="366"/>
      <c r="LU23" s="366"/>
      <c r="LV23" s="366"/>
      <c r="LW23" s="366"/>
      <c r="LX23" s="366"/>
      <c r="LY23" s="366"/>
      <c r="LZ23" s="366"/>
      <c r="MA23" s="366"/>
      <c r="MB23" s="366"/>
      <c r="MC23" s="366"/>
      <c r="MD23" s="366"/>
    </row>
    <row r="24" spans="1:405" ht="13">
      <c r="A24" s="360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361"/>
      <c r="GQ24" s="361"/>
      <c r="GR24" s="361"/>
      <c r="GS24" s="361"/>
      <c r="GT24" s="361"/>
      <c r="GU24" s="361"/>
      <c r="GV24" s="361"/>
      <c r="GW24" s="361"/>
      <c r="GX24" s="361"/>
      <c r="GY24" s="361"/>
      <c r="GZ24" s="361"/>
      <c r="HA24" s="361"/>
      <c r="HB24" s="361"/>
      <c r="HC24" s="361"/>
      <c r="HD24" s="361"/>
      <c r="HE24" s="361"/>
      <c r="HF24" s="361"/>
      <c r="HG24" s="361"/>
      <c r="HH24" s="361"/>
      <c r="HI24" s="361"/>
      <c r="HJ24" s="361"/>
      <c r="HK24" s="361"/>
      <c r="HL24" s="361"/>
      <c r="HM24" s="361"/>
      <c r="HN24" s="361"/>
      <c r="HO24" s="361"/>
      <c r="HP24" s="361"/>
      <c r="HQ24" s="361"/>
      <c r="HR24" s="361"/>
      <c r="HS24" s="361"/>
      <c r="HT24" s="361"/>
      <c r="HU24" s="361"/>
      <c r="HV24" s="361"/>
      <c r="HW24" s="361"/>
      <c r="HX24" s="361"/>
      <c r="HY24" s="361"/>
      <c r="HZ24" s="361"/>
      <c r="IA24" s="361"/>
      <c r="IB24" s="361"/>
      <c r="IC24" s="361"/>
      <c r="ID24" s="361"/>
      <c r="IE24" s="361"/>
      <c r="IF24" s="361"/>
      <c r="IG24" s="361"/>
      <c r="IH24" s="361"/>
      <c r="II24" s="361"/>
      <c r="IJ24" s="361"/>
      <c r="IK24" s="361"/>
      <c r="IL24" s="361"/>
      <c r="IM24" s="361"/>
      <c r="IN24" s="361"/>
      <c r="IO24" s="361"/>
      <c r="IP24" s="361"/>
      <c r="IQ24" s="361"/>
      <c r="IR24" s="361"/>
      <c r="IS24" s="361"/>
      <c r="IT24" s="361"/>
      <c r="IU24" s="361"/>
      <c r="IV24" s="361"/>
      <c r="IW24" s="361"/>
      <c r="IX24" s="361"/>
      <c r="IY24" s="361"/>
      <c r="IZ24" s="361"/>
      <c r="JA24" s="361"/>
      <c r="JB24" s="361"/>
      <c r="JC24" s="361"/>
      <c r="JD24" s="361"/>
      <c r="JE24" s="361"/>
      <c r="JF24" s="361"/>
      <c r="JG24" s="361"/>
      <c r="JH24" s="361"/>
      <c r="JI24" s="361"/>
      <c r="JJ24" s="361"/>
      <c r="JK24" s="361"/>
      <c r="JL24" s="361"/>
      <c r="JM24" s="361"/>
      <c r="JN24" s="361"/>
      <c r="JO24" s="361"/>
      <c r="JP24" s="361"/>
      <c r="JQ24" s="361"/>
      <c r="JR24" s="361"/>
      <c r="JS24" s="361"/>
      <c r="JT24" s="361"/>
      <c r="JU24" s="361"/>
      <c r="JV24" s="361"/>
      <c r="JW24" s="361"/>
      <c r="JX24" s="361"/>
      <c r="JY24" s="361"/>
      <c r="JZ24" s="361"/>
      <c r="KA24" s="361"/>
      <c r="KB24" s="361"/>
      <c r="KC24" s="361"/>
      <c r="KD24" s="361"/>
      <c r="KE24" s="361"/>
      <c r="KF24" s="361"/>
      <c r="KG24" s="361"/>
      <c r="KH24" s="361"/>
      <c r="KI24" s="361"/>
      <c r="KJ24" s="361"/>
      <c r="KK24" s="361"/>
      <c r="KL24" s="361"/>
      <c r="KM24" s="361"/>
      <c r="KN24" s="361"/>
      <c r="KO24" s="361"/>
      <c r="KP24" s="361"/>
      <c r="KQ24" s="361"/>
      <c r="KR24" s="361"/>
      <c r="KS24" s="361"/>
      <c r="KT24" s="361"/>
      <c r="KU24" s="361"/>
      <c r="KV24" s="361"/>
      <c r="KW24" s="361"/>
      <c r="KX24" s="361"/>
      <c r="KY24" s="361"/>
      <c r="KZ24" s="361"/>
      <c r="LA24" s="361"/>
      <c r="LB24" s="361"/>
      <c r="LC24" s="361"/>
      <c r="LD24" s="361"/>
      <c r="LE24" s="361"/>
      <c r="LF24" s="361"/>
      <c r="LG24" s="361"/>
      <c r="LH24" s="361"/>
      <c r="LI24" s="361"/>
      <c r="LJ24" s="361"/>
      <c r="LK24" s="361"/>
      <c r="LL24" s="361"/>
      <c r="LM24" s="361"/>
      <c r="LN24" s="361"/>
      <c r="LO24" s="361"/>
      <c r="LP24" s="361"/>
      <c r="LQ24" s="361"/>
      <c r="LR24" s="361"/>
      <c r="LS24" s="361"/>
      <c r="LT24" s="361"/>
      <c r="LU24" s="361"/>
      <c r="LV24" s="361"/>
      <c r="LW24" s="361"/>
      <c r="LX24" s="361"/>
      <c r="LY24" s="361"/>
      <c r="LZ24" s="361"/>
      <c r="MA24" s="361"/>
      <c r="MB24" s="361"/>
      <c r="MC24" s="361"/>
      <c r="MD24" s="361"/>
    </row>
    <row r="25" spans="1:405" s="28" customFormat="1" ht="13">
      <c r="A25" s="360"/>
      <c r="B25" s="24" t="s">
        <v>38</v>
      </c>
      <c r="C25" s="25">
        <v>0.11620404974988065</v>
      </c>
      <c r="D25" s="25">
        <v>1.8687102014392991</v>
      </c>
      <c r="E25" s="25">
        <v>-1.7525061516894185</v>
      </c>
      <c r="F25" s="26">
        <v>-0.93781590657535929</v>
      </c>
      <c r="G25" s="27"/>
      <c r="H25" s="25">
        <v>0.94078281751155701</v>
      </c>
      <c r="I25" s="25">
        <v>0.9279273839277421</v>
      </c>
      <c r="J25" s="26">
        <v>0.98633538650523134</v>
      </c>
      <c r="K25" s="27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0.94078281751155701</v>
      </c>
      <c r="FN25" s="25">
        <v>2.281437E-2</v>
      </c>
      <c r="FO25" s="25">
        <v>0.24824157999999999</v>
      </c>
      <c r="FP25" s="25">
        <v>6.9803490723602396E-2</v>
      </c>
      <c r="FQ25" s="25">
        <v>3.8533959999999999E-2</v>
      </c>
      <c r="FR25" s="25">
        <v>3.8533959999999999E-2</v>
      </c>
      <c r="FS25" s="25">
        <v>9.0580409958141039E-2</v>
      </c>
      <c r="FT25" s="25">
        <v>4.4445508401952383E-2</v>
      </c>
      <c r="FU25" s="25">
        <v>11.0398258504691</v>
      </c>
      <c r="FV25" s="25">
        <v>9.0408738386308057E-2</v>
      </c>
      <c r="FW25" s="25">
        <v>4.5599178999405306E-2</v>
      </c>
      <c r="FX25" s="25">
        <v>6.8185854491327552E-2</v>
      </c>
      <c r="FY25" s="25">
        <v>1.8005243469479715</v>
      </c>
      <c r="FZ25" s="25">
        <v>8.2035418262340301</v>
      </c>
      <c r="GA25" s="25">
        <v>19.494450815223328</v>
      </c>
      <c r="GB25" s="25">
        <v>12.387176135769375</v>
      </c>
      <c r="GC25" s="25">
        <v>7.8203393472982432</v>
      </c>
      <c r="GD25" s="25">
        <v>65.348595449020294</v>
      </c>
      <c r="GE25" s="25">
        <v>40.122022069823871</v>
      </c>
      <c r="GF25" s="25">
        <v>2.2583543234866218E-2</v>
      </c>
      <c r="GG25" s="25">
        <v>4.5566255656227915E-5</v>
      </c>
      <c r="GH25" s="25">
        <v>6.6457634047869293E-4</v>
      </c>
      <c r="GI25" s="25">
        <v>1.1432165971734598E-2</v>
      </c>
      <c r="GJ25" s="25">
        <v>5.2033841700837344E-2</v>
      </c>
      <c r="GK25" s="25">
        <v>6.4170208049043304E-2</v>
      </c>
      <c r="GL25" s="27"/>
      <c r="GM25" s="25">
        <v>12.669569864450066</v>
      </c>
      <c r="GN25" s="25">
        <v>155.27956169661121</v>
      </c>
      <c r="GO25" s="25">
        <v>0.37212920394088056</v>
      </c>
      <c r="GP25" s="366"/>
      <c r="GQ25" s="366"/>
      <c r="GR25" s="366"/>
      <c r="GS25" s="366"/>
      <c r="GT25" s="366"/>
      <c r="GU25" s="366"/>
      <c r="GV25" s="366"/>
      <c r="GW25" s="366"/>
      <c r="GX25" s="366"/>
      <c r="GY25" s="366"/>
      <c r="GZ25" s="366"/>
      <c r="HA25" s="366"/>
      <c r="HB25" s="366"/>
      <c r="HC25" s="366"/>
      <c r="HD25" s="366"/>
      <c r="HE25" s="366"/>
      <c r="HF25" s="366"/>
      <c r="HG25" s="366"/>
      <c r="HH25" s="366"/>
      <c r="HI25" s="366"/>
      <c r="HJ25" s="366"/>
      <c r="HK25" s="366"/>
      <c r="HL25" s="366"/>
      <c r="HM25" s="366"/>
      <c r="HN25" s="366"/>
      <c r="HO25" s="366"/>
      <c r="HP25" s="366"/>
      <c r="HQ25" s="366"/>
      <c r="HR25" s="366"/>
      <c r="HS25" s="366"/>
      <c r="HT25" s="366"/>
      <c r="HU25" s="366"/>
      <c r="HV25" s="366"/>
      <c r="HW25" s="366"/>
      <c r="HX25" s="366"/>
      <c r="HY25" s="366"/>
      <c r="HZ25" s="366"/>
      <c r="IA25" s="366"/>
      <c r="IB25" s="366"/>
      <c r="IC25" s="366"/>
      <c r="ID25" s="366"/>
      <c r="IE25" s="366"/>
      <c r="IF25" s="366"/>
      <c r="IG25" s="366"/>
      <c r="IH25" s="366"/>
      <c r="II25" s="366"/>
      <c r="IJ25" s="366"/>
      <c r="IK25" s="366"/>
      <c r="IL25" s="366"/>
      <c r="IM25" s="366"/>
      <c r="IN25" s="366"/>
      <c r="IO25" s="366"/>
      <c r="IP25" s="366"/>
      <c r="IQ25" s="366"/>
      <c r="IR25" s="366"/>
      <c r="IS25" s="366"/>
      <c r="IT25" s="366"/>
      <c r="IU25" s="366"/>
      <c r="IV25" s="366"/>
      <c r="IW25" s="366"/>
      <c r="IX25" s="366"/>
      <c r="IY25" s="366"/>
      <c r="IZ25" s="366"/>
      <c r="JA25" s="366"/>
      <c r="JB25" s="366"/>
      <c r="JC25" s="366"/>
      <c r="JD25" s="366"/>
      <c r="JE25" s="366"/>
      <c r="JF25" s="366"/>
      <c r="JG25" s="366"/>
      <c r="JH25" s="366"/>
      <c r="JI25" s="366"/>
      <c r="JJ25" s="366"/>
      <c r="JK25" s="366"/>
      <c r="JL25" s="366"/>
      <c r="JM25" s="366"/>
      <c r="JN25" s="366"/>
      <c r="JO25" s="366"/>
      <c r="JP25" s="366"/>
      <c r="JQ25" s="366"/>
      <c r="JR25" s="366"/>
      <c r="JS25" s="366"/>
      <c r="JT25" s="366"/>
      <c r="JU25" s="366"/>
      <c r="JV25" s="366"/>
      <c r="JW25" s="366"/>
      <c r="JX25" s="366"/>
      <c r="JY25" s="366"/>
      <c r="JZ25" s="366"/>
      <c r="KA25" s="366"/>
      <c r="KB25" s="366"/>
      <c r="KC25" s="366"/>
      <c r="KD25" s="366"/>
      <c r="KE25" s="366"/>
      <c r="KF25" s="366"/>
      <c r="KG25" s="366"/>
      <c r="KH25" s="366"/>
      <c r="KI25" s="366"/>
      <c r="KJ25" s="366"/>
      <c r="KK25" s="366"/>
      <c r="KL25" s="366"/>
      <c r="KM25" s="366"/>
      <c r="KN25" s="366"/>
      <c r="KO25" s="366"/>
      <c r="KP25" s="366"/>
      <c r="KQ25" s="366"/>
      <c r="KR25" s="366"/>
      <c r="KS25" s="366"/>
      <c r="KT25" s="366"/>
      <c r="KU25" s="366"/>
      <c r="KV25" s="366"/>
      <c r="KW25" s="366"/>
      <c r="KX25" s="366"/>
      <c r="KY25" s="366"/>
      <c r="KZ25" s="366"/>
      <c r="LA25" s="366"/>
      <c r="LB25" s="366"/>
      <c r="LC25" s="366"/>
      <c r="LD25" s="366"/>
      <c r="LE25" s="366"/>
      <c r="LF25" s="366"/>
      <c r="LG25" s="366"/>
      <c r="LH25" s="366"/>
      <c r="LI25" s="366"/>
      <c r="LJ25" s="366"/>
      <c r="LK25" s="366"/>
      <c r="LL25" s="366"/>
      <c r="LM25" s="366"/>
      <c r="LN25" s="366"/>
      <c r="LO25" s="366"/>
      <c r="LP25" s="366"/>
      <c r="LQ25" s="366"/>
      <c r="LR25" s="366"/>
      <c r="LS25" s="366"/>
      <c r="LT25" s="366"/>
      <c r="LU25" s="366"/>
      <c r="LV25" s="366"/>
      <c r="LW25" s="366"/>
      <c r="LX25" s="366"/>
      <c r="LY25" s="366"/>
      <c r="LZ25" s="366"/>
      <c r="MA25" s="366"/>
      <c r="MB25" s="366"/>
      <c r="MC25" s="366"/>
      <c r="MD25" s="366"/>
      <c r="ME25" s="366"/>
      <c r="MF25" s="366"/>
      <c r="MG25" s="366"/>
      <c r="MH25" s="366"/>
      <c r="MI25" s="366"/>
      <c r="MJ25" s="366"/>
      <c r="MK25" s="366"/>
      <c r="ML25" s="366"/>
      <c r="MM25" s="366"/>
      <c r="MN25" s="366"/>
      <c r="MO25" s="366"/>
      <c r="MP25" s="366"/>
      <c r="MQ25" s="366"/>
      <c r="MR25" s="366"/>
      <c r="MS25" s="366"/>
      <c r="MT25" s="366"/>
      <c r="MU25" s="366"/>
      <c r="MV25" s="366"/>
      <c r="MW25" s="366"/>
      <c r="MX25" s="366"/>
      <c r="MY25" s="366"/>
      <c r="MZ25" s="366"/>
      <c r="NA25" s="366"/>
      <c r="NB25" s="366"/>
      <c r="NC25" s="366"/>
      <c r="ND25" s="366"/>
      <c r="NE25" s="366"/>
      <c r="NF25" s="366"/>
      <c r="NG25" s="366"/>
      <c r="NH25" s="366"/>
      <c r="NI25" s="366"/>
      <c r="NJ25" s="366"/>
      <c r="NK25" s="366"/>
      <c r="NL25" s="366"/>
      <c r="NM25" s="366"/>
      <c r="NN25" s="366"/>
      <c r="NO25" s="366"/>
      <c r="NP25" s="366"/>
      <c r="NQ25" s="366"/>
      <c r="NR25" s="366"/>
      <c r="NS25" s="366"/>
      <c r="NT25" s="366"/>
      <c r="NU25" s="366"/>
      <c r="NV25" s="366"/>
      <c r="NW25" s="366"/>
      <c r="NX25" s="366"/>
      <c r="NY25" s="366"/>
    </row>
    <row r="26" spans="1:405" ht="13">
      <c r="A26" s="360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61"/>
      <c r="GQ26" s="361"/>
      <c r="GR26" s="361"/>
      <c r="GS26" s="361"/>
      <c r="GT26" s="361"/>
      <c r="GU26" s="361"/>
      <c r="GV26" s="361"/>
      <c r="GW26" s="361"/>
      <c r="GX26" s="361"/>
      <c r="GY26" s="361"/>
      <c r="GZ26" s="361"/>
      <c r="HA26" s="361"/>
      <c r="HB26" s="361"/>
      <c r="HC26" s="361"/>
      <c r="HD26" s="361"/>
      <c r="HE26" s="361"/>
      <c r="HF26" s="361"/>
      <c r="HG26" s="361"/>
      <c r="HH26" s="361"/>
      <c r="HI26" s="361"/>
      <c r="HJ26" s="361"/>
      <c r="HK26" s="361"/>
      <c r="HL26" s="361"/>
      <c r="HM26" s="361"/>
      <c r="HN26" s="361"/>
      <c r="HO26" s="361"/>
      <c r="HP26" s="361"/>
      <c r="HQ26" s="361"/>
      <c r="HR26" s="361"/>
      <c r="HS26" s="361"/>
      <c r="HT26" s="361"/>
      <c r="HU26" s="361"/>
      <c r="HV26" s="361"/>
      <c r="HW26" s="361"/>
      <c r="HX26" s="361"/>
      <c r="HY26" s="361"/>
      <c r="HZ26" s="361"/>
      <c r="IA26" s="361"/>
      <c r="IB26" s="361"/>
      <c r="IC26" s="361"/>
      <c r="ID26" s="361"/>
      <c r="IE26" s="361"/>
      <c r="IF26" s="361"/>
      <c r="IG26" s="361"/>
      <c r="IH26" s="361"/>
      <c r="II26" s="361"/>
      <c r="IJ26" s="361"/>
      <c r="IK26" s="361"/>
      <c r="IL26" s="361"/>
      <c r="IM26" s="361"/>
      <c r="IN26" s="361"/>
      <c r="IO26" s="361"/>
      <c r="IP26" s="361"/>
      <c r="IQ26" s="361"/>
      <c r="IR26" s="361"/>
      <c r="IS26" s="361"/>
      <c r="IT26" s="361"/>
      <c r="IU26" s="361"/>
      <c r="IV26" s="361"/>
      <c r="IW26" s="361"/>
      <c r="IX26" s="361"/>
      <c r="IY26" s="361"/>
      <c r="IZ26" s="361"/>
      <c r="JA26" s="361"/>
      <c r="JB26" s="361"/>
      <c r="JC26" s="361"/>
      <c r="JD26" s="361"/>
      <c r="JE26" s="361"/>
      <c r="JF26" s="361"/>
      <c r="JG26" s="361"/>
      <c r="JH26" s="361"/>
      <c r="JI26" s="361"/>
      <c r="JJ26" s="361"/>
      <c r="JK26" s="361"/>
      <c r="JL26" s="361"/>
      <c r="JM26" s="361"/>
      <c r="JN26" s="361"/>
      <c r="JO26" s="361"/>
      <c r="JP26" s="361"/>
      <c r="JQ26" s="361"/>
      <c r="JR26" s="361"/>
      <c r="JS26" s="361"/>
      <c r="JT26" s="361"/>
      <c r="JU26" s="361"/>
      <c r="JV26" s="361"/>
      <c r="JW26" s="361"/>
      <c r="JX26" s="361"/>
      <c r="JY26" s="361"/>
      <c r="JZ26" s="361"/>
      <c r="KA26" s="361"/>
      <c r="KB26" s="361"/>
      <c r="KC26" s="361"/>
      <c r="KD26" s="361"/>
      <c r="KE26" s="361"/>
      <c r="KF26" s="361"/>
      <c r="KG26" s="361"/>
      <c r="KH26" s="361"/>
      <c r="KI26" s="361"/>
      <c r="KJ26" s="361"/>
      <c r="KK26" s="361"/>
      <c r="KL26" s="361"/>
      <c r="KM26" s="361"/>
      <c r="KN26" s="361"/>
      <c r="KO26" s="361"/>
      <c r="KP26" s="361"/>
      <c r="KQ26" s="361"/>
      <c r="KR26" s="361"/>
      <c r="KS26" s="361"/>
      <c r="KT26" s="361"/>
      <c r="KU26" s="361"/>
      <c r="KV26" s="361"/>
      <c r="KW26" s="361"/>
      <c r="KX26" s="361"/>
      <c r="KY26" s="361"/>
      <c r="KZ26" s="361"/>
      <c r="LA26" s="361"/>
      <c r="LB26" s="361"/>
      <c r="LC26" s="361"/>
      <c r="LD26" s="361"/>
      <c r="LE26" s="361"/>
      <c r="LF26" s="361"/>
      <c r="LG26" s="361"/>
      <c r="LH26" s="361"/>
      <c r="LI26" s="361"/>
      <c r="LJ26" s="361"/>
      <c r="LK26" s="361"/>
      <c r="LL26" s="361"/>
      <c r="LM26" s="361"/>
      <c r="LN26" s="361"/>
      <c r="LO26" s="361"/>
      <c r="LP26" s="361"/>
      <c r="LQ26" s="361"/>
      <c r="LR26" s="361"/>
      <c r="LS26" s="361"/>
      <c r="LT26" s="361"/>
      <c r="LU26" s="361"/>
      <c r="LV26" s="361"/>
      <c r="LW26" s="361"/>
      <c r="LX26" s="361"/>
      <c r="LY26" s="361"/>
      <c r="LZ26" s="361"/>
      <c r="MA26" s="361"/>
      <c r="MB26" s="361"/>
      <c r="MC26" s="361"/>
      <c r="MD26" s="361"/>
      <c r="ME26" s="361"/>
      <c r="MF26" s="361"/>
      <c r="MG26" s="361"/>
      <c r="MH26" s="361"/>
      <c r="MI26" s="361"/>
      <c r="MJ26" s="361"/>
      <c r="MK26" s="361"/>
      <c r="ML26" s="361"/>
      <c r="MM26" s="361"/>
      <c r="MN26" s="361"/>
      <c r="MO26" s="361"/>
      <c r="MP26" s="361"/>
      <c r="MQ26" s="361"/>
      <c r="MR26" s="361"/>
      <c r="MS26" s="361"/>
      <c r="MT26" s="361"/>
      <c r="MU26" s="361"/>
      <c r="MV26" s="361"/>
      <c r="MW26" s="361"/>
      <c r="MX26" s="361"/>
      <c r="MY26" s="361"/>
      <c r="MZ26" s="361"/>
      <c r="NA26" s="361"/>
      <c r="NB26" s="361"/>
      <c r="NC26" s="361"/>
      <c r="ND26" s="361"/>
      <c r="NE26" s="361"/>
      <c r="NF26" s="361"/>
      <c r="NG26" s="361"/>
      <c r="NH26" s="361"/>
      <c r="NI26" s="361"/>
      <c r="NJ26" s="361"/>
      <c r="NK26" s="361"/>
      <c r="NL26" s="361"/>
      <c r="NM26" s="361"/>
      <c r="NN26" s="361"/>
      <c r="NO26" s="361"/>
      <c r="NP26" s="361"/>
      <c r="NQ26" s="361"/>
      <c r="NR26" s="361"/>
      <c r="NS26" s="361"/>
      <c r="NT26" s="361"/>
      <c r="NU26" s="361"/>
      <c r="NV26" s="361"/>
      <c r="NW26" s="361"/>
      <c r="NX26" s="361"/>
      <c r="NY26" s="361"/>
      <c r="NZ26" s="361"/>
      <c r="OA26" s="361"/>
      <c r="OB26" s="361"/>
      <c r="OC26" s="361"/>
      <c r="OD26" s="361"/>
      <c r="OE26" s="361"/>
      <c r="OF26" s="361"/>
      <c r="OG26" s="361"/>
      <c r="OH26" s="361"/>
      <c r="OI26" s="361"/>
      <c r="OJ26" s="361"/>
      <c r="OK26" s="361"/>
      <c r="OL26" s="361"/>
      <c r="OM26" s="361"/>
      <c r="ON26" s="361"/>
      <c r="OO26" s="361"/>
    </row>
    <row r="27" spans="1:405" ht="13">
      <c r="A27" s="360"/>
      <c r="B27" s="24" t="s">
        <v>39</v>
      </c>
      <c r="C27" s="25">
        <v>53.378339799195359</v>
      </c>
      <c r="D27" s="25">
        <v>86.969618063263681</v>
      </c>
      <c r="E27" s="25">
        <v>-33.591278264068322</v>
      </c>
      <c r="F27" s="26">
        <v>-0.38624152907781267</v>
      </c>
      <c r="G27" s="27"/>
      <c r="H27" s="25">
        <v>31.593231365337751</v>
      </c>
      <c r="I27" s="25">
        <v>55.37638669792593</v>
      </c>
      <c r="J27" s="26">
        <v>1.7527927440395246</v>
      </c>
      <c r="K27" s="27"/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  <c r="DR27" s="25">
        <v>0</v>
      </c>
      <c r="DS27" s="25">
        <v>0</v>
      </c>
      <c r="DT27" s="25">
        <v>0</v>
      </c>
      <c r="DU27" s="25">
        <v>0</v>
      </c>
      <c r="DV27" s="25">
        <v>0</v>
      </c>
      <c r="DW27" s="25">
        <v>0</v>
      </c>
      <c r="DX27" s="25">
        <v>0</v>
      </c>
      <c r="DY27" s="25">
        <v>0</v>
      </c>
      <c r="DZ27" s="25">
        <v>0</v>
      </c>
      <c r="EA27" s="25">
        <v>0</v>
      </c>
      <c r="EB27" s="25">
        <v>0</v>
      </c>
      <c r="EC27" s="25">
        <v>0</v>
      </c>
      <c r="ED27" s="25">
        <v>0</v>
      </c>
      <c r="EE27" s="25">
        <v>0</v>
      </c>
      <c r="EF27" s="25">
        <v>0</v>
      </c>
      <c r="EG27" s="25">
        <v>0</v>
      </c>
      <c r="EH27" s="25">
        <v>0</v>
      </c>
      <c r="EI27" s="25">
        <v>0</v>
      </c>
      <c r="EJ27" s="25">
        <v>0</v>
      </c>
      <c r="EK27" s="25">
        <v>0</v>
      </c>
      <c r="EL27" s="25">
        <v>0</v>
      </c>
      <c r="EM27" s="25">
        <v>0</v>
      </c>
      <c r="EN27" s="25">
        <v>0</v>
      </c>
      <c r="EO27" s="25">
        <v>0</v>
      </c>
      <c r="EP27" s="25">
        <v>0</v>
      </c>
      <c r="EQ27" s="25">
        <v>0</v>
      </c>
      <c r="ER27" s="25">
        <v>0</v>
      </c>
      <c r="ES27" s="25">
        <v>0</v>
      </c>
      <c r="ET27" s="25">
        <v>0</v>
      </c>
      <c r="EU27" s="25">
        <v>0</v>
      </c>
      <c r="EV27" s="25">
        <v>0</v>
      </c>
      <c r="EW27" s="25">
        <v>0</v>
      </c>
      <c r="EX27" s="25">
        <v>0</v>
      </c>
      <c r="EY27" s="25">
        <v>0</v>
      </c>
      <c r="EZ27" s="25">
        <v>0</v>
      </c>
      <c r="FA27" s="25">
        <v>0</v>
      </c>
      <c r="FB27" s="25">
        <v>0</v>
      </c>
      <c r="FC27" s="25">
        <v>0</v>
      </c>
      <c r="FD27" s="25">
        <v>0</v>
      </c>
      <c r="FE27" s="25">
        <v>0</v>
      </c>
      <c r="FF27" s="25">
        <v>0</v>
      </c>
      <c r="FG27" s="25">
        <v>0</v>
      </c>
      <c r="FH27" s="25">
        <v>0</v>
      </c>
      <c r="FI27" s="25">
        <v>0</v>
      </c>
      <c r="FJ27" s="25">
        <v>0</v>
      </c>
      <c r="FK27" s="25">
        <v>0</v>
      </c>
      <c r="FL27" s="25">
        <v>25.82139241097595</v>
      </c>
      <c r="FM27" s="25">
        <v>5.7718389543618018</v>
      </c>
      <c r="FN27" s="25">
        <v>17.710150283300035</v>
      </c>
      <c r="FO27" s="25">
        <v>54.796895313464603</v>
      </c>
      <c r="FP27" s="25">
        <v>45.721284307167473</v>
      </c>
      <c r="FQ27" s="25">
        <v>73.886434195459785</v>
      </c>
      <c r="FR27" s="25">
        <v>56.465829551105422</v>
      </c>
      <c r="FS27" s="25">
        <v>36.024662653680949</v>
      </c>
      <c r="FT27" s="25">
        <v>19.909476186194347</v>
      </c>
      <c r="FU27" s="25">
        <v>61.161962692969489</v>
      </c>
      <c r="FV27" s="25">
        <v>58.038927814484666</v>
      </c>
      <c r="FW27" s="25">
        <v>57.736938601252206</v>
      </c>
      <c r="FX27" s="25">
        <v>34.19854649752665</v>
      </c>
      <c r="FY27" s="25">
        <v>52.771071565737039</v>
      </c>
      <c r="FZ27" s="25">
        <v>39.70975126428862</v>
      </c>
      <c r="GA27" s="25">
        <v>17.329122747867086</v>
      </c>
      <c r="GB27" s="25">
        <v>54.293744126701689</v>
      </c>
      <c r="GC27" s="25">
        <v>55.87669541390332</v>
      </c>
      <c r="GD27" s="25">
        <v>2.124776690607308</v>
      </c>
      <c r="GE27" s="25">
        <v>45.532378068496904</v>
      </c>
      <c r="GF27" s="25">
        <v>29.523851522152857</v>
      </c>
      <c r="GG27" s="25">
        <v>22.954032902952381</v>
      </c>
      <c r="GH27" s="25">
        <v>44.281821608697037</v>
      </c>
      <c r="GI27" s="25">
        <v>31.441361013613673</v>
      </c>
      <c r="GJ27" s="25">
        <v>33.119068158483131</v>
      </c>
      <c r="GK27" s="25">
        <v>20.259271640712228</v>
      </c>
      <c r="GL27" s="27"/>
      <c r="GM27" s="25">
        <v>479.15265358831795</v>
      </c>
      <c r="GN27" s="25">
        <v>399.61704361906595</v>
      </c>
      <c r="GO27" s="25">
        <v>66.152313802066729</v>
      </c>
      <c r="GP27" s="359"/>
      <c r="GQ27" s="359"/>
      <c r="GR27" s="359"/>
      <c r="GS27" s="359"/>
      <c r="GT27" s="359"/>
      <c r="GU27" s="359"/>
      <c r="GV27" s="359"/>
      <c r="GW27" s="359"/>
      <c r="GX27" s="359"/>
      <c r="GY27" s="359"/>
      <c r="GZ27" s="359"/>
      <c r="HA27" s="359"/>
      <c r="HB27" s="359"/>
      <c r="HC27" s="359"/>
      <c r="HD27" s="359"/>
      <c r="HE27" s="359"/>
      <c r="HF27" s="359"/>
      <c r="HG27" s="359"/>
      <c r="HH27" s="359"/>
      <c r="HI27" s="359"/>
      <c r="HJ27" s="359"/>
      <c r="HK27" s="359"/>
      <c r="HL27" s="359"/>
      <c r="HM27" s="359"/>
      <c r="HN27" s="359"/>
      <c r="HO27" s="359"/>
      <c r="HP27" s="359"/>
      <c r="HQ27" s="359"/>
      <c r="HR27" s="359"/>
      <c r="HS27" s="359"/>
      <c r="HT27" s="359"/>
      <c r="HU27" s="359"/>
      <c r="HV27" s="359"/>
      <c r="HW27" s="359"/>
      <c r="HX27" s="359"/>
      <c r="HY27" s="359"/>
      <c r="HZ27" s="359"/>
      <c r="IA27" s="359"/>
      <c r="IB27" s="359"/>
      <c r="IC27" s="359"/>
      <c r="ID27" s="359"/>
      <c r="IE27" s="359"/>
      <c r="IF27" s="359"/>
      <c r="IG27" s="359"/>
      <c r="IH27" s="359"/>
      <c r="II27" s="359"/>
      <c r="IJ27" s="359"/>
      <c r="IK27" s="359"/>
      <c r="IL27" s="359"/>
      <c r="IM27" s="359"/>
      <c r="IN27" s="359"/>
      <c r="IO27" s="359"/>
      <c r="IP27" s="359"/>
      <c r="IQ27" s="359"/>
      <c r="IR27" s="359"/>
      <c r="IS27" s="359"/>
      <c r="IT27" s="359"/>
      <c r="IU27" s="359"/>
      <c r="IV27" s="359"/>
      <c r="IW27" s="359"/>
      <c r="IX27" s="359"/>
      <c r="IY27" s="359"/>
      <c r="IZ27" s="359"/>
      <c r="JA27" s="359"/>
      <c r="JB27" s="359"/>
      <c r="JC27" s="359"/>
      <c r="JD27" s="359"/>
      <c r="JE27" s="359"/>
      <c r="JF27" s="359"/>
      <c r="JG27" s="359"/>
      <c r="JH27" s="359"/>
      <c r="JI27" s="359"/>
      <c r="JJ27" s="359"/>
      <c r="JK27" s="359"/>
      <c r="JL27" s="359"/>
      <c r="JM27" s="359"/>
      <c r="JN27" s="359"/>
      <c r="JO27" s="359"/>
      <c r="JP27" s="359"/>
      <c r="JQ27" s="359"/>
      <c r="JR27" s="359"/>
      <c r="JS27" s="359"/>
      <c r="JT27" s="359"/>
      <c r="JU27" s="359"/>
      <c r="JV27" s="359"/>
      <c r="JW27" s="359"/>
      <c r="JX27" s="359"/>
      <c r="JY27" s="359"/>
      <c r="JZ27" s="359"/>
      <c r="KA27" s="359"/>
      <c r="KB27" s="359"/>
      <c r="KC27" s="359"/>
      <c r="KD27" s="359"/>
      <c r="KE27" s="359"/>
      <c r="KF27" s="359"/>
      <c r="KG27" s="359"/>
      <c r="KH27" s="359"/>
      <c r="KI27" s="359"/>
      <c r="KJ27" s="359"/>
      <c r="KK27" s="359"/>
      <c r="KL27" s="359"/>
      <c r="KM27" s="359"/>
      <c r="KN27" s="359"/>
      <c r="KO27" s="359"/>
      <c r="KP27" s="359"/>
      <c r="KQ27" s="359"/>
      <c r="KR27" s="359"/>
      <c r="KS27" s="359"/>
      <c r="KT27" s="359"/>
      <c r="KU27" s="359"/>
      <c r="KV27" s="359"/>
      <c r="KW27" s="359"/>
      <c r="KX27" s="359"/>
      <c r="KY27" s="359"/>
      <c r="KZ27" s="359"/>
      <c r="LA27" s="359"/>
      <c r="LB27" s="359"/>
      <c r="LC27" s="359"/>
      <c r="LD27" s="359"/>
      <c r="LE27" s="359"/>
      <c r="LF27" s="359"/>
      <c r="LG27" s="359"/>
      <c r="LH27" s="359"/>
      <c r="LI27" s="359"/>
      <c r="LJ27" s="359"/>
      <c r="LK27" s="359"/>
      <c r="LL27" s="359"/>
      <c r="LM27" s="359"/>
      <c r="LN27" s="359"/>
      <c r="LO27" s="359"/>
      <c r="LP27" s="359"/>
      <c r="LQ27" s="359"/>
      <c r="LR27" s="359"/>
      <c r="LS27" s="359"/>
      <c r="LT27" s="359"/>
      <c r="LU27" s="359"/>
      <c r="LV27" s="359"/>
      <c r="LW27" s="359"/>
      <c r="LX27" s="359"/>
      <c r="LY27" s="359"/>
      <c r="LZ27" s="359"/>
      <c r="MA27" s="359"/>
      <c r="MB27" s="359"/>
      <c r="MC27" s="359"/>
      <c r="MD27" s="359"/>
      <c r="ME27" s="359"/>
      <c r="MF27" s="359"/>
      <c r="MG27" s="359"/>
      <c r="MH27" s="359"/>
      <c r="MI27" s="359"/>
      <c r="MJ27" s="359"/>
      <c r="MK27" s="359"/>
      <c r="ML27" s="359"/>
      <c r="MM27" s="359"/>
      <c r="MN27" s="359"/>
      <c r="MO27" s="359"/>
      <c r="MP27" s="359"/>
      <c r="MQ27" s="359"/>
      <c r="MR27" s="359"/>
      <c r="MS27" s="359"/>
      <c r="MT27" s="359"/>
      <c r="MU27" s="359"/>
      <c r="MV27" s="359"/>
      <c r="MW27" s="359"/>
      <c r="MX27" s="359"/>
      <c r="MY27" s="359"/>
      <c r="MZ27" s="359"/>
      <c r="NA27" s="359"/>
      <c r="NB27" s="359"/>
      <c r="NC27" s="359"/>
      <c r="ND27" s="359"/>
      <c r="NE27" s="359"/>
      <c r="NF27" s="359"/>
      <c r="NG27" s="359"/>
      <c r="NH27" s="359"/>
      <c r="NI27" s="359"/>
      <c r="NJ27" s="359"/>
      <c r="NK27" s="359"/>
      <c r="NL27" s="359"/>
      <c r="NM27" s="359"/>
      <c r="NN27" s="359"/>
      <c r="NO27" s="359"/>
      <c r="NP27" s="359"/>
      <c r="NQ27" s="359"/>
      <c r="NR27" s="359"/>
      <c r="NS27" s="359"/>
      <c r="NT27" s="359"/>
      <c r="NU27" s="359"/>
      <c r="NV27" s="359"/>
      <c r="NW27" s="359"/>
      <c r="NX27" s="359"/>
      <c r="NY27" s="359"/>
    </row>
    <row r="28" spans="1:405" ht="13">
      <c r="A28" s="360"/>
      <c r="B28" s="18" t="s">
        <v>317</v>
      </c>
      <c r="C28" s="27">
        <v>4.010431544053275</v>
      </c>
      <c r="D28" s="27">
        <v>6.3887883358579174</v>
      </c>
      <c r="E28" s="27">
        <v>-2.3783567918046424</v>
      </c>
      <c r="F28" s="365">
        <v>-0.37227040039122927</v>
      </c>
      <c r="G28" s="27"/>
      <c r="H28" s="27">
        <v>0.62479899999999999</v>
      </c>
      <c r="I28" s="27">
        <v>5.7639893358579171</v>
      </c>
      <c r="J28" s="365">
        <v>9.2253498098715223</v>
      </c>
      <c r="K28" s="27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0.62479899999999999</v>
      </c>
      <c r="FN28" s="19">
        <v>1.2584994130891107</v>
      </c>
      <c r="FO28" s="19">
        <v>5.1844832421210523</v>
      </c>
      <c r="FP28" s="19">
        <v>2.5587236299999998</v>
      </c>
      <c r="FQ28" s="19">
        <v>2.8674807689723742</v>
      </c>
      <c r="FR28" s="19">
        <v>2.9092677399901321</v>
      </c>
      <c r="FS28" s="19">
        <v>2.5843047848194542</v>
      </c>
      <c r="FT28" s="19">
        <v>2.6929571959089391</v>
      </c>
      <c r="FU28" s="19">
        <v>2.6238487602774319</v>
      </c>
      <c r="FV28" s="19">
        <v>5.833100261110042</v>
      </c>
      <c r="FW28" s="19">
        <v>4.7556745798102371</v>
      </c>
      <c r="FX28" s="19">
        <v>2.4749390213795488</v>
      </c>
      <c r="FY28" s="19">
        <v>3.913849314478369</v>
      </c>
      <c r="FZ28" s="19">
        <v>3.9780626355981417</v>
      </c>
      <c r="GA28" s="19">
        <v>2.1774179490030088</v>
      </c>
      <c r="GB28" s="19">
        <v>2.5998333510087805</v>
      </c>
      <c r="GC28" s="19">
        <v>2.5364207854759733</v>
      </c>
      <c r="GD28" s="19">
        <v>0</v>
      </c>
      <c r="GE28" s="19">
        <v>2.1691072016681963</v>
      </c>
      <c r="GF28" s="19">
        <v>3.3548405107920241</v>
      </c>
      <c r="GG28" s="19">
        <v>1.7688804922210384</v>
      </c>
      <c r="GH28" s="19">
        <v>2.8344217171181567</v>
      </c>
      <c r="GI28" s="19">
        <v>2.612336824735316</v>
      </c>
      <c r="GJ28" s="19">
        <v>1.9826389345403428</v>
      </c>
      <c r="GK28" s="19">
        <v>2.0277926095129324</v>
      </c>
      <c r="GL28" s="27"/>
      <c r="GM28" s="27">
        <v>0</v>
      </c>
      <c r="GN28" s="27">
        <v>0</v>
      </c>
      <c r="GO28" s="27">
        <v>0</v>
      </c>
      <c r="GP28" s="359"/>
      <c r="GQ28" s="359"/>
      <c r="GR28" s="359"/>
      <c r="GS28" s="359"/>
      <c r="GT28" s="359"/>
      <c r="GU28" s="359"/>
      <c r="GV28" s="359"/>
      <c r="GW28" s="359"/>
      <c r="GX28" s="359"/>
      <c r="GY28" s="359"/>
      <c r="GZ28" s="359"/>
      <c r="HA28" s="359"/>
      <c r="HB28" s="359"/>
      <c r="HC28" s="359"/>
      <c r="HD28" s="359"/>
      <c r="HE28" s="359"/>
      <c r="HF28" s="359"/>
      <c r="HG28" s="359"/>
      <c r="HH28" s="359"/>
      <c r="HI28" s="359"/>
      <c r="HJ28" s="359"/>
      <c r="HK28" s="359"/>
      <c r="HL28" s="359"/>
      <c r="HM28" s="359"/>
      <c r="HN28" s="359"/>
      <c r="HO28" s="359"/>
      <c r="HP28" s="359"/>
      <c r="HQ28" s="359"/>
      <c r="HR28" s="359"/>
      <c r="HS28" s="359"/>
      <c r="HT28" s="359"/>
      <c r="HU28" s="359"/>
      <c r="HV28" s="359"/>
      <c r="HW28" s="359"/>
      <c r="HX28" s="359"/>
      <c r="HY28" s="359"/>
      <c r="HZ28" s="359"/>
      <c r="IA28" s="359"/>
      <c r="IB28" s="359"/>
      <c r="IC28" s="359"/>
      <c r="ID28" s="359"/>
      <c r="IE28" s="359"/>
      <c r="IF28" s="359"/>
      <c r="IG28" s="359"/>
      <c r="IH28" s="359"/>
      <c r="II28" s="359"/>
      <c r="IJ28" s="359"/>
      <c r="IK28" s="359"/>
      <c r="IL28" s="359"/>
      <c r="IM28" s="359"/>
      <c r="IN28" s="359"/>
      <c r="IO28" s="359"/>
      <c r="IP28" s="359"/>
      <c r="IQ28" s="359"/>
      <c r="IR28" s="359"/>
      <c r="IS28" s="359"/>
      <c r="IT28" s="359"/>
      <c r="IU28" s="359"/>
      <c r="IV28" s="359"/>
      <c r="IW28" s="359"/>
      <c r="IX28" s="359"/>
      <c r="IY28" s="359"/>
      <c r="IZ28" s="359"/>
      <c r="JA28" s="359"/>
      <c r="JB28" s="359"/>
      <c r="JC28" s="359"/>
      <c r="JD28" s="359"/>
      <c r="JE28" s="359"/>
      <c r="JF28" s="359"/>
      <c r="JG28" s="359"/>
      <c r="JH28" s="359"/>
      <c r="JI28" s="359"/>
      <c r="JJ28" s="359"/>
      <c r="JK28" s="359"/>
      <c r="JL28" s="359"/>
      <c r="JM28" s="359"/>
      <c r="JN28" s="359"/>
      <c r="JO28" s="359"/>
      <c r="JP28" s="359"/>
      <c r="JQ28" s="359"/>
      <c r="JR28" s="359"/>
      <c r="JS28" s="359"/>
      <c r="JT28" s="359"/>
      <c r="JU28" s="359"/>
      <c r="JV28" s="359"/>
      <c r="JW28" s="359"/>
      <c r="JX28" s="359"/>
      <c r="JY28" s="359"/>
      <c r="JZ28" s="359"/>
      <c r="KA28" s="359"/>
      <c r="KB28" s="359"/>
      <c r="KC28" s="359"/>
      <c r="KD28" s="359"/>
      <c r="KE28" s="359"/>
      <c r="KF28" s="359"/>
      <c r="KG28" s="359"/>
      <c r="KH28" s="359"/>
      <c r="KI28" s="359"/>
      <c r="KJ28" s="359"/>
      <c r="KK28" s="359"/>
      <c r="KL28" s="359"/>
      <c r="KM28" s="359"/>
      <c r="KN28" s="359"/>
      <c r="KO28" s="359"/>
      <c r="KP28" s="359"/>
      <c r="KQ28" s="359"/>
      <c r="KR28" s="359"/>
      <c r="KS28" s="359"/>
      <c r="KT28" s="359"/>
      <c r="KU28" s="359"/>
      <c r="KV28" s="359"/>
      <c r="KW28" s="359"/>
      <c r="KX28" s="359"/>
      <c r="KY28" s="359"/>
      <c r="KZ28" s="359"/>
      <c r="LA28" s="359"/>
      <c r="LB28" s="359"/>
      <c r="LC28" s="359"/>
      <c r="LD28" s="359"/>
      <c r="LE28" s="359"/>
      <c r="LF28" s="359"/>
      <c r="LG28" s="359"/>
      <c r="LH28" s="359"/>
      <c r="LI28" s="359"/>
      <c r="LJ28" s="359"/>
      <c r="LK28" s="359"/>
      <c r="LL28" s="359"/>
      <c r="LM28" s="359"/>
      <c r="LN28" s="359"/>
      <c r="LO28" s="359"/>
      <c r="LP28" s="359"/>
      <c r="LQ28" s="359"/>
      <c r="LR28" s="359"/>
      <c r="LS28" s="359"/>
      <c r="LT28" s="359"/>
      <c r="LU28" s="359"/>
      <c r="LV28" s="359"/>
      <c r="LW28" s="359"/>
      <c r="LX28" s="359"/>
      <c r="LY28" s="359"/>
      <c r="LZ28" s="359"/>
      <c r="MA28" s="359"/>
      <c r="MB28" s="359"/>
      <c r="MC28" s="359"/>
      <c r="MD28" s="359"/>
      <c r="ME28" s="359"/>
      <c r="MF28" s="359"/>
      <c r="MG28" s="359"/>
      <c r="MH28" s="359"/>
      <c r="MI28" s="359"/>
      <c r="MJ28" s="359"/>
      <c r="MK28" s="359"/>
      <c r="ML28" s="359"/>
      <c r="MM28" s="359"/>
      <c r="MN28" s="359"/>
      <c r="MO28" s="359"/>
      <c r="MP28" s="359"/>
      <c r="MQ28" s="359"/>
      <c r="MR28" s="359"/>
      <c r="MS28" s="359"/>
      <c r="MT28" s="359"/>
      <c r="MU28" s="359"/>
      <c r="MV28" s="359"/>
      <c r="MW28" s="359"/>
      <c r="MX28" s="359"/>
      <c r="MY28" s="359"/>
      <c r="MZ28" s="359"/>
      <c r="NA28" s="359"/>
      <c r="NB28" s="359"/>
      <c r="NC28" s="359"/>
      <c r="ND28" s="359"/>
      <c r="NE28" s="359"/>
      <c r="NF28" s="359"/>
      <c r="NG28" s="359"/>
      <c r="NH28" s="359"/>
      <c r="NI28" s="359"/>
      <c r="NJ28" s="359"/>
      <c r="NK28" s="359"/>
      <c r="NL28" s="359"/>
      <c r="NM28" s="359"/>
      <c r="NN28" s="359"/>
      <c r="NO28" s="359"/>
      <c r="NP28" s="359"/>
      <c r="NQ28" s="359"/>
      <c r="NR28" s="359"/>
      <c r="NS28" s="359"/>
      <c r="NT28" s="359"/>
      <c r="NU28" s="359"/>
      <c r="NV28" s="359"/>
      <c r="NW28" s="359"/>
      <c r="NX28" s="359"/>
      <c r="NY28" s="359"/>
    </row>
    <row r="29" spans="1:405" ht="13">
      <c r="A29" s="360"/>
      <c r="B29" s="18" t="s">
        <v>68</v>
      </c>
      <c r="C29" s="19">
        <v>2.2107099330390692</v>
      </c>
      <c r="D29" s="19">
        <v>2.1751887351346904</v>
      </c>
      <c r="E29" s="19">
        <v>3.5521197904378798E-2</v>
      </c>
      <c r="F29" s="20">
        <v>1.6330168196728584E-2</v>
      </c>
      <c r="G29" s="19"/>
      <c r="H29" s="19">
        <v>1.2009501986985933</v>
      </c>
      <c r="I29" s="19">
        <v>0.97423853643609704</v>
      </c>
      <c r="J29" s="20">
        <v>0.81122309442292295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0.601849882765084</v>
      </c>
      <c r="FM29" s="19">
        <v>0.59910031593350932</v>
      </c>
      <c r="FN29" s="19">
        <v>1.0234635616329004</v>
      </c>
      <c r="FO29" s="19">
        <v>0.95738485157247455</v>
      </c>
      <c r="FP29" s="19">
        <v>0.95724424202764835</v>
      </c>
      <c r="FQ29" s="19">
        <v>1.0226907934476068</v>
      </c>
      <c r="FR29" s="19">
        <v>1.0049253785334697</v>
      </c>
      <c r="FS29" s="19">
        <v>1.0984835640652444</v>
      </c>
      <c r="FT29" s="19">
        <v>1.0488646002086517</v>
      </c>
      <c r="FU29" s="19">
        <v>0.98478027395384882</v>
      </c>
      <c r="FV29" s="19">
        <v>0.94992756444420023</v>
      </c>
      <c r="FW29" s="19">
        <v>1.5358542003165714</v>
      </c>
      <c r="FX29" s="19">
        <v>1.0230926289579676</v>
      </c>
      <c r="FY29" s="19">
        <v>1.1520961061767228</v>
      </c>
      <c r="FZ29" s="19">
        <v>2.0791566819105691</v>
      </c>
      <c r="GA29" s="19">
        <v>1.0945261935117256</v>
      </c>
      <c r="GB29" s="19">
        <v>1.1107502848794477</v>
      </c>
      <c r="GC29" s="19">
        <v>1.1470949101682339</v>
      </c>
      <c r="GD29" s="19">
        <v>0.75943538852826586</v>
      </c>
      <c r="GE29" s="19">
        <v>1.4084033663320998</v>
      </c>
      <c r="GF29" s="19">
        <v>1.1846337914057394</v>
      </c>
      <c r="GG29" s="19">
        <v>1.0552517089103828</v>
      </c>
      <c r="GH29" s="19">
        <v>1.0693783410857882</v>
      </c>
      <c r="GI29" s="19">
        <v>2.5302162661364882</v>
      </c>
      <c r="GJ29" s="19">
        <v>1.0270089749814941</v>
      </c>
      <c r="GK29" s="19">
        <v>1.183700958057575</v>
      </c>
      <c r="GL29" s="19"/>
      <c r="GM29" s="19">
        <v>11.78456922890121</v>
      </c>
      <c r="GN29" s="19">
        <v>15.614035668003432</v>
      </c>
      <c r="GO29" s="19">
        <v>4.4889622984845534</v>
      </c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</row>
    <row r="30" spans="1:405" ht="13">
      <c r="A30" s="360"/>
      <c r="B30" s="18" t="s">
        <v>69</v>
      </c>
      <c r="C30" s="19">
        <v>11.094327906774845</v>
      </c>
      <c r="D30" s="19">
        <v>6.1849696890831627</v>
      </c>
      <c r="E30" s="19">
        <v>4.9093582176916826</v>
      </c>
      <c r="F30" s="20">
        <v>0.79375622913027211</v>
      </c>
      <c r="G30" s="19"/>
      <c r="H30" s="19">
        <v>1.3890854822438299</v>
      </c>
      <c r="I30" s="19">
        <v>4.7958842068393324</v>
      </c>
      <c r="J30" s="20">
        <v>3.4525479303781954</v>
      </c>
      <c r="K30" s="19"/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  <c r="AZ30" s="19">
        <v>0</v>
      </c>
      <c r="BA30" s="19">
        <v>0</v>
      </c>
      <c r="BB30" s="19">
        <v>0</v>
      </c>
      <c r="BC30" s="19">
        <v>0</v>
      </c>
      <c r="BD30" s="19">
        <v>0</v>
      </c>
      <c r="BE30" s="19">
        <v>0</v>
      </c>
      <c r="BF30" s="19">
        <v>0</v>
      </c>
      <c r="BG30" s="19">
        <v>0</v>
      </c>
      <c r="BH30" s="19">
        <v>0</v>
      </c>
      <c r="BI30" s="19">
        <v>0</v>
      </c>
      <c r="BJ30" s="19">
        <v>0</v>
      </c>
      <c r="BK30" s="19">
        <v>0</v>
      </c>
      <c r="BL30" s="19">
        <v>0</v>
      </c>
      <c r="BM30" s="19">
        <v>0</v>
      </c>
      <c r="BN30" s="19">
        <v>0</v>
      </c>
      <c r="BO30" s="19">
        <v>0</v>
      </c>
      <c r="BP30" s="19">
        <v>0</v>
      </c>
      <c r="BQ30" s="19">
        <v>0</v>
      </c>
      <c r="BR30" s="19">
        <v>0</v>
      </c>
      <c r="BS30" s="19">
        <v>0</v>
      </c>
      <c r="BT30" s="19">
        <v>0</v>
      </c>
      <c r="BU30" s="19">
        <v>0</v>
      </c>
      <c r="BV30" s="19">
        <v>0</v>
      </c>
      <c r="BW30" s="19">
        <v>0</v>
      </c>
      <c r="BX30" s="19">
        <v>0</v>
      </c>
      <c r="BY30" s="19">
        <v>0</v>
      </c>
      <c r="BZ30" s="19">
        <v>0</v>
      </c>
      <c r="CA30" s="19">
        <v>0</v>
      </c>
      <c r="CB30" s="19">
        <v>0</v>
      </c>
      <c r="CC30" s="19">
        <v>0</v>
      </c>
      <c r="CD30" s="19">
        <v>0</v>
      </c>
      <c r="CE30" s="19">
        <v>0</v>
      </c>
      <c r="CF30" s="19">
        <v>0</v>
      </c>
      <c r="CG30" s="19">
        <v>0</v>
      </c>
      <c r="CH30" s="19">
        <v>0</v>
      </c>
      <c r="CI30" s="19">
        <v>0</v>
      </c>
      <c r="CJ30" s="19">
        <v>0</v>
      </c>
      <c r="CK30" s="19">
        <v>0</v>
      </c>
      <c r="CL30" s="19">
        <v>0</v>
      </c>
      <c r="CM30" s="19">
        <v>0</v>
      </c>
      <c r="CN30" s="19">
        <v>0</v>
      </c>
      <c r="CO30" s="19">
        <v>0</v>
      </c>
      <c r="CP30" s="19">
        <v>0</v>
      </c>
      <c r="CQ30" s="19">
        <v>0</v>
      </c>
      <c r="CR30" s="19">
        <v>0</v>
      </c>
      <c r="CS30" s="19">
        <v>0</v>
      </c>
      <c r="CT30" s="19">
        <v>0</v>
      </c>
      <c r="CU30" s="19">
        <v>0</v>
      </c>
      <c r="CV30" s="19">
        <v>0</v>
      </c>
      <c r="CW30" s="19">
        <v>0</v>
      </c>
      <c r="CX30" s="19">
        <v>0</v>
      </c>
      <c r="CY30" s="19">
        <v>0</v>
      </c>
      <c r="CZ30" s="19">
        <v>0</v>
      </c>
      <c r="DA30" s="19">
        <v>0</v>
      </c>
      <c r="DB30" s="19">
        <v>0</v>
      </c>
      <c r="DC30" s="19">
        <v>0</v>
      </c>
      <c r="DD30" s="19">
        <v>0</v>
      </c>
      <c r="DE30" s="19">
        <v>0</v>
      </c>
      <c r="DF30" s="19">
        <v>0</v>
      </c>
      <c r="DG30" s="19">
        <v>0</v>
      </c>
      <c r="DH30" s="19">
        <v>0</v>
      </c>
      <c r="DI30" s="19">
        <v>0</v>
      </c>
      <c r="DJ30" s="19">
        <v>0</v>
      </c>
      <c r="DK30" s="19">
        <v>0</v>
      </c>
      <c r="DL30" s="19">
        <v>0</v>
      </c>
      <c r="DM30" s="19">
        <v>0</v>
      </c>
      <c r="DN30" s="19">
        <v>0</v>
      </c>
      <c r="DO30" s="19">
        <v>0</v>
      </c>
      <c r="DP30" s="19">
        <v>0</v>
      </c>
      <c r="DQ30" s="19">
        <v>0</v>
      </c>
      <c r="DR30" s="19">
        <v>0</v>
      </c>
      <c r="DS30" s="19">
        <v>0</v>
      </c>
      <c r="DT30" s="19">
        <v>0</v>
      </c>
      <c r="DU30" s="19">
        <v>0</v>
      </c>
      <c r="DV30" s="19">
        <v>0</v>
      </c>
      <c r="DW30" s="19">
        <v>0</v>
      </c>
      <c r="DX30" s="19">
        <v>0</v>
      </c>
      <c r="DY30" s="19">
        <v>0</v>
      </c>
      <c r="DZ30" s="19">
        <v>0</v>
      </c>
      <c r="EA30" s="19">
        <v>0</v>
      </c>
      <c r="EB30" s="19">
        <v>0</v>
      </c>
      <c r="EC30" s="19">
        <v>0</v>
      </c>
      <c r="ED30" s="19">
        <v>0</v>
      </c>
      <c r="EE30" s="19">
        <v>0</v>
      </c>
      <c r="EF30" s="19">
        <v>0</v>
      </c>
      <c r="EG30" s="19">
        <v>0</v>
      </c>
      <c r="EH30" s="19">
        <v>0</v>
      </c>
      <c r="EI30" s="19">
        <v>0</v>
      </c>
      <c r="EJ30" s="19">
        <v>0</v>
      </c>
      <c r="EK30" s="19">
        <v>0</v>
      </c>
      <c r="EL30" s="19">
        <v>0</v>
      </c>
      <c r="EM30" s="19">
        <v>0</v>
      </c>
      <c r="EN30" s="19">
        <v>0</v>
      </c>
      <c r="EO30" s="19">
        <v>0</v>
      </c>
      <c r="EP30" s="19">
        <v>0</v>
      </c>
      <c r="EQ30" s="19">
        <v>0</v>
      </c>
      <c r="ER30" s="19">
        <v>0</v>
      </c>
      <c r="ES30" s="19">
        <v>0</v>
      </c>
      <c r="ET30" s="19">
        <v>0</v>
      </c>
      <c r="EU30" s="19">
        <v>0</v>
      </c>
      <c r="EV30" s="19">
        <v>0</v>
      </c>
      <c r="EW30" s="19">
        <v>0</v>
      </c>
      <c r="EX30" s="19">
        <v>0</v>
      </c>
      <c r="EY30" s="19">
        <v>0</v>
      </c>
      <c r="EZ30" s="19">
        <v>0</v>
      </c>
      <c r="FA30" s="19">
        <v>0</v>
      </c>
      <c r="FB30" s="19">
        <v>0</v>
      </c>
      <c r="FC30" s="19">
        <v>0</v>
      </c>
      <c r="FD30" s="19">
        <v>0</v>
      </c>
      <c r="FE30" s="19">
        <v>0</v>
      </c>
      <c r="FF30" s="19">
        <v>0</v>
      </c>
      <c r="FG30" s="19">
        <v>0</v>
      </c>
      <c r="FH30" s="19">
        <v>0</v>
      </c>
      <c r="FI30" s="19">
        <v>0</v>
      </c>
      <c r="FJ30" s="19">
        <v>0</v>
      </c>
      <c r="FK30" s="19">
        <v>0</v>
      </c>
      <c r="FL30" s="19">
        <v>0.79638007916655995</v>
      </c>
      <c r="FM30" s="19">
        <v>0.59270540307726982</v>
      </c>
      <c r="FN30" s="19">
        <v>9.6356657825611798</v>
      </c>
      <c r="FO30" s="19">
        <v>0.93620021288323207</v>
      </c>
      <c r="FP30" s="19">
        <v>3.053300817809526</v>
      </c>
      <c r="FQ30" s="19">
        <v>2.8155307991970426</v>
      </c>
      <c r="FR30" s="19">
        <v>4.7910222098417421</v>
      </c>
      <c r="FS30" s="19">
        <v>2.9805585821603051</v>
      </c>
      <c r="FT30" s="19">
        <v>2.3173275770617385</v>
      </c>
      <c r="FU30" s="19">
        <v>4.9115996120904697</v>
      </c>
      <c r="FV30" s="19">
        <v>5.7279647822673372</v>
      </c>
      <c r="FW30" s="19">
        <v>2.3053301372240185</v>
      </c>
      <c r="FX30" s="19">
        <v>4.5486129730712905</v>
      </c>
      <c r="FY30" s="19">
        <v>1.6363567160118722</v>
      </c>
      <c r="FZ30" s="19">
        <v>5.0774606071239843</v>
      </c>
      <c r="GA30" s="19">
        <v>2.9059318174509521</v>
      </c>
      <c r="GB30" s="19">
        <v>3.8037186044976581</v>
      </c>
      <c r="GC30" s="19">
        <v>37.511671744337555</v>
      </c>
      <c r="GD30" s="19">
        <v>0.48970305713516765</v>
      </c>
      <c r="GE30" s="19">
        <v>13.878399613630405</v>
      </c>
      <c r="GF30" s="19">
        <v>7.6914617769504714</v>
      </c>
      <c r="GG30" s="19">
        <v>2.2045676432130183</v>
      </c>
      <c r="GH30" s="19">
        <v>6.1243004085264259</v>
      </c>
      <c r="GI30" s="19">
        <v>2.6481002015356863</v>
      </c>
      <c r="GJ30" s="19">
        <v>9.1844456765018911</v>
      </c>
      <c r="GK30" s="19">
        <v>1.9098822302729539</v>
      </c>
      <c r="GL30" s="19"/>
      <c r="GM30" s="19">
        <v>40.863585995340422</v>
      </c>
      <c r="GN30" s="19">
        <v>88.520285163484488</v>
      </c>
      <c r="GO30" s="19">
        <v>14.783140104984508</v>
      </c>
      <c r="GP30" s="17"/>
      <c r="GQ30" s="361"/>
      <c r="GR30" s="361"/>
      <c r="GS30" s="361"/>
      <c r="GT30" s="361"/>
      <c r="GU30" s="361"/>
      <c r="GV30" s="361"/>
      <c r="GW30" s="361"/>
      <c r="GX30" s="361"/>
      <c r="GY30" s="361"/>
      <c r="GZ30" s="361"/>
      <c r="HA30" s="361"/>
      <c r="HB30" s="361"/>
      <c r="HC30" s="361"/>
      <c r="HD30" s="361"/>
      <c r="HE30" s="361"/>
      <c r="HF30" s="361"/>
      <c r="HG30" s="361"/>
      <c r="HH30" s="361"/>
      <c r="HI30" s="361"/>
      <c r="HJ30" s="361"/>
      <c r="HK30" s="361"/>
      <c r="HL30" s="361"/>
      <c r="HM30" s="361"/>
      <c r="HN30" s="361"/>
      <c r="HO30" s="361"/>
      <c r="HP30" s="361"/>
      <c r="HQ30" s="361"/>
      <c r="HR30" s="361"/>
      <c r="HS30" s="361"/>
      <c r="HT30" s="361"/>
      <c r="HU30" s="361"/>
      <c r="HV30" s="361"/>
      <c r="HW30" s="361"/>
      <c r="HX30" s="361"/>
      <c r="HY30" s="361"/>
      <c r="HZ30" s="361"/>
      <c r="IA30" s="361"/>
      <c r="IB30" s="361"/>
      <c r="IC30" s="361"/>
      <c r="ID30" s="361"/>
      <c r="IE30" s="361"/>
      <c r="IF30" s="361"/>
      <c r="IG30" s="361"/>
      <c r="IH30" s="361"/>
      <c r="II30" s="361"/>
      <c r="IJ30" s="361"/>
      <c r="IK30" s="361"/>
      <c r="IL30" s="361"/>
      <c r="IM30" s="361"/>
      <c r="IN30" s="361"/>
      <c r="IO30" s="361"/>
      <c r="IP30" s="361"/>
      <c r="IQ30" s="361"/>
      <c r="IR30" s="361"/>
      <c r="IS30" s="361"/>
      <c r="IT30" s="361"/>
      <c r="IU30" s="361"/>
      <c r="IV30" s="361"/>
      <c r="IW30" s="361"/>
      <c r="IX30" s="361"/>
      <c r="IY30" s="361"/>
      <c r="IZ30" s="361"/>
      <c r="JA30" s="361"/>
      <c r="JB30" s="361"/>
      <c r="JC30" s="361"/>
      <c r="JD30" s="361"/>
      <c r="JE30" s="361"/>
      <c r="JF30" s="361"/>
      <c r="JG30" s="361"/>
      <c r="JH30" s="361"/>
      <c r="JI30" s="361"/>
      <c r="JJ30" s="361"/>
      <c r="JK30" s="361"/>
      <c r="JL30" s="361"/>
      <c r="JM30" s="361"/>
      <c r="JN30" s="361"/>
      <c r="JO30" s="361"/>
      <c r="JP30" s="361"/>
      <c r="JQ30" s="361"/>
      <c r="JR30" s="361"/>
      <c r="JS30" s="361"/>
      <c r="JT30" s="361"/>
      <c r="JU30" s="361"/>
      <c r="JV30" s="361"/>
      <c r="JW30" s="361"/>
      <c r="JX30" s="361"/>
      <c r="JY30" s="361"/>
      <c r="JZ30" s="361"/>
      <c r="KA30" s="361"/>
      <c r="KB30" s="361"/>
      <c r="KC30" s="361"/>
      <c r="KD30" s="361"/>
      <c r="KE30" s="361"/>
      <c r="KF30" s="361"/>
      <c r="KG30" s="361"/>
      <c r="KH30" s="361"/>
      <c r="KI30" s="361"/>
      <c r="KJ30" s="361"/>
      <c r="KK30" s="361"/>
      <c r="KL30" s="361"/>
      <c r="KM30" s="361"/>
      <c r="KN30" s="361"/>
      <c r="KO30" s="361"/>
      <c r="KP30" s="361"/>
      <c r="KQ30" s="361"/>
      <c r="KR30" s="361"/>
      <c r="KS30" s="361"/>
      <c r="KT30" s="361"/>
      <c r="KU30" s="361"/>
      <c r="KV30" s="361"/>
      <c r="KW30" s="361"/>
      <c r="KX30" s="361"/>
      <c r="KY30" s="361"/>
      <c r="KZ30" s="361"/>
      <c r="LA30" s="361"/>
      <c r="LB30" s="361"/>
      <c r="LC30" s="361"/>
      <c r="LD30" s="361"/>
      <c r="LE30" s="361"/>
      <c r="LF30" s="361"/>
      <c r="LG30" s="361"/>
      <c r="LH30" s="361"/>
      <c r="LI30" s="361"/>
      <c r="LJ30" s="361"/>
      <c r="LK30" s="361"/>
      <c r="LL30" s="361"/>
      <c r="LM30" s="361"/>
      <c r="LN30" s="361"/>
      <c r="LO30" s="361"/>
      <c r="LP30" s="361"/>
      <c r="LQ30" s="361"/>
      <c r="LR30" s="361"/>
      <c r="LS30" s="361"/>
      <c r="LT30" s="361"/>
      <c r="LU30" s="361"/>
      <c r="LV30" s="361"/>
      <c r="LW30" s="361"/>
      <c r="LX30" s="361"/>
      <c r="LY30" s="361"/>
      <c r="LZ30" s="361"/>
      <c r="MA30" s="361"/>
      <c r="MB30" s="361"/>
      <c r="MC30" s="361"/>
      <c r="MD30" s="361"/>
    </row>
    <row r="31" spans="1:405" ht="13">
      <c r="A31" s="360"/>
      <c r="B31" s="18" t="s">
        <v>70</v>
      </c>
      <c r="C31" s="19">
        <v>35.345943176438247</v>
      </c>
      <c r="D31" s="19">
        <v>71.828027297624047</v>
      </c>
      <c r="E31" s="19">
        <v>-36.4820841211858</v>
      </c>
      <c r="F31" s="20">
        <v>-0.50790875781705569</v>
      </c>
      <c r="G31" s="19"/>
      <c r="H31" s="19">
        <v>28.316384684395327</v>
      </c>
      <c r="I31" s="19">
        <v>43.511642613228716</v>
      </c>
      <c r="J31" s="20">
        <v>1.5366242229788336</v>
      </c>
      <c r="K31" s="19"/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  <c r="AZ31" s="19">
        <v>0</v>
      </c>
      <c r="BA31" s="19">
        <v>0</v>
      </c>
      <c r="BB31" s="19">
        <v>0</v>
      </c>
      <c r="BC31" s="19">
        <v>0</v>
      </c>
      <c r="BD31" s="19">
        <v>0</v>
      </c>
      <c r="BE31" s="19">
        <v>0</v>
      </c>
      <c r="BF31" s="19">
        <v>0</v>
      </c>
      <c r="BG31" s="19">
        <v>0</v>
      </c>
      <c r="BH31" s="19">
        <v>0</v>
      </c>
      <c r="BI31" s="19">
        <v>0</v>
      </c>
      <c r="BJ31" s="19">
        <v>0</v>
      </c>
      <c r="BK31" s="19">
        <v>0</v>
      </c>
      <c r="BL31" s="19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0</v>
      </c>
      <c r="CB31" s="19">
        <v>0</v>
      </c>
      <c r="CC31" s="19">
        <v>0</v>
      </c>
      <c r="CD31" s="19">
        <v>0</v>
      </c>
      <c r="CE31" s="19">
        <v>0</v>
      </c>
      <c r="CF31" s="19">
        <v>0</v>
      </c>
      <c r="CG31" s="19">
        <v>0</v>
      </c>
      <c r="CH31" s="19">
        <v>0</v>
      </c>
      <c r="CI31" s="19">
        <v>0</v>
      </c>
      <c r="CJ31" s="19">
        <v>0</v>
      </c>
      <c r="CK31" s="19">
        <v>0</v>
      </c>
      <c r="CL31" s="19">
        <v>0</v>
      </c>
      <c r="CM31" s="19">
        <v>0</v>
      </c>
      <c r="CN31" s="19">
        <v>0</v>
      </c>
      <c r="CO31" s="19">
        <v>0</v>
      </c>
      <c r="CP31" s="19">
        <v>0</v>
      </c>
      <c r="CQ31" s="19">
        <v>0</v>
      </c>
      <c r="CR31" s="19">
        <v>0</v>
      </c>
      <c r="CS31" s="19">
        <v>0</v>
      </c>
      <c r="CT31" s="19">
        <v>0</v>
      </c>
      <c r="CU31" s="19">
        <v>0</v>
      </c>
      <c r="CV31" s="19">
        <v>0</v>
      </c>
      <c r="CW31" s="19">
        <v>0</v>
      </c>
      <c r="CX31" s="19">
        <v>0</v>
      </c>
      <c r="CY31" s="19">
        <v>0</v>
      </c>
      <c r="CZ31" s="19">
        <v>0</v>
      </c>
      <c r="DA31" s="19">
        <v>0</v>
      </c>
      <c r="DB31" s="19">
        <v>0</v>
      </c>
      <c r="DC31" s="19">
        <v>0</v>
      </c>
      <c r="DD31" s="19">
        <v>0</v>
      </c>
      <c r="DE31" s="19">
        <v>0</v>
      </c>
      <c r="DF31" s="19">
        <v>0</v>
      </c>
      <c r="DG31" s="19">
        <v>0</v>
      </c>
      <c r="DH31" s="19">
        <v>0</v>
      </c>
      <c r="DI31" s="19">
        <v>0</v>
      </c>
      <c r="DJ31" s="19">
        <v>0</v>
      </c>
      <c r="DK31" s="19">
        <v>0</v>
      </c>
      <c r="DL31" s="19">
        <v>0</v>
      </c>
      <c r="DM31" s="19">
        <v>0</v>
      </c>
      <c r="DN31" s="19">
        <v>0</v>
      </c>
      <c r="DO31" s="19">
        <v>0</v>
      </c>
      <c r="DP31" s="19">
        <v>0</v>
      </c>
      <c r="DQ31" s="19">
        <v>0</v>
      </c>
      <c r="DR31" s="19">
        <v>0</v>
      </c>
      <c r="DS31" s="19">
        <v>0</v>
      </c>
      <c r="DT31" s="19">
        <v>0</v>
      </c>
      <c r="DU31" s="19">
        <v>0</v>
      </c>
      <c r="DV31" s="19">
        <v>0</v>
      </c>
      <c r="DW31" s="19">
        <v>0</v>
      </c>
      <c r="DX31" s="19">
        <v>0</v>
      </c>
      <c r="DY31" s="19">
        <v>0</v>
      </c>
      <c r="DZ31" s="19">
        <v>0</v>
      </c>
      <c r="EA31" s="19">
        <v>0</v>
      </c>
      <c r="EB31" s="19">
        <v>0</v>
      </c>
      <c r="EC31" s="19">
        <v>0</v>
      </c>
      <c r="ED31" s="19">
        <v>0</v>
      </c>
      <c r="EE31" s="19">
        <v>0</v>
      </c>
      <c r="EF31" s="19">
        <v>0</v>
      </c>
      <c r="EG31" s="19">
        <v>0</v>
      </c>
      <c r="EH31" s="19">
        <v>0</v>
      </c>
      <c r="EI31" s="19">
        <v>0</v>
      </c>
      <c r="EJ31" s="19">
        <v>0</v>
      </c>
      <c r="EK31" s="19">
        <v>0</v>
      </c>
      <c r="EL31" s="19">
        <v>0</v>
      </c>
      <c r="EM31" s="19">
        <v>0</v>
      </c>
      <c r="EN31" s="19">
        <v>0</v>
      </c>
      <c r="EO31" s="19">
        <v>0</v>
      </c>
      <c r="EP31" s="19">
        <v>0</v>
      </c>
      <c r="EQ31" s="19">
        <v>0</v>
      </c>
      <c r="ER31" s="19">
        <v>0</v>
      </c>
      <c r="ES31" s="19">
        <v>0</v>
      </c>
      <c r="ET31" s="19">
        <v>0</v>
      </c>
      <c r="EU31" s="19">
        <v>0</v>
      </c>
      <c r="EV31" s="19">
        <v>0</v>
      </c>
      <c r="EW31" s="19">
        <v>0</v>
      </c>
      <c r="EX31" s="19">
        <v>0</v>
      </c>
      <c r="EY31" s="19">
        <v>0</v>
      </c>
      <c r="EZ31" s="19">
        <v>0</v>
      </c>
      <c r="FA31" s="19">
        <v>0</v>
      </c>
      <c r="FB31" s="19">
        <v>0</v>
      </c>
      <c r="FC31" s="19">
        <v>0</v>
      </c>
      <c r="FD31" s="19">
        <v>0</v>
      </c>
      <c r="FE31" s="19">
        <v>0</v>
      </c>
      <c r="FF31" s="19">
        <v>0</v>
      </c>
      <c r="FG31" s="19">
        <v>0</v>
      </c>
      <c r="FH31" s="19">
        <v>0</v>
      </c>
      <c r="FI31" s="19">
        <v>0</v>
      </c>
      <c r="FJ31" s="19">
        <v>0</v>
      </c>
      <c r="FK31" s="19">
        <v>0</v>
      </c>
      <c r="FL31" s="19">
        <v>24.361150449044306</v>
      </c>
      <c r="FM31" s="19">
        <v>3.9552342353510226</v>
      </c>
      <c r="FN31" s="19">
        <v>5.7297313135496593</v>
      </c>
      <c r="FO31" s="19">
        <v>47.640095319542162</v>
      </c>
      <c r="FP31" s="19">
        <v>38.3081516673303</v>
      </c>
      <c r="FQ31" s="19">
        <v>66.559282619617179</v>
      </c>
      <c r="FR31" s="19">
        <v>47.495900197228849</v>
      </c>
      <c r="FS31" s="19">
        <v>28.80995904419763</v>
      </c>
      <c r="FT31" s="416">
        <v>13.282571253195352</v>
      </c>
      <c r="FU31" s="416">
        <v>52.075856847459541</v>
      </c>
      <c r="FV31" s="416">
        <v>44.634580037665899</v>
      </c>
      <c r="FW31" s="416">
        <v>48.742011688127114</v>
      </c>
      <c r="FX31" s="416">
        <v>26.151901874117844</v>
      </c>
      <c r="FY31" s="416">
        <v>45.6761254235062</v>
      </c>
      <c r="FZ31" s="416">
        <v>28.147869905277293</v>
      </c>
      <c r="GA31" s="416">
        <v>10.693620141791378</v>
      </c>
      <c r="GB31" s="416">
        <v>39.475542541060889</v>
      </c>
      <c r="GC31" s="416">
        <v>10.738519406204388</v>
      </c>
      <c r="GD31" s="416">
        <v>0.87563824494387466</v>
      </c>
      <c r="GE31" s="416">
        <v>27.732567365026608</v>
      </c>
      <c r="GF31" s="416">
        <v>17.100704159171922</v>
      </c>
      <c r="GG31" s="416">
        <v>17.565594366668883</v>
      </c>
      <c r="GH31" s="416">
        <v>33.986991052499064</v>
      </c>
      <c r="GI31" s="416">
        <v>22.804445614060594</v>
      </c>
      <c r="GJ31" s="416">
        <v>20.557445920022406</v>
      </c>
      <c r="GK31" s="416">
        <v>14.788497256415841</v>
      </c>
      <c r="GL31" s="19"/>
      <c r="GM31" s="19">
        <v>421.59452467230898</v>
      </c>
      <c r="GN31" s="19">
        <v>280.94952009432888</v>
      </c>
      <c r="GO31" s="19">
        <v>45.80765361770429</v>
      </c>
      <c r="GP31" s="17"/>
      <c r="GQ31" s="361"/>
      <c r="GR31" s="361"/>
      <c r="GS31" s="361"/>
      <c r="GT31" s="361"/>
      <c r="GU31" s="361"/>
      <c r="GV31" s="361"/>
      <c r="GW31" s="361"/>
      <c r="GX31" s="361"/>
      <c r="GY31" s="361"/>
      <c r="GZ31" s="361"/>
      <c r="HA31" s="361"/>
      <c r="HB31" s="361"/>
      <c r="HC31" s="361"/>
      <c r="HD31" s="361"/>
      <c r="HE31" s="361"/>
      <c r="HF31" s="361"/>
      <c r="HG31" s="361"/>
      <c r="HH31" s="361"/>
      <c r="HI31" s="361"/>
      <c r="HJ31" s="361"/>
      <c r="HK31" s="361"/>
      <c r="HL31" s="361"/>
      <c r="HM31" s="361"/>
      <c r="HN31" s="361"/>
      <c r="HO31" s="361"/>
      <c r="HP31" s="361"/>
      <c r="HQ31" s="361"/>
      <c r="HR31" s="361"/>
      <c r="HS31" s="361"/>
      <c r="HT31" s="361"/>
      <c r="HU31" s="361"/>
      <c r="HV31" s="361"/>
      <c r="HW31" s="361"/>
      <c r="HX31" s="361"/>
      <c r="HY31" s="361"/>
      <c r="HZ31" s="361"/>
      <c r="IA31" s="361"/>
      <c r="IB31" s="361"/>
      <c r="IC31" s="361"/>
      <c r="ID31" s="361"/>
      <c r="IE31" s="361"/>
      <c r="IF31" s="361"/>
      <c r="IG31" s="361"/>
      <c r="IH31" s="361"/>
      <c r="II31" s="361"/>
      <c r="IJ31" s="361"/>
      <c r="IK31" s="361"/>
      <c r="IL31" s="361"/>
      <c r="IM31" s="361"/>
      <c r="IN31" s="361"/>
      <c r="IO31" s="361"/>
      <c r="IP31" s="361"/>
      <c r="IQ31" s="361"/>
      <c r="IR31" s="361"/>
      <c r="IS31" s="361"/>
      <c r="IT31" s="361"/>
      <c r="IU31" s="361"/>
      <c r="IV31" s="361"/>
      <c r="IW31" s="361"/>
      <c r="IX31" s="361"/>
      <c r="IY31" s="361"/>
      <c r="IZ31" s="361"/>
      <c r="JA31" s="361"/>
      <c r="JB31" s="361"/>
      <c r="JC31" s="361"/>
      <c r="JD31" s="361"/>
      <c r="JE31" s="361"/>
      <c r="JF31" s="361"/>
      <c r="JG31" s="361"/>
      <c r="JH31" s="361"/>
      <c r="JI31" s="361"/>
      <c r="JJ31" s="361"/>
      <c r="JK31" s="361"/>
      <c r="JL31" s="361"/>
      <c r="JM31" s="361"/>
      <c r="JN31" s="361"/>
      <c r="JO31" s="361"/>
      <c r="JP31" s="361"/>
      <c r="JQ31" s="361"/>
      <c r="JR31" s="361"/>
      <c r="JS31" s="361"/>
      <c r="JT31" s="361"/>
      <c r="JU31" s="361"/>
      <c r="JV31" s="361"/>
      <c r="JW31" s="361"/>
      <c r="JX31" s="361"/>
      <c r="JY31" s="361"/>
      <c r="JZ31" s="361"/>
      <c r="KA31" s="361"/>
      <c r="KB31" s="361"/>
      <c r="KC31" s="361"/>
      <c r="KD31" s="361"/>
      <c r="KE31" s="361"/>
      <c r="KF31" s="361"/>
      <c r="KG31" s="361"/>
      <c r="KH31" s="361"/>
      <c r="KI31" s="361"/>
      <c r="KJ31" s="361"/>
      <c r="KK31" s="361"/>
      <c r="KL31" s="361"/>
      <c r="KM31" s="361"/>
      <c r="KN31" s="361"/>
      <c r="KO31" s="361"/>
      <c r="KP31" s="361"/>
      <c r="KQ31" s="361"/>
      <c r="KR31" s="361"/>
      <c r="KS31" s="361"/>
      <c r="KT31" s="361"/>
      <c r="KU31" s="361"/>
      <c r="KV31" s="361"/>
      <c r="KW31" s="361"/>
      <c r="KX31" s="361"/>
      <c r="KY31" s="361"/>
      <c r="KZ31" s="361"/>
      <c r="LA31" s="361"/>
      <c r="LB31" s="361"/>
      <c r="LC31" s="361"/>
      <c r="LD31" s="361"/>
      <c r="LE31" s="361"/>
      <c r="LF31" s="361"/>
      <c r="LG31" s="361"/>
      <c r="LH31" s="361"/>
      <c r="LI31" s="361"/>
      <c r="LJ31" s="361"/>
      <c r="LK31" s="361"/>
      <c r="LL31" s="361"/>
      <c r="LM31" s="361"/>
      <c r="LN31" s="361"/>
      <c r="LO31" s="361"/>
      <c r="LP31" s="361"/>
      <c r="LQ31" s="361"/>
      <c r="LR31" s="361"/>
      <c r="LS31" s="361"/>
      <c r="LT31" s="361"/>
      <c r="LU31" s="361"/>
      <c r="LV31" s="361"/>
      <c r="LW31" s="361"/>
      <c r="LX31" s="361"/>
      <c r="LY31" s="361"/>
      <c r="LZ31" s="361"/>
      <c r="MA31" s="361"/>
      <c r="MB31" s="361"/>
      <c r="MC31" s="361"/>
      <c r="MD31" s="361"/>
    </row>
    <row r="32" spans="1:405" ht="13">
      <c r="A32" s="360"/>
      <c r="B32" s="18" t="s">
        <v>71</v>
      </c>
      <c r="C32" s="19">
        <v>0.71692723888992194</v>
      </c>
      <c r="D32" s="19">
        <v>0.3926440055638768</v>
      </c>
      <c r="E32" s="19">
        <v>0.32428323332604514</v>
      </c>
      <c r="F32" s="20">
        <v>0.82589630487377841</v>
      </c>
      <c r="G32" s="19"/>
      <c r="H32" s="19">
        <v>6.2011999999999998E-2</v>
      </c>
      <c r="I32" s="19">
        <v>0.33063200556387679</v>
      </c>
      <c r="J32" s="20">
        <v>5.3317423331593368</v>
      </c>
      <c r="K32" s="15">
        <v>159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6.2011999999999998E-2</v>
      </c>
      <c r="FM32" s="19">
        <v>0</v>
      </c>
      <c r="FN32" s="19">
        <v>6.2790212467184692E-2</v>
      </c>
      <c r="FO32" s="19">
        <v>7.8731687345677329E-2</v>
      </c>
      <c r="FP32" s="19">
        <v>0.84386394999999992</v>
      </c>
      <c r="FQ32" s="19">
        <v>0.62144921422558086</v>
      </c>
      <c r="FR32" s="19">
        <v>0.26471402551122969</v>
      </c>
      <c r="FS32" s="19">
        <v>0.55135667843831915</v>
      </c>
      <c r="FT32" s="19">
        <v>0.56775555981966541</v>
      </c>
      <c r="FU32" s="19">
        <v>0.56587719918820267</v>
      </c>
      <c r="FV32" s="19">
        <v>0.89335516899718881</v>
      </c>
      <c r="FW32" s="19">
        <v>0.39806799577426066</v>
      </c>
      <c r="FX32" s="19">
        <v>0</v>
      </c>
      <c r="FY32" s="19">
        <v>0.3926440055638768</v>
      </c>
      <c r="FZ32" s="19">
        <v>0.42720143437862951</v>
      </c>
      <c r="GA32" s="19">
        <v>0.45762664611002229</v>
      </c>
      <c r="GB32" s="19">
        <v>7.3038993452549104</v>
      </c>
      <c r="GC32" s="19">
        <v>3.9429885677171681</v>
      </c>
      <c r="GD32" s="19">
        <v>0</v>
      </c>
      <c r="GE32" s="19">
        <v>0.34390052183959469</v>
      </c>
      <c r="GF32" s="19">
        <v>0.19221128383269726</v>
      </c>
      <c r="GG32" s="19">
        <v>0.35973869193906222</v>
      </c>
      <c r="GH32" s="19">
        <v>0.26673008946759846</v>
      </c>
      <c r="GI32" s="19">
        <v>0.84626210714558814</v>
      </c>
      <c r="GJ32" s="19">
        <v>0.36752865243699534</v>
      </c>
      <c r="GK32" s="19">
        <v>0.34939858645292654</v>
      </c>
      <c r="GL32" s="19"/>
      <c r="GM32" s="19">
        <v>4.9099736917673091</v>
      </c>
      <c r="GN32" s="19">
        <v>14.533202693249148</v>
      </c>
      <c r="GO32" s="19">
        <v>1.0725577808933728</v>
      </c>
      <c r="GP32" s="17"/>
      <c r="GQ32" s="361"/>
      <c r="GR32" s="361"/>
      <c r="GS32" s="361"/>
      <c r="GT32" s="361"/>
      <c r="GU32" s="361"/>
      <c r="GV32" s="361"/>
      <c r="GW32" s="361"/>
      <c r="GX32" s="361"/>
      <c r="GY32" s="361"/>
      <c r="GZ32" s="361"/>
      <c r="HA32" s="361"/>
      <c r="HB32" s="361"/>
      <c r="HC32" s="361"/>
      <c r="HD32" s="361"/>
      <c r="HE32" s="361"/>
      <c r="HF32" s="361"/>
      <c r="HG32" s="361"/>
      <c r="HH32" s="361"/>
      <c r="HI32" s="361"/>
      <c r="HJ32" s="361"/>
      <c r="HK32" s="361"/>
      <c r="HL32" s="361"/>
      <c r="HM32" s="361"/>
      <c r="HN32" s="361"/>
      <c r="HO32" s="361"/>
      <c r="HP32" s="361"/>
      <c r="HQ32" s="361"/>
      <c r="HR32" s="361"/>
      <c r="HS32" s="361"/>
      <c r="HT32" s="361"/>
      <c r="HU32" s="361"/>
      <c r="HV32" s="361"/>
      <c r="HW32" s="361"/>
      <c r="HX32" s="361"/>
      <c r="HY32" s="361"/>
      <c r="HZ32" s="361"/>
      <c r="IA32" s="361"/>
      <c r="IB32" s="361"/>
      <c r="IC32" s="361"/>
      <c r="ID32" s="361"/>
      <c r="IE32" s="361"/>
      <c r="IF32" s="361"/>
      <c r="IG32" s="361"/>
      <c r="IH32" s="361"/>
      <c r="II32" s="361"/>
      <c r="IJ32" s="361"/>
      <c r="IK32" s="361"/>
      <c r="IL32" s="361"/>
      <c r="IM32" s="361"/>
      <c r="IN32" s="361"/>
      <c r="IO32" s="361"/>
      <c r="IP32" s="361"/>
      <c r="IQ32" s="361"/>
      <c r="IR32" s="361"/>
      <c r="IS32" s="361"/>
      <c r="IT32" s="361"/>
      <c r="IU32" s="361"/>
      <c r="IV32" s="361"/>
      <c r="IW32" s="361"/>
      <c r="IX32" s="361"/>
      <c r="IY32" s="361"/>
      <c r="IZ32" s="361"/>
      <c r="JA32" s="361"/>
      <c r="JB32" s="361"/>
      <c r="JC32" s="361"/>
      <c r="JD32" s="361"/>
      <c r="JE32" s="361"/>
      <c r="JF32" s="361"/>
      <c r="JG32" s="361"/>
      <c r="JH32" s="361"/>
      <c r="JI32" s="361"/>
      <c r="JJ32" s="361"/>
      <c r="JK32" s="361"/>
      <c r="JL32" s="361"/>
      <c r="JM32" s="361"/>
      <c r="JN32" s="361"/>
      <c r="JO32" s="361"/>
      <c r="JP32" s="361"/>
      <c r="JQ32" s="361"/>
      <c r="JR32" s="361"/>
      <c r="JS32" s="361"/>
      <c r="JT32" s="361"/>
      <c r="JU32" s="361"/>
      <c r="JV32" s="361"/>
      <c r="JW32" s="361"/>
      <c r="JX32" s="361"/>
      <c r="JY32" s="361"/>
      <c r="JZ32" s="361"/>
      <c r="KA32" s="361"/>
      <c r="KB32" s="361"/>
      <c r="KC32" s="361"/>
      <c r="KD32" s="361"/>
      <c r="KE32" s="361"/>
      <c r="KF32" s="361"/>
      <c r="KG32" s="361"/>
      <c r="KH32" s="361"/>
      <c r="KI32" s="361"/>
      <c r="KJ32" s="361"/>
      <c r="KK32" s="361"/>
      <c r="KL32" s="361"/>
      <c r="KM32" s="361"/>
      <c r="KN32" s="361"/>
      <c r="KO32" s="361"/>
      <c r="KP32" s="361"/>
      <c r="KQ32" s="361"/>
      <c r="KR32" s="361"/>
      <c r="KS32" s="361"/>
      <c r="KT32" s="361"/>
      <c r="KU32" s="361"/>
      <c r="KV32" s="361"/>
      <c r="KW32" s="361"/>
      <c r="KX32" s="361"/>
      <c r="KY32" s="361"/>
      <c r="KZ32" s="361"/>
      <c r="LA32" s="361"/>
      <c r="LB32" s="361"/>
      <c r="LC32" s="361"/>
      <c r="LD32" s="361"/>
      <c r="LE32" s="361"/>
      <c r="LF32" s="361"/>
      <c r="LG32" s="361"/>
      <c r="LH32" s="361"/>
      <c r="LI32" s="361"/>
      <c r="LJ32" s="361"/>
      <c r="LK32" s="361"/>
      <c r="LL32" s="361"/>
      <c r="LM32" s="361"/>
      <c r="LN32" s="361"/>
      <c r="LO32" s="361"/>
      <c r="LP32" s="361"/>
      <c r="LQ32" s="361"/>
      <c r="LR32" s="361"/>
      <c r="LS32" s="361"/>
      <c r="LT32" s="361"/>
      <c r="LU32" s="361"/>
      <c r="LV32" s="361"/>
      <c r="LW32" s="361"/>
      <c r="LX32" s="361"/>
      <c r="LY32" s="361"/>
      <c r="LZ32" s="361"/>
      <c r="MA32" s="361"/>
      <c r="MB32" s="361"/>
      <c r="MC32" s="361"/>
      <c r="MD32" s="361"/>
    </row>
    <row r="33" spans="1:342" ht="13">
      <c r="A33" s="360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7"/>
      <c r="GQ33" s="361"/>
      <c r="GR33" s="361"/>
      <c r="GS33" s="361"/>
      <c r="GT33" s="361"/>
      <c r="GU33" s="361"/>
      <c r="GV33" s="361"/>
      <c r="GW33" s="361"/>
      <c r="GX33" s="361"/>
      <c r="GY33" s="361"/>
      <c r="GZ33" s="361"/>
      <c r="HA33" s="361"/>
      <c r="HB33" s="361"/>
      <c r="HC33" s="361"/>
      <c r="HD33" s="361"/>
      <c r="HE33" s="361"/>
      <c r="HF33" s="361"/>
      <c r="HG33" s="361"/>
      <c r="HH33" s="361"/>
      <c r="HI33" s="361"/>
      <c r="HJ33" s="361"/>
      <c r="HK33" s="361"/>
      <c r="HL33" s="361"/>
      <c r="HM33" s="361"/>
      <c r="HN33" s="361"/>
      <c r="HO33" s="361"/>
      <c r="HP33" s="361"/>
      <c r="HQ33" s="361"/>
      <c r="HR33" s="361"/>
      <c r="HS33" s="361"/>
      <c r="HT33" s="361"/>
      <c r="HU33" s="361"/>
      <c r="HV33" s="361"/>
      <c r="HW33" s="361"/>
      <c r="HX33" s="361"/>
      <c r="HY33" s="361"/>
      <c r="HZ33" s="361"/>
      <c r="IA33" s="361"/>
      <c r="IB33" s="361"/>
      <c r="IC33" s="361"/>
      <c r="ID33" s="361"/>
      <c r="IE33" s="361"/>
      <c r="IF33" s="361"/>
      <c r="IG33" s="361"/>
      <c r="IH33" s="361"/>
      <c r="II33" s="361"/>
      <c r="IJ33" s="361"/>
      <c r="IK33" s="361"/>
      <c r="IL33" s="361"/>
      <c r="IM33" s="361"/>
      <c r="IN33" s="361"/>
      <c r="IO33" s="361"/>
      <c r="IP33" s="361"/>
      <c r="IQ33" s="361"/>
      <c r="IR33" s="361"/>
      <c r="IS33" s="361"/>
      <c r="IT33" s="361"/>
      <c r="IU33" s="361"/>
      <c r="IV33" s="361"/>
      <c r="IW33" s="361"/>
      <c r="IX33" s="361"/>
      <c r="IY33" s="361"/>
      <c r="IZ33" s="361"/>
      <c r="JA33" s="361"/>
      <c r="JB33" s="361"/>
      <c r="JC33" s="361"/>
      <c r="JD33" s="361"/>
      <c r="JE33" s="361"/>
      <c r="JF33" s="361"/>
      <c r="JG33" s="361"/>
      <c r="JH33" s="361"/>
      <c r="JI33" s="361"/>
      <c r="JJ33" s="361"/>
      <c r="JK33" s="361"/>
      <c r="JL33" s="361"/>
      <c r="JM33" s="361"/>
      <c r="JN33" s="361"/>
      <c r="JO33" s="361"/>
      <c r="JP33" s="361"/>
      <c r="JQ33" s="361"/>
      <c r="JR33" s="361"/>
      <c r="JS33" s="361"/>
      <c r="JT33" s="361"/>
      <c r="JU33" s="361"/>
      <c r="JV33" s="361"/>
      <c r="JW33" s="361"/>
      <c r="JX33" s="361"/>
      <c r="JY33" s="361"/>
      <c r="JZ33" s="361"/>
      <c r="KA33" s="361"/>
      <c r="KB33" s="361"/>
      <c r="KC33" s="361"/>
      <c r="KD33" s="361"/>
      <c r="KE33" s="361"/>
      <c r="KF33" s="361"/>
      <c r="KG33" s="361"/>
      <c r="KH33" s="361"/>
      <c r="KI33" s="361"/>
      <c r="KJ33" s="361"/>
      <c r="KK33" s="361"/>
      <c r="KL33" s="361"/>
      <c r="KM33" s="361"/>
      <c r="KN33" s="361"/>
      <c r="KO33" s="361"/>
      <c r="KP33" s="361"/>
      <c r="KQ33" s="361"/>
      <c r="KR33" s="361"/>
      <c r="KS33" s="361"/>
      <c r="KT33" s="361"/>
      <c r="KU33" s="361"/>
      <c r="KV33" s="361"/>
      <c r="KW33" s="361"/>
      <c r="KX33" s="361"/>
      <c r="KY33" s="361"/>
      <c r="KZ33" s="361"/>
      <c r="LA33" s="361"/>
      <c r="LB33" s="361"/>
      <c r="LC33" s="361"/>
      <c r="LD33" s="361"/>
      <c r="LE33" s="361"/>
      <c r="LF33" s="361"/>
      <c r="LG33" s="361"/>
      <c r="LH33" s="361"/>
      <c r="LI33" s="361"/>
      <c r="LJ33" s="361"/>
      <c r="LK33" s="361"/>
      <c r="LL33" s="361"/>
      <c r="LM33" s="361"/>
      <c r="LN33" s="361"/>
      <c r="LO33" s="361"/>
      <c r="LP33" s="361"/>
      <c r="LQ33" s="361"/>
      <c r="LR33" s="361"/>
      <c r="LS33" s="361"/>
      <c r="LT33" s="361"/>
      <c r="LU33" s="361"/>
      <c r="LV33" s="361"/>
      <c r="LW33" s="361"/>
      <c r="LX33" s="361"/>
      <c r="LY33" s="361"/>
      <c r="LZ33" s="361"/>
      <c r="MA33" s="361"/>
      <c r="MB33" s="361"/>
      <c r="MC33" s="361"/>
      <c r="MD33" s="361"/>
    </row>
    <row r="34" spans="1:342" ht="13">
      <c r="A34" s="360"/>
      <c r="B34" s="24" t="s">
        <v>72</v>
      </c>
      <c r="C34" s="25">
        <v>0.15186465992189385</v>
      </c>
      <c r="D34" s="25">
        <v>0.15605347921971646</v>
      </c>
      <c r="E34" s="25">
        <v>-4.1888192978226102E-3</v>
      </c>
      <c r="F34" s="26">
        <v>-2.684220383145022E-2</v>
      </c>
      <c r="G34" s="27"/>
      <c r="H34" s="25">
        <v>1.6212716411812501E-3</v>
      </c>
      <c r="I34" s="25">
        <v>0.15443220757853521</v>
      </c>
      <c r="J34" s="26">
        <v>95.253752459406925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1.6212716411812501E-3</v>
      </c>
      <c r="FN34" s="25">
        <v>2.7565470462543835E-2</v>
      </c>
      <c r="FO34" s="25">
        <v>7.7352960000000012E-2</v>
      </c>
      <c r="FP34" s="25">
        <v>7.1096311224802616E-2</v>
      </c>
      <c r="FQ34" s="25">
        <v>8.719335670322037E-2</v>
      </c>
      <c r="FR34" s="25">
        <v>0.10650776233182874</v>
      </c>
      <c r="FS34" s="25">
        <v>5.4421029574264999E-2</v>
      </c>
      <c r="FT34" s="25">
        <v>9.5236979462722152E-2</v>
      </c>
      <c r="FU34" s="25">
        <v>0.15643364177087629</v>
      </c>
      <c r="FV34" s="25">
        <v>0.10097238569599346</v>
      </c>
      <c r="FW34" s="25">
        <v>0.10655557929096696</v>
      </c>
      <c r="FX34" s="25">
        <v>8.2127989179804017E-2</v>
      </c>
      <c r="FY34" s="25">
        <v>7.3925490039912445E-2</v>
      </c>
      <c r="FZ34" s="25">
        <v>0.12881903288763066</v>
      </c>
      <c r="GA34" s="25">
        <v>3.8175390224168208E-2</v>
      </c>
      <c r="GB34" s="25">
        <v>9.8204177224528177E-2</v>
      </c>
      <c r="GC34" s="25">
        <v>9.8012821926153473E-2</v>
      </c>
      <c r="GD34" s="25">
        <v>4.9642790662774071E-2</v>
      </c>
      <c r="GE34" s="25">
        <v>6.8188714478803258E-2</v>
      </c>
      <c r="GF34" s="25">
        <v>7.0529654704633779E-2</v>
      </c>
      <c r="GG34" s="25">
        <v>5.9424052890081951E-2</v>
      </c>
      <c r="GH34" s="25">
        <v>0.12077312145752001</v>
      </c>
      <c r="GI34" s="25">
        <v>4.0102577919235882E-2</v>
      </c>
      <c r="GJ34" s="25">
        <v>5.6114879546217002E-2</v>
      </c>
      <c r="GK34" s="25">
        <v>9.5749780375676843E-2</v>
      </c>
      <c r="GL34" s="27"/>
      <c r="GM34" s="25">
        <v>0.88495674815840064</v>
      </c>
      <c r="GN34" s="25">
        <v>0.92792581359524595</v>
      </c>
      <c r="GO34" s="25">
        <v>0</v>
      </c>
      <c r="GP34" s="17"/>
      <c r="GQ34" s="361"/>
      <c r="GR34" s="361"/>
      <c r="GS34" s="361"/>
      <c r="GT34" s="361"/>
      <c r="GU34" s="361"/>
      <c r="GV34" s="361"/>
      <c r="GW34" s="361"/>
      <c r="GX34" s="361"/>
      <c r="GY34" s="361"/>
      <c r="GZ34" s="361"/>
      <c r="HA34" s="361"/>
      <c r="HB34" s="361"/>
      <c r="HC34" s="361"/>
      <c r="HD34" s="361"/>
      <c r="HE34" s="361"/>
      <c r="HF34" s="361"/>
      <c r="HG34" s="361"/>
      <c r="HH34" s="361"/>
      <c r="HI34" s="361"/>
      <c r="HJ34" s="361"/>
      <c r="HK34" s="361"/>
      <c r="HL34" s="361"/>
      <c r="HM34" s="361"/>
      <c r="HN34" s="361"/>
      <c r="HO34" s="361"/>
      <c r="HP34" s="361"/>
      <c r="HQ34" s="361"/>
      <c r="HR34" s="361"/>
      <c r="HS34" s="361"/>
      <c r="HT34" s="361"/>
      <c r="HU34" s="361"/>
      <c r="HV34" s="361"/>
      <c r="HW34" s="361"/>
      <c r="HX34" s="361"/>
      <c r="HY34" s="361"/>
      <c r="HZ34" s="361"/>
      <c r="IA34" s="361"/>
      <c r="IB34" s="361"/>
      <c r="IC34" s="361"/>
      <c r="ID34" s="361"/>
      <c r="IE34" s="361"/>
      <c r="IF34" s="361"/>
      <c r="IG34" s="361"/>
      <c r="IH34" s="361"/>
      <c r="II34" s="361"/>
      <c r="IJ34" s="361"/>
      <c r="IK34" s="361"/>
      <c r="IL34" s="361"/>
      <c r="IM34" s="361"/>
      <c r="IN34" s="361"/>
      <c r="IO34" s="361"/>
      <c r="IP34" s="361"/>
      <c r="IQ34" s="361"/>
      <c r="IR34" s="361"/>
      <c r="IS34" s="361"/>
      <c r="IT34" s="361"/>
      <c r="IU34" s="361"/>
      <c r="IV34" s="361"/>
      <c r="IW34" s="361"/>
      <c r="IX34" s="361"/>
      <c r="IY34" s="361"/>
      <c r="IZ34" s="361"/>
      <c r="JA34" s="361"/>
      <c r="JB34" s="361"/>
      <c r="JC34" s="361"/>
      <c r="JD34" s="361"/>
      <c r="JE34" s="361"/>
      <c r="JF34" s="361"/>
      <c r="JG34" s="361"/>
      <c r="JH34" s="361"/>
      <c r="JI34" s="361"/>
      <c r="JJ34" s="361"/>
      <c r="JK34" s="361"/>
      <c r="JL34" s="361"/>
      <c r="JM34" s="361"/>
      <c r="JN34" s="361"/>
      <c r="JO34" s="361"/>
      <c r="JP34" s="361"/>
      <c r="JQ34" s="361"/>
      <c r="JR34" s="361"/>
      <c r="JS34" s="361"/>
      <c r="JT34" s="361"/>
      <c r="JU34" s="361"/>
      <c r="JV34" s="361"/>
      <c r="JW34" s="361"/>
      <c r="JX34" s="361"/>
      <c r="JY34" s="361"/>
      <c r="JZ34" s="361"/>
      <c r="KA34" s="361"/>
      <c r="KB34" s="361"/>
      <c r="KC34" s="361"/>
      <c r="KD34" s="361"/>
      <c r="KE34" s="361"/>
      <c r="KF34" s="361"/>
      <c r="KG34" s="361"/>
      <c r="KH34" s="361"/>
      <c r="KI34" s="361"/>
      <c r="KJ34" s="361"/>
      <c r="KK34" s="361"/>
      <c r="KL34" s="361"/>
      <c r="KM34" s="361"/>
      <c r="KN34" s="361"/>
      <c r="KO34" s="361"/>
      <c r="KP34" s="361"/>
      <c r="KQ34" s="361"/>
      <c r="KR34" s="361"/>
      <c r="KS34" s="361"/>
      <c r="KT34" s="361"/>
      <c r="KU34" s="361"/>
      <c r="KV34" s="361"/>
      <c r="KW34" s="361"/>
      <c r="KX34" s="361"/>
      <c r="KY34" s="361"/>
      <c r="KZ34" s="361"/>
      <c r="LA34" s="361"/>
      <c r="LB34" s="361"/>
      <c r="LC34" s="361"/>
      <c r="LD34" s="361"/>
      <c r="LE34" s="361"/>
      <c r="LF34" s="361"/>
      <c r="LG34" s="361"/>
      <c r="LH34" s="361"/>
      <c r="LI34" s="361"/>
      <c r="LJ34" s="361"/>
      <c r="LK34" s="361"/>
      <c r="LL34" s="361"/>
      <c r="LM34" s="361"/>
      <c r="LN34" s="361"/>
      <c r="LO34" s="361"/>
      <c r="LP34" s="361"/>
      <c r="LQ34" s="361"/>
      <c r="LR34" s="361"/>
      <c r="LS34" s="361"/>
      <c r="LT34" s="361"/>
      <c r="LU34" s="361"/>
      <c r="LV34" s="361"/>
      <c r="LW34" s="361"/>
      <c r="LX34" s="361"/>
      <c r="LY34" s="361"/>
      <c r="LZ34" s="361"/>
      <c r="MA34" s="361"/>
      <c r="MB34" s="361"/>
      <c r="MC34" s="361"/>
      <c r="MD34" s="361"/>
    </row>
    <row r="35" spans="1:342" ht="13">
      <c r="A35" s="360"/>
      <c r="B35" s="18" t="s">
        <v>73</v>
      </c>
      <c r="C35" s="19">
        <v>0.15186465992189385</v>
      </c>
      <c r="D35" s="19">
        <v>0.15605347921971646</v>
      </c>
      <c r="E35" s="19">
        <v>-4.1888192978226102E-3</v>
      </c>
      <c r="F35" s="20">
        <v>-2.684220383145022E-2</v>
      </c>
      <c r="G35" s="19"/>
      <c r="H35" s="19">
        <v>1.6212716411812501E-3</v>
      </c>
      <c r="I35" s="19">
        <v>0.15443220757853521</v>
      </c>
      <c r="J35" s="20">
        <v>95.253752459406925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1.6212716411812501E-3</v>
      </c>
      <c r="FN35" s="19">
        <v>2.7565470462543835E-2</v>
      </c>
      <c r="FO35" s="19">
        <v>7.7352960000000012E-2</v>
      </c>
      <c r="FP35" s="19">
        <v>7.1096311224802616E-2</v>
      </c>
      <c r="FQ35" s="19">
        <v>8.719335670322037E-2</v>
      </c>
      <c r="FR35" s="19">
        <v>0.10650776233182874</v>
      </c>
      <c r="FS35" s="19">
        <v>5.4421029574264999E-2</v>
      </c>
      <c r="FT35" s="19">
        <v>9.5236979462722152E-2</v>
      </c>
      <c r="FU35" s="19">
        <v>0.15643364177087629</v>
      </c>
      <c r="FV35" s="19">
        <v>0.10097238569599346</v>
      </c>
      <c r="FW35" s="19">
        <v>0.10655557929096696</v>
      </c>
      <c r="FX35" s="19">
        <v>8.2127989179804017E-2</v>
      </c>
      <c r="FY35" s="19">
        <v>7.3925490039912445E-2</v>
      </c>
      <c r="FZ35" s="19">
        <v>0.12881903288763066</v>
      </c>
      <c r="GA35" s="19">
        <v>3.8175390224168208E-2</v>
      </c>
      <c r="GB35" s="19">
        <v>9.8204177224528177E-2</v>
      </c>
      <c r="GC35" s="19">
        <v>9.8012821926153473E-2</v>
      </c>
      <c r="GD35" s="19">
        <v>4.9642790662774071E-2</v>
      </c>
      <c r="GE35" s="19">
        <v>6.8188714478803258E-2</v>
      </c>
      <c r="GF35" s="19">
        <v>7.0529654704633779E-2</v>
      </c>
      <c r="GG35" s="19">
        <v>5.9424052890081951E-2</v>
      </c>
      <c r="GH35" s="19">
        <v>0.12077312145752001</v>
      </c>
      <c r="GI35" s="19">
        <v>4.0102577919235882E-2</v>
      </c>
      <c r="GJ35" s="19">
        <v>5.6114879546217002E-2</v>
      </c>
      <c r="GK35" s="19">
        <v>9.5749780375676843E-2</v>
      </c>
      <c r="GL35" s="19"/>
      <c r="GM35" s="19">
        <v>0.88495674815840064</v>
      </c>
      <c r="GN35" s="19">
        <v>0.92792581359524595</v>
      </c>
      <c r="GO35" s="19">
        <v>0</v>
      </c>
      <c r="GP35" s="17"/>
      <c r="GQ35" s="361"/>
      <c r="GR35" s="361"/>
      <c r="GS35" s="361"/>
      <c r="GT35" s="361"/>
      <c r="GU35" s="361"/>
      <c r="GV35" s="361"/>
      <c r="GW35" s="361"/>
      <c r="GX35" s="361"/>
      <c r="GY35" s="361"/>
      <c r="GZ35" s="361"/>
      <c r="HA35" s="361"/>
      <c r="HB35" s="361"/>
      <c r="HC35" s="361"/>
      <c r="HD35" s="361"/>
      <c r="HE35" s="361"/>
      <c r="HF35" s="361"/>
      <c r="HG35" s="361"/>
      <c r="HH35" s="361"/>
      <c r="HI35" s="361"/>
      <c r="HJ35" s="361"/>
      <c r="HK35" s="361"/>
      <c r="HL35" s="361"/>
      <c r="HM35" s="361"/>
      <c r="HN35" s="361"/>
      <c r="HO35" s="361"/>
      <c r="HP35" s="361"/>
      <c r="HQ35" s="361"/>
      <c r="HR35" s="361"/>
      <c r="HS35" s="361"/>
      <c r="HT35" s="361"/>
      <c r="HU35" s="361"/>
      <c r="HV35" s="361"/>
      <c r="HW35" s="361"/>
      <c r="HX35" s="361"/>
      <c r="HY35" s="361"/>
      <c r="HZ35" s="361"/>
      <c r="IA35" s="361"/>
      <c r="IB35" s="361"/>
      <c r="IC35" s="361"/>
      <c r="ID35" s="361"/>
      <c r="IE35" s="361"/>
      <c r="IF35" s="361"/>
      <c r="IG35" s="361"/>
      <c r="IH35" s="361"/>
      <c r="II35" s="361"/>
      <c r="IJ35" s="361"/>
      <c r="IK35" s="361"/>
      <c r="IL35" s="361"/>
      <c r="IM35" s="361"/>
      <c r="IN35" s="361"/>
      <c r="IO35" s="361"/>
      <c r="IP35" s="361"/>
      <c r="IQ35" s="361"/>
      <c r="IR35" s="361"/>
      <c r="IS35" s="361"/>
      <c r="IT35" s="361"/>
      <c r="IU35" s="361"/>
      <c r="IV35" s="361"/>
      <c r="IW35" s="361"/>
      <c r="IX35" s="361"/>
      <c r="IY35" s="361"/>
      <c r="IZ35" s="361"/>
      <c r="JA35" s="361"/>
      <c r="JB35" s="361"/>
      <c r="JC35" s="361"/>
      <c r="JD35" s="361"/>
      <c r="JE35" s="361"/>
      <c r="JF35" s="361"/>
      <c r="JG35" s="361"/>
      <c r="JH35" s="361"/>
      <c r="JI35" s="361"/>
      <c r="JJ35" s="361"/>
      <c r="JK35" s="361"/>
      <c r="JL35" s="361"/>
      <c r="JM35" s="361"/>
      <c r="JN35" s="361"/>
      <c r="JO35" s="361"/>
      <c r="JP35" s="361"/>
      <c r="JQ35" s="361"/>
      <c r="JR35" s="361"/>
      <c r="JS35" s="361"/>
      <c r="JT35" s="361"/>
      <c r="JU35" s="361"/>
      <c r="JV35" s="361"/>
      <c r="JW35" s="361"/>
      <c r="JX35" s="361"/>
      <c r="JY35" s="361"/>
      <c r="JZ35" s="361"/>
      <c r="KA35" s="361"/>
      <c r="KB35" s="361"/>
      <c r="KC35" s="361"/>
      <c r="KD35" s="361"/>
      <c r="KE35" s="361"/>
      <c r="KF35" s="361"/>
      <c r="KG35" s="361"/>
      <c r="KH35" s="361"/>
      <c r="KI35" s="361"/>
      <c r="KJ35" s="361"/>
      <c r="KK35" s="361"/>
      <c r="KL35" s="361"/>
      <c r="KM35" s="361"/>
      <c r="KN35" s="361"/>
      <c r="KO35" s="361"/>
      <c r="KP35" s="361"/>
      <c r="KQ35" s="361"/>
      <c r="KR35" s="361"/>
      <c r="KS35" s="361"/>
      <c r="KT35" s="361"/>
      <c r="KU35" s="361"/>
      <c r="KV35" s="361"/>
      <c r="KW35" s="361"/>
      <c r="KX35" s="361"/>
      <c r="KY35" s="361"/>
      <c r="KZ35" s="361"/>
      <c r="LA35" s="361"/>
      <c r="LB35" s="361"/>
      <c r="LC35" s="361"/>
      <c r="LD35" s="361"/>
      <c r="LE35" s="361"/>
      <c r="LF35" s="361"/>
      <c r="LG35" s="361"/>
      <c r="LH35" s="361"/>
      <c r="LI35" s="361"/>
      <c r="LJ35" s="361"/>
      <c r="LK35" s="361"/>
      <c r="LL35" s="361"/>
      <c r="LM35" s="361"/>
      <c r="LN35" s="361"/>
      <c r="LO35" s="361"/>
      <c r="LP35" s="361"/>
      <c r="LQ35" s="361"/>
      <c r="LR35" s="361"/>
      <c r="LS35" s="361"/>
      <c r="LT35" s="361"/>
      <c r="LU35" s="361"/>
      <c r="LV35" s="361"/>
      <c r="LW35" s="361"/>
      <c r="LX35" s="361"/>
      <c r="LY35" s="361"/>
      <c r="LZ35" s="361"/>
      <c r="MA35" s="361"/>
      <c r="MB35" s="361"/>
      <c r="MC35" s="361"/>
      <c r="MD35" s="361"/>
    </row>
    <row r="36" spans="1:342" ht="13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7"/>
      <c r="GQ36" s="361"/>
      <c r="GR36" s="361"/>
      <c r="GS36" s="361"/>
      <c r="GT36" s="361"/>
      <c r="GU36" s="361"/>
      <c r="GV36" s="361"/>
      <c r="GW36" s="361"/>
      <c r="GX36" s="361"/>
      <c r="GY36" s="361"/>
      <c r="GZ36" s="361"/>
      <c r="HA36" s="361"/>
      <c r="HB36" s="361"/>
      <c r="HC36" s="361"/>
      <c r="HD36" s="361"/>
      <c r="HE36" s="361"/>
      <c r="HF36" s="361"/>
      <c r="HG36" s="361"/>
      <c r="HH36" s="361"/>
      <c r="HI36" s="361"/>
      <c r="HJ36" s="361"/>
      <c r="HK36" s="361"/>
      <c r="HL36" s="361"/>
      <c r="HM36" s="361"/>
      <c r="HN36" s="361"/>
      <c r="HO36" s="361"/>
      <c r="HP36" s="361"/>
      <c r="HQ36" s="361"/>
      <c r="HR36" s="361"/>
      <c r="HS36" s="361"/>
      <c r="HT36" s="361"/>
      <c r="HU36" s="361"/>
      <c r="HV36" s="361"/>
      <c r="HW36" s="361"/>
      <c r="HX36" s="361"/>
      <c r="HY36" s="361"/>
      <c r="HZ36" s="361"/>
      <c r="IA36" s="361"/>
      <c r="IB36" s="361"/>
      <c r="IC36" s="361"/>
      <c r="ID36" s="361"/>
      <c r="IE36" s="361"/>
      <c r="IF36" s="361"/>
      <c r="IG36" s="361"/>
      <c r="IH36" s="361"/>
      <c r="II36" s="361"/>
      <c r="IJ36" s="361"/>
      <c r="IK36" s="361"/>
      <c r="IL36" s="361"/>
      <c r="IM36" s="361"/>
      <c r="IN36" s="361"/>
      <c r="IO36" s="361"/>
      <c r="IP36" s="361"/>
      <c r="IQ36" s="361"/>
      <c r="IR36" s="361"/>
      <c r="IS36" s="361"/>
      <c r="IT36" s="361"/>
      <c r="IU36" s="361"/>
      <c r="IV36" s="361"/>
      <c r="IW36" s="361"/>
      <c r="IX36" s="361"/>
      <c r="IY36" s="361"/>
      <c r="IZ36" s="361"/>
      <c r="JA36" s="361"/>
      <c r="JB36" s="361"/>
      <c r="JC36" s="361"/>
      <c r="JD36" s="361"/>
      <c r="JE36" s="361"/>
      <c r="JF36" s="361"/>
      <c r="JG36" s="361"/>
      <c r="JH36" s="361"/>
      <c r="JI36" s="361"/>
      <c r="JJ36" s="361"/>
      <c r="JK36" s="361"/>
      <c r="JL36" s="361"/>
      <c r="JM36" s="361"/>
      <c r="JN36" s="361"/>
      <c r="JO36" s="361"/>
      <c r="JP36" s="361"/>
      <c r="JQ36" s="361"/>
      <c r="JR36" s="361"/>
      <c r="JS36" s="361"/>
      <c r="JT36" s="361"/>
      <c r="JU36" s="361"/>
      <c r="JV36" s="361"/>
      <c r="JW36" s="361"/>
      <c r="JX36" s="361"/>
      <c r="JY36" s="361"/>
      <c r="JZ36" s="361"/>
      <c r="KA36" s="361"/>
      <c r="KB36" s="361"/>
      <c r="KC36" s="361"/>
      <c r="KD36" s="361"/>
      <c r="KE36" s="361"/>
      <c r="KF36" s="361"/>
      <c r="KG36" s="361"/>
      <c r="KH36" s="361"/>
      <c r="KI36" s="361"/>
      <c r="KJ36" s="361"/>
      <c r="KK36" s="361"/>
      <c r="KL36" s="361"/>
      <c r="KM36" s="361"/>
      <c r="KN36" s="361"/>
      <c r="KO36" s="361"/>
      <c r="KP36" s="361"/>
      <c r="KQ36" s="361"/>
      <c r="KR36" s="361"/>
      <c r="KS36" s="361"/>
      <c r="KT36" s="361"/>
      <c r="KU36" s="361"/>
      <c r="KV36" s="361"/>
      <c r="KW36" s="361"/>
      <c r="KX36" s="361"/>
      <c r="KY36" s="361"/>
      <c r="KZ36" s="361"/>
      <c r="LA36" s="361"/>
      <c r="LB36" s="361"/>
      <c r="LC36" s="361"/>
      <c r="LD36" s="361"/>
      <c r="LE36" s="361"/>
      <c r="LF36" s="361"/>
      <c r="LG36" s="361"/>
      <c r="LH36" s="361"/>
      <c r="LI36" s="361"/>
      <c r="LJ36" s="361"/>
      <c r="LK36" s="361"/>
      <c r="LL36" s="361"/>
      <c r="LM36" s="361"/>
      <c r="LN36" s="361"/>
      <c r="LO36" s="361"/>
      <c r="LP36" s="361"/>
      <c r="LQ36" s="361"/>
      <c r="LR36" s="361"/>
      <c r="LS36" s="361"/>
      <c r="LT36" s="361"/>
      <c r="LU36" s="361"/>
      <c r="LV36" s="361"/>
      <c r="LW36" s="361"/>
      <c r="LX36" s="361"/>
      <c r="LY36" s="361"/>
      <c r="LZ36" s="361"/>
      <c r="MA36" s="361"/>
      <c r="MB36" s="361"/>
      <c r="MC36" s="361"/>
      <c r="MD36" s="361"/>
    </row>
    <row r="37" spans="1:342" ht="13">
      <c r="A37" s="360"/>
      <c r="B37" s="24" t="s">
        <v>74</v>
      </c>
      <c r="C37" s="25">
        <v>1.5573293712593703</v>
      </c>
      <c r="D37" s="25">
        <v>0.25949582931094267</v>
      </c>
      <c r="E37" s="25">
        <v>1.2978335419484277</v>
      </c>
      <c r="F37" s="26">
        <v>5.0013657074745881</v>
      </c>
      <c r="G37" s="27"/>
      <c r="H37" s="25">
        <v>0.55248399999999998</v>
      </c>
      <c r="I37" s="25">
        <v>-0.2929881706890573</v>
      </c>
      <c r="J37" s="26">
        <v>-0.53031068897752209</v>
      </c>
      <c r="K37" s="27"/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0</v>
      </c>
      <c r="EB37" s="25">
        <v>0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0.55248399999999998</v>
      </c>
      <c r="FM37" s="25">
        <v>0</v>
      </c>
      <c r="FN37" s="25">
        <v>0.13172151522793368</v>
      </c>
      <c r="FO37" s="25">
        <v>0.33661186394508058</v>
      </c>
      <c r="FP37" s="25">
        <v>1.3074749833704486E-2</v>
      </c>
      <c r="FQ37" s="25">
        <v>0.60803150430844044</v>
      </c>
      <c r="FR37" s="25">
        <v>0.25771718663767113</v>
      </c>
      <c r="FS37" s="25">
        <v>0.74223842015397157</v>
      </c>
      <c r="FT37" s="25">
        <v>0.80178727597898591</v>
      </c>
      <c r="FU37" s="25">
        <v>1.9082210321740369</v>
      </c>
      <c r="FV37" s="25">
        <v>0.16908094301438603</v>
      </c>
      <c r="FW37" s="25">
        <v>0.11518525770361973</v>
      </c>
      <c r="FX37" s="25">
        <v>0.14072984020004092</v>
      </c>
      <c r="FY37" s="25">
        <v>0.11876598911090175</v>
      </c>
      <c r="FZ37" s="25">
        <v>0.19915751575203253</v>
      </c>
      <c r="GA37" s="25">
        <v>3.4314112870912045E-2</v>
      </c>
      <c r="GB37" s="25">
        <v>0.13004480067581156</v>
      </c>
      <c r="GC37" s="25">
        <v>0.27229879713688576</v>
      </c>
      <c r="GD37" s="25">
        <v>0.57409702566186516</v>
      </c>
      <c r="GE37" s="25">
        <v>0.21732849404983101</v>
      </c>
      <c r="GF37" s="25">
        <v>0</v>
      </c>
      <c r="GG37" s="25">
        <v>1.0243231378836302</v>
      </c>
      <c r="GH37" s="25">
        <v>0.44640000000000002</v>
      </c>
      <c r="GI37" s="25">
        <v>1.089927499635039</v>
      </c>
      <c r="GJ37" s="25">
        <v>0.7110793884252059</v>
      </c>
      <c r="GK37" s="25">
        <v>0.84624998283416442</v>
      </c>
      <c r="GL37" s="27"/>
      <c r="GM37" s="25">
        <v>5.6361537489778302</v>
      </c>
      <c r="GN37" s="25">
        <v>4.2473872129769497</v>
      </c>
      <c r="GO37" s="25">
        <v>0</v>
      </c>
      <c r="GP37" s="17"/>
      <c r="GQ37" s="361"/>
      <c r="GR37" s="361"/>
      <c r="GS37" s="361"/>
      <c r="GT37" s="361"/>
      <c r="GU37" s="361"/>
      <c r="GV37" s="361"/>
      <c r="GW37" s="361"/>
      <c r="GX37" s="361"/>
      <c r="GY37" s="361"/>
      <c r="GZ37" s="361"/>
      <c r="HA37" s="361"/>
      <c r="HB37" s="361"/>
      <c r="HC37" s="361"/>
      <c r="HD37" s="361"/>
      <c r="HE37" s="361"/>
      <c r="HF37" s="361"/>
      <c r="HG37" s="361"/>
      <c r="HH37" s="361"/>
      <c r="HI37" s="361"/>
      <c r="HJ37" s="361"/>
      <c r="HK37" s="361"/>
      <c r="HL37" s="361"/>
      <c r="HM37" s="361"/>
      <c r="HN37" s="361"/>
      <c r="HO37" s="361"/>
      <c r="HP37" s="361"/>
      <c r="HQ37" s="361"/>
      <c r="HR37" s="361"/>
      <c r="HS37" s="361"/>
      <c r="HT37" s="361"/>
      <c r="HU37" s="361"/>
      <c r="HV37" s="361"/>
      <c r="HW37" s="361"/>
      <c r="HX37" s="361"/>
      <c r="HY37" s="361"/>
      <c r="HZ37" s="361"/>
      <c r="IA37" s="361"/>
      <c r="IB37" s="361"/>
      <c r="IC37" s="361"/>
      <c r="ID37" s="361"/>
      <c r="IE37" s="361"/>
      <c r="IF37" s="361"/>
      <c r="IG37" s="361"/>
      <c r="IH37" s="361"/>
      <c r="II37" s="361"/>
      <c r="IJ37" s="361"/>
      <c r="IK37" s="361"/>
      <c r="IL37" s="361"/>
      <c r="IM37" s="361"/>
      <c r="IN37" s="361"/>
      <c r="IO37" s="361"/>
      <c r="IP37" s="361"/>
      <c r="IQ37" s="361"/>
      <c r="IR37" s="361"/>
      <c r="IS37" s="361"/>
      <c r="IT37" s="361"/>
      <c r="IU37" s="361"/>
      <c r="IV37" s="361"/>
      <c r="IW37" s="361"/>
      <c r="IX37" s="361"/>
      <c r="IY37" s="361"/>
      <c r="IZ37" s="361"/>
      <c r="JA37" s="361"/>
      <c r="JB37" s="361"/>
      <c r="JC37" s="361"/>
      <c r="JD37" s="361"/>
      <c r="JE37" s="361"/>
      <c r="JF37" s="361"/>
      <c r="JG37" s="361"/>
      <c r="JH37" s="361"/>
      <c r="JI37" s="361"/>
      <c r="JJ37" s="361"/>
      <c r="JK37" s="361"/>
      <c r="JL37" s="361"/>
      <c r="JM37" s="361"/>
      <c r="JN37" s="361"/>
      <c r="JO37" s="361"/>
      <c r="JP37" s="361"/>
      <c r="JQ37" s="361"/>
      <c r="JR37" s="361"/>
      <c r="JS37" s="361"/>
      <c r="JT37" s="361"/>
      <c r="JU37" s="361"/>
      <c r="JV37" s="361"/>
      <c r="JW37" s="361"/>
      <c r="JX37" s="361"/>
      <c r="JY37" s="361"/>
      <c r="JZ37" s="361"/>
      <c r="KA37" s="361"/>
      <c r="KB37" s="361"/>
      <c r="KC37" s="361"/>
      <c r="KD37" s="361"/>
      <c r="KE37" s="361"/>
      <c r="KF37" s="361"/>
      <c r="KG37" s="361"/>
      <c r="KH37" s="361"/>
      <c r="KI37" s="361"/>
      <c r="KJ37" s="361"/>
      <c r="KK37" s="361"/>
      <c r="KL37" s="361"/>
      <c r="KM37" s="361"/>
      <c r="KN37" s="361"/>
      <c r="KO37" s="361"/>
      <c r="KP37" s="361"/>
      <c r="KQ37" s="361"/>
      <c r="KR37" s="361"/>
      <c r="KS37" s="361"/>
      <c r="KT37" s="361"/>
      <c r="KU37" s="361"/>
      <c r="KV37" s="361"/>
      <c r="KW37" s="361"/>
      <c r="KX37" s="361"/>
      <c r="KY37" s="361"/>
      <c r="KZ37" s="361"/>
      <c r="LA37" s="361"/>
      <c r="LB37" s="361"/>
      <c r="LC37" s="361"/>
      <c r="LD37" s="361"/>
      <c r="LE37" s="361"/>
      <c r="LF37" s="361"/>
      <c r="LG37" s="361"/>
      <c r="LH37" s="361"/>
      <c r="LI37" s="361"/>
      <c r="LJ37" s="361"/>
      <c r="LK37" s="361"/>
      <c r="LL37" s="361"/>
      <c r="LM37" s="361"/>
      <c r="LN37" s="361"/>
      <c r="LO37" s="361"/>
      <c r="LP37" s="361"/>
      <c r="LQ37" s="361"/>
      <c r="LR37" s="361"/>
      <c r="LS37" s="361"/>
      <c r="LT37" s="361"/>
      <c r="LU37" s="361"/>
      <c r="LV37" s="361"/>
      <c r="LW37" s="361"/>
      <c r="LX37" s="361"/>
      <c r="LY37" s="361"/>
      <c r="LZ37" s="361"/>
      <c r="MA37" s="361"/>
      <c r="MB37" s="361"/>
      <c r="MC37" s="361"/>
      <c r="MD37" s="361"/>
    </row>
    <row r="38" spans="1:342" ht="13">
      <c r="A38" s="360"/>
      <c r="C38" s="19"/>
      <c r="D38" s="19"/>
      <c r="H38" s="19"/>
      <c r="GP38" s="17"/>
      <c r="GQ38" s="361"/>
      <c r="GR38" s="361"/>
      <c r="GS38" s="361"/>
      <c r="GT38" s="361"/>
      <c r="GU38" s="361"/>
      <c r="GV38" s="361"/>
      <c r="GW38" s="361"/>
      <c r="GX38" s="361"/>
      <c r="GY38" s="361"/>
      <c r="GZ38" s="361"/>
      <c r="HA38" s="361"/>
      <c r="HB38" s="361"/>
      <c r="HC38" s="361"/>
      <c r="HD38" s="361"/>
      <c r="HE38" s="361"/>
      <c r="HF38" s="361"/>
      <c r="HG38" s="361"/>
      <c r="HH38" s="361"/>
      <c r="HI38" s="361"/>
      <c r="HJ38" s="361"/>
      <c r="HK38" s="361"/>
      <c r="HL38" s="361"/>
      <c r="HM38" s="361"/>
      <c r="HN38" s="361"/>
      <c r="HO38" s="361"/>
      <c r="HP38" s="361"/>
      <c r="HQ38" s="361"/>
      <c r="HR38" s="361"/>
      <c r="HS38" s="361"/>
      <c r="HT38" s="361"/>
      <c r="HU38" s="361"/>
      <c r="HV38" s="361"/>
      <c r="HW38" s="361"/>
      <c r="HX38" s="361"/>
      <c r="HY38" s="361"/>
      <c r="HZ38" s="361"/>
      <c r="IA38" s="361"/>
      <c r="IB38" s="361"/>
      <c r="IC38" s="361"/>
      <c r="ID38" s="361"/>
      <c r="IE38" s="361"/>
      <c r="IF38" s="361"/>
      <c r="IG38" s="361"/>
      <c r="IH38" s="361"/>
      <c r="II38" s="361"/>
      <c r="IJ38" s="361"/>
      <c r="IK38" s="361"/>
      <c r="IL38" s="361"/>
      <c r="IM38" s="361"/>
      <c r="IN38" s="361"/>
      <c r="IO38" s="361"/>
      <c r="IP38" s="361"/>
      <c r="IQ38" s="361"/>
      <c r="IR38" s="361"/>
      <c r="IS38" s="361"/>
      <c r="IT38" s="361"/>
      <c r="IU38" s="361"/>
      <c r="IV38" s="361"/>
      <c r="IW38" s="361"/>
      <c r="IX38" s="361"/>
      <c r="IY38" s="361"/>
      <c r="IZ38" s="361"/>
      <c r="JA38" s="361"/>
      <c r="JB38" s="361"/>
      <c r="JC38" s="361"/>
      <c r="JD38" s="361"/>
      <c r="JE38" s="361"/>
      <c r="JF38" s="361"/>
      <c r="JG38" s="361"/>
      <c r="JH38" s="361"/>
      <c r="JI38" s="361"/>
      <c r="JJ38" s="361"/>
      <c r="JK38" s="361"/>
      <c r="JL38" s="361"/>
      <c r="JM38" s="361"/>
      <c r="JN38" s="361"/>
      <c r="JO38" s="361"/>
      <c r="JP38" s="361"/>
      <c r="JQ38" s="361"/>
      <c r="JR38" s="361"/>
      <c r="JS38" s="361"/>
      <c r="JT38" s="361"/>
      <c r="JU38" s="361"/>
      <c r="JV38" s="361"/>
      <c r="JW38" s="361"/>
      <c r="JX38" s="361"/>
      <c r="JY38" s="361"/>
      <c r="JZ38" s="361"/>
      <c r="KA38" s="361"/>
      <c r="KB38" s="361"/>
      <c r="KC38" s="361"/>
      <c r="KD38" s="361"/>
      <c r="KE38" s="361"/>
      <c r="KF38" s="361"/>
      <c r="KG38" s="361"/>
      <c r="KH38" s="361"/>
      <c r="KI38" s="361"/>
      <c r="KJ38" s="361"/>
      <c r="KK38" s="361"/>
      <c r="KL38" s="361"/>
      <c r="KM38" s="361"/>
      <c r="KN38" s="361"/>
      <c r="KO38" s="361"/>
      <c r="KP38" s="361"/>
      <c r="KQ38" s="361"/>
      <c r="KR38" s="361"/>
      <c r="KS38" s="361"/>
      <c r="KT38" s="361"/>
      <c r="KU38" s="361"/>
      <c r="KV38" s="361"/>
      <c r="KW38" s="361"/>
      <c r="KX38" s="361"/>
      <c r="KY38" s="361"/>
      <c r="KZ38" s="361"/>
      <c r="LA38" s="361"/>
      <c r="LB38" s="361"/>
      <c r="LC38" s="361"/>
      <c r="LD38" s="361"/>
      <c r="LE38" s="361"/>
      <c r="LF38" s="361"/>
      <c r="LG38" s="361"/>
      <c r="LH38" s="361"/>
      <c r="LI38" s="361"/>
      <c r="LJ38" s="361"/>
      <c r="LK38" s="361"/>
      <c r="LL38" s="361"/>
      <c r="LM38" s="361"/>
      <c r="LN38" s="361"/>
      <c r="LO38" s="361"/>
      <c r="LP38" s="361"/>
      <c r="LQ38" s="361"/>
      <c r="LR38" s="361"/>
      <c r="LS38" s="361"/>
      <c r="LT38" s="361"/>
      <c r="LU38" s="361"/>
      <c r="LV38" s="361"/>
      <c r="LW38" s="361"/>
      <c r="LX38" s="361"/>
      <c r="LY38" s="361"/>
      <c r="LZ38" s="361"/>
      <c r="MA38" s="361"/>
      <c r="MB38" s="361"/>
      <c r="MC38" s="361"/>
      <c r="MD38" s="361"/>
    </row>
    <row r="39" spans="1:342" ht="13">
      <c r="A39" s="360"/>
      <c r="B39" s="24" t="s">
        <v>318</v>
      </c>
      <c r="C39" s="39">
        <v>432</v>
      </c>
      <c r="D39" s="39">
        <v>411.5</v>
      </c>
      <c r="E39" s="39">
        <v>20.5</v>
      </c>
      <c r="F39" s="26">
        <v>4.9817739975698661E-2</v>
      </c>
      <c r="G39" s="27"/>
      <c r="H39" s="39">
        <v>317.5</v>
      </c>
      <c r="I39" s="39">
        <v>94</v>
      </c>
      <c r="J39" s="26">
        <v>0.29606299212598425</v>
      </c>
      <c r="K39" s="19"/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39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39">
        <v>0</v>
      </c>
      <c r="DT39" s="39">
        <v>0</v>
      </c>
      <c r="DU39" s="39">
        <v>0</v>
      </c>
      <c r="DV39" s="39">
        <v>0</v>
      </c>
      <c r="DW39" s="39">
        <v>0</v>
      </c>
      <c r="DX39" s="39">
        <v>0</v>
      </c>
      <c r="DY39" s="39">
        <v>0</v>
      </c>
      <c r="DZ39" s="39">
        <v>0</v>
      </c>
      <c r="EA39" s="39">
        <v>0</v>
      </c>
      <c r="EB39" s="39">
        <v>0</v>
      </c>
      <c r="EC39" s="39">
        <v>0</v>
      </c>
      <c r="ED39" s="39">
        <v>0</v>
      </c>
      <c r="EE39" s="39">
        <v>0</v>
      </c>
      <c r="EF39" s="39">
        <v>0</v>
      </c>
      <c r="EG39" s="39">
        <v>0</v>
      </c>
      <c r="EH39" s="39">
        <v>0</v>
      </c>
      <c r="EI39" s="39">
        <v>0</v>
      </c>
      <c r="EJ39" s="39">
        <v>0</v>
      </c>
      <c r="EK39" s="39">
        <v>0</v>
      </c>
      <c r="EL39" s="39">
        <v>0</v>
      </c>
      <c r="EM39" s="39">
        <v>0</v>
      </c>
      <c r="EN39" s="39">
        <v>0</v>
      </c>
      <c r="EO39" s="39">
        <v>0</v>
      </c>
      <c r="EP39" s="39">
        <v>0</v>
      </c>
      <c r="EQ39" s="39">
        <v>0</v>
      </c>
      <c r="ER39" s="39">
        <v>0</v>
      </c>
      <c r="ES39" s="39">
        <v>0</v>
      </c>
      <c r="ET39" s="39">
        <v>0</v>
      </c>
      <c r="EU39" s="39">
        <v>0</v>
      </c>
      <c r="EV39" s="39">
        <v>0</v>
      </c>
      <c r="EW39" s="39">
        <v>0</v>
      </c>
      <c r="EX39" s="39">
        <v>0</v>
      </c>
      <c r="EY39" s="39">
        <v>0</v>
      </c>
      <c r="EZ39" s="39">
        <v>0</v>
      </c>
      <c r="FA39" s="39">
        <v>0</v>
      </c>
      <c r="FB39" s="39">
        <v>0</v>
      </c>
      <c r="FC39" s="39">
        <v>0</v>
      </c>
      <c r="FD39" s="39">
        <v>0</v>
      </c>
      <c r="FE39" s="39">
        <v>0</v>
      </c>
      <c r="FF39" s="39">
        <v>0</v>
      </c>
      <c r="FG39" s="39">
        <v>0</v>
      </c>
      <c r="FH39" s="39">
        <v>0</v>
      </c>
      <c r="FI39" s="39">
        <v>0</v>
      </c>
      <c r="FJ39" s="39">
        <v>0</v>
      </c>
      <c r="FK39" s="39">
        <v>0</v>
      </c>
      <c r="FL39" s="39">
        <v>317</v>
      </c>
      <c r="FM39" s="39">
        <v>318</v>
      </c>
      <c r="FN39" s="39">
        <v>353</v>
      </c>
      <c r="FO39" s="39">
        <v>358</v>
      </c>
      <c r="FP39" s="39">
        <v>358</v>
      </c>
      <c r="FQ39" s="39">
        <v>364</v>
      </c>
      <c r="FR39" s="39">
        <v>364</v>
      </c>
      <c r="FS39" s="39">
        <v>372</v>
      </c>
      <c r="FT39" s="39">
        <v>375</v>
      </c>
      <c r="FU39" s="39">
        <v>369</v>
      </c>
      <c r="FV39" s="39">
        <v>406</v>
      </c>
      <c r="FW39" s="39">
        <v>406</v>
      </c>
      <c r="FX39" s="39">
        <v>410</v>
      </c>
      <c r="FY39" s="39">
        <v>413</v>
      </c>
      <c r="FZ39" s="39">
        <v>413</v>
      </c>
      <c r="GA39" s="39">
        <v>426</v>
      </c>
      <c r="GB39" s="39">
        <v>424</v>
      </c>
      <c r="GC39" s="39">
        <v>424</v>
      </c>
      <c r="GD39" s="39">
        <v>424</v>
      </c>
      <c r="GE39" s="39">
        <v>425</v>
      </c>
      <c r="GF39" s="39">
        <v>422</v>
      </c>
      <c r="GG39" s="39">
        <v>428</v>
      </c>
      <c r="GH39" s="39">
        <v>429</v>
      </c>
      <c r="GI39" s="39">
        <v>428</v>
      </c>
      <c r="GJ39" s="39">
        <v>432</v>
      </c>
      <c r="GK39" s="39">
        <v>432</v>
      </c>
      <c r="GM39" s="39">
        <v>363.33333333333331</v>
      </c>
      <c r="GN39" s="39">
        <v>422.16666666666669</v>
      </c>
      <c r="GO39" s="39">
        <v>431.66666666666669</v>
      </c>
      <c r="GP39" s="17"/>
      <c r="GQ39" s="361"/>
      <c r="GR39" s="361"/>
      <c r="GS39" s="361"/>
      <c r="GT39" s="361"/>
      <c r="GU39" s="361"/>
      <c r="GV39" s="361"/>
      <c r="GW39" s="361"/>
      <c r="GX39" s="361"/>
      <c r="GY39" s="361"/>
      <c r="GZ39" s="361"/>
      <c r="HA39" s="361"/>
      <c r="HB39" s="361"/>
      <c r="HC39" s="361"/>
      <c r="HD39" s="361"/>
      <c r="HE39" s="361"/>
      <c r="HF39" s="361"/>
      <c r="HG39" s="361"/>
      <c r="HH39" s="361"/>
      <c r="HI39" s="361"/>
      <c r="HJ39" s="361"/>
      <c r="HK39" s="361"/>
      <c r="HL39" s="361"/>
      <c r="HM39" s="361"/>
      <c r="HN39" s="361"/>
      <c r="HO39" s="361"/>
      <c r="HP39" s="361"/>
      <c r="HQ39" s="361"/>
      <c r="HR39" s="361"/>
      <c r="HS39" s="361"/>
      <c r="HT39" s="361"/>
      <c r="HU39" s="361"/>
      <c r="HV39" s="361"/>
      <c r="HW39" s="361"/>
      <c r="HX39" s="361"/>
      <c r="HY39" s="361"/>
      <c r="HZ39" s="361"/>
      <c r="IA39" s="361"/>
      <c r="IB39" s="361"/>
      <c r="IC39" s="361"/>
      <c r="ID39" s="361"/>
      <c r="IE39" s="361"/>
      <c r="IF39" s="361"/>
      <c r="IG39" s="361"/>
      <c r="IH39" s="361"/>
      <c r="II39" s="361"/>
      <c r="IJ39" s="361"/>
      <c r="IK39" s="361"/>
      <c r="IL39" s="361"/>
      <c r="IM39" s="361"/>
      <c r="IN39" s="361"/>
      <c r="IO39" s="361"/>
      <c r="IP39" s="361"/>
      <c r="IQ39" s="361"/>
      <c r="IR39" s="361"/>
      <c r="IS39" s="361"/>
      <c r="IT39" s="361"/>
      <c r="IU39" s="361"/>
      <c r="IV39" s="361"/>
      <c r="IW39" s="361"/>
      <c r="IX39" s="361"/>
      <c r="IY39" s="361"/>
      <c r="IZ39" s="361"/>
      <c r="JA39" s="361"/>
      <c r="JB39" s="361"/>
      <c r="JC39" s="361"/>
      <c r="JD39" s="361"/>
      <c r="JE39" s="361"/>
      <c r="JF39" s="361"/>
      <c r="JG39" s="361"/>
      <c r="JH39" s="361"/>
      <c r="JI39" s="361"/>
      <c r="JJ39" s="361"/>
      <c r="JK39" s="361"/>
      <c r="JL39" s="361"/>
      <c r="JM39" s="361"/>
      <c r="JN39" s="361"/>
      <c r="JO39" s="361"/>
      <c r="JP39" s="361"/>
      <c r="JQ39" s="361"/>
      <c r="JR39" s="361"/>
      <c r="JS39" s="361"/>
      <c r="JT39" s="361"/>
      <c r="JU39" s="361"/>
      <c r="JV39" s="361"/>
      <c r="JW39" s="361"/>
      <c r="JX39" s="361"/>
      <c r="JY39" s="361"/>
      <c r="JZ39" s="361"/>
      <c r="KA39" s="361"/>
      <c r="KB39" s="361"/>
      <c r="KC39" s="361"/>
      <c r="KD39" s="361"/>
      <c r="KE39" s="361"/>
      <c r="KF39" s="361"/>
      <c r="KG39" s="361"/>
      <c r="KH39" s="361"/>
      <c r="KI39" s="361"/>
      <c r="KJ39" s="361"/>
      <c r="KK39" s="361"/>
      <c r="KL39" s="361"/>
      <c r="KM39" s="361"/>
      <c r="KN39" s="361"/>
      <c r="KO39" s="361"/>
      <c r="KP39" s="361"/>
      <c r="KQ39" s="361"/>
      <c r="KR39" s="361"/>
      <c r="KS39" s="361"/>
      <c r="KT39" s="361"/>
      <c r="KU39" s="361"/>
      <c r="KV39" s="361"/>
      <c r="KW39" s="361"/>
      <c r="KX39" s="361"/>
      <c r="KY39" s="361"/>
      <c r="KZ39" s="361"/>
      <c r="LA39" s="361"/>
      <c r="LB39" s="361"/>
      <c r="LC39" s="361"/>
      <c r="LD39" s="361"/>
      <c r="LE39" s="361"/>
      <c r="LF39" s="361"/>
      <c r="LG39" s="361"/>
      <c r="LH39" s="361"/>
      <c r="LI39" s="361"/>
      <c r="LJ39" s="361"/>
      <c r="LK39" s="361"/>
      <c r="LL39" s="361"/>
      <c r="LM39" s="361"/>
      <c r="LN39" s="361"/>
      <c r="LO39" s="361"/>
      <c r="LP39" s="361"/>
      <c r="LQ39" s="361"/>
      <c r="LR39" s="361"/>
      <c r="LS39" s="361"/>
      <c r="LT39" s="361"/>
      <c r="LU39" s="361"/>
      <c r="LV39" s="361"/>
      <c r="LW39" s="361"/>
      <c r="LX39" s="361"/>
      <c r="LY39" s="361"/>
      <c r="LZ39" s="361"/>
      <c r="MA39" s="361"/>
      <c r="MB39" s="361"/>
      <c r="MC39" s="361"/>
      <c r="MD39" s="361"/>
    </row>
    <row r="40" spans="1:342" ht="13">
      <c r="A40" s="360"/>
      <c r="B40" s="18" t="s">
        <v>319</v>
      </c>
      <c r="C40" s="40">
        <v>432</v>
      </c>
      <c r="D40" s="40">
        <v>411.5</v>
      </c>
      <c r="E40" s="40">
        <v>20.5</v>
      </c>
      <c r="F40" s="20">
        <v>4.9817739975698661E-2</v>
      </c>
      <c r="G40" s="19"/>
      <c r="H40" s="19">
        <v>317.5</v>
      </c>
      <c r="I40" s="40">
        <v>94</v>
      </c>
      <c r="J40" s="20">
        <v>0.29606299212598425</v>
      </c>
      <c r="K40" s="19"/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  <c r="AG40" s="40">
        <v>0</v>
      </c>
      <c r="AH40" s="40">
        <v>0</v>
      </c>
      <c r="AI40" s="40">
        <v>0</v>
      </c>
      <c r="AJ40" s="40">
        <v>0</v>
      </c>
      <c r="AK40" s="40">
        <v>0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0">
        <v>0</v>
      </c>
      <c r="AZ40" s="40">
        <v>0</v>
      </c>
      <c r="BA40" s="40">
        <v>0</v>
      </c>
      <c r="BB40" s="40">
        <v>0</v>
      </c>
      <c r="BC40" s="40">
        <v>0</v>
      </c>
      <c r="BD40" s="40">
        <v>0</v>
      </c>
      <c r="BE40" s="40">
        <v>0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0</v>
      </c>
      <c r="BM40" s="40">
        <v>0</v>
      </c>
      <c r="BN40" s="40">
        <v>0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40">
        <v>0</v>
      </c>
      <c r="BY40" s="40">
        <v>0</v>
      </c>
      <c r="BZ40" s="40">
        <v>0</v>
      </c>
      <c r="CA40" s="40">
        <v>0</v>
      </c>
      <c r="CB40" s="40">
        <v>0</v>
      </c>
      <c r="CC40" s="40">
        <v>0</v>
      </c>
      <c r="CD40" s="40">
        <v>0</v>
      </c>
      <c r="CE40" s="40">
        <v>0</v>
      </c>
      <c r="CF40" s="40">
        <v>0</v>
      </c>
      <c r="CG40" s="40">
        <v>0</v>
      </c>
      <c r="CH40" s="40">
        <v>0</v>
      </c>
      <c r="CI40" s="40">
        <v>0</v>
      </c>
      <c r="CJ40" s="40">
        <v>0</v>
      </c>
      <c r="CK40" s="40">
        <v>0</v>
      </c>
      <c r="CL40" s="40">
        <v>0</v>
      </c>
      <c r="CM40" s="40">
        <v>0</v>
      </c>
      <c r="CN40" s="40">
        <v>0</v>
      </c>
      <c r="CO40" s="40">
        <v>0</v>
      </c>
      <c r="CP40" s="40">
        <v>0</v>
      </c>
      <c r="CQ40" s="40">
        <v>0</v>
      </c>
      <c r="CR40" s="40">
        <v>0</v>
      </c>
      <c r="CS40" s="40">
        <v>0</v>
      </c>
      <c r="CT40" s="40">
        <v>0</v>
      </c>
      <c r="CU40" s="40">
        <v>0</v>
      </c>
      <c r="CV40" s="40">
        <v>0</v>
      </c>
      <c r="CW40" s="40">
        <v>0</v>
      </c>
      <c r="CX40" s="40">
        <v>0</v>
      </c>
      <c r="CY40" s="40">
        <v>0</v>
      </c>
      <c r="CZ40" s="40">
        <v>0</v>
      </c>
      <c r="DA40" s="40">
        <v>0</v>
      </c>
      <c r="DB40" s="40">
        <v>0</v>
      </c>
      <c r="DC40" s="40">
        <v>0</v>
      </c>
      <c r="DD40" s="40">
        <v>0</v>
      </c>
      <c r="DE40" s="40">
        <v>0</v>
      </c>
      <c r="DF40" s="40">
        <v>0</v>
      </c>
      <c r="DG40" s="40">
        <v>0</v>
      </c>
      <c r="DH40" s="40">
        <v>0</v>
      </c>
      <c r="DI40" s="40">
        <v>0</v>
      </c>
      <c r="DJ40" s="40">
        <v>0</v>
      </c>
      <c r="DK40" s="40">
        <v>0</v>
      </c>
      <c r="DL40" s="40">
        <v>0</v>
      </c>
      <c r="DM40" s="40">
        <v>0</v>
      </c>
      <c r="DN40" s="40">
        <v>0</v>
      </c>
      <c r="DO40" s="40">
        <v>0</v>
      </c>
      <c r="DP40" s="40">
        <v>0</v>
      </c>
      <c r="DQ40" s="40">
        <v>0</v>
      </c>
      <c r="DR40" s="40">
        <v>0</v>
      </c>
      <c r="DS40" s="40">
        <v>0</v>
      </c>
      <c r="DT40" s="40">
        <v>0</v>
      </c>
      <c r="DU40" s="40">
        <v>0</v>
      </c>
      <c r="DV40" s="40">
        <v>0</v>
      </c>
      <c r="DW40" s="40">
        <v>0</v>
      </c>
      <c r="DX40" s="40">
        <v>0</v>
      </c>
      <c r="DY40" s="40">
        <v>0</v>
      </c>
      <c r="DZ40" s="40">
        <v>0</v>
      </c>
      <c r="EA40" s="40">
        <v>0</v>
      </c>
      <c r="EB40" s="40">
        <v>0</v>
      </c>
      <c r="EC40" s="40">
        <v>0</v>
      </c>
      <c r="ED40" s="40">
        <v>0</v>
      </c>
      <c r="EE40" s="40">
        <v>0</v>
      </c>
      <c r="EF40" s="40">
        <v>0</v>
      </c>
      <c r="EG40" s="40">
        <v>0</v>
      </c>
      <c r="EH40" s="40">
        <v>0</v>
      </c>
      <c r="EI40" s="40">
        <v>0</v>
      </c>
      <c r="EJ40" s="40">
        <v>0</v>
      </c>
      <c r="EK40" s="40">
        <v>0</v>
      </c>
      <c r="EL40" s="40">
        <v>0</v>
      </c>
      <c r="EM40" s="40">
        <v>0</v>
      </c>
      <c r="EN40" s="40">
        <v>0</v>
      </c>
      <c r="EO40" s="40">
        <v>0</v>
      </c>
      <c r="EP40" s="40">
        <v>0</v>
      </c>
      <c r="EQ40" s="40">
        <v>0</v>
      </c>
      <c r="ER40" s="40">
        <v>0</v>
      </c>
      <c r="ES40" s="40">
        <v>0</v>
      </c>
      <c r="ET40" s="40">
        <v>0</v>
      </c>
      <c r="EU40" s="40">
        <v>0</v>
      </c>
      <c r="EV40" s="40">
        <v>0</v>
      </c>
      <c r="EW40" s="40">
        <v>0</v>
      </c>
      <c r="EX40" s="40">
        <v>0</v>
      </c>
      <c r="EY40" s="40">
        <v>0</v>
      </c>
      <c r="EZ40" s="40">
        <v>0</v>
      </c>
      <c r="FA40" s="40">
        <v>0</v>
      </c>
      <c r="FB40" s="40">
        <v>0</v>
      </c>
      <c r="FC40" s="40">
        <v>0</v>
      </c>
      <c r="FD40" s="40">
        <v>0</v>
      </c>
      <c r="FE40" s="40">
        <v>0</v>
      </c>
      <c r="FF40" s="40">
        <v>0</v>
      </c>
      <c r="FG40" s="40">
        <v>0</v>
      </c>
      <c r="FH40" s="40">
        <v>0</v>
      </c>
      <c r="FI40" s="40">
        <v>0</v>
      </c>
      <c r="FJ40" s="40">
        <v>0</v>
      </c>
      <c r="FK40" s="40">
        <v>0</v>
      </c>
      <c r="FL40" s="40">
        <v>317</v>
      </c>
      <c r="FM40" s="40">
        <v>318</v>
      </c>
      <c r="FN40" s="40">
        <v>353</v>
      </c>
      <c r="FO40" s="40">
        <v>358</v>
      </c>
      <c r="FP40" s="40">
        <v>358</v>
      </c>
      <c r="FQ40" s="40">
        <v>364</v>
      </c>
      <c r="FR40" s="40">
        <v>364</v>
      </c>
      <c r="FS40" s="40">
        <v>372</v>
      </c>
      <c r="FT40" s="40">
        <v>375</v>
      </c>
      <c r="FU40" s="40">
        <v>369</v>
      </c>
      <c r="FV40" s="40">
        <v>406</v>
      </c>
      <c r="FW40" s="40">
        <v>406</v>
      </c>
      <c r="FX40" s="40">
        <v>410</v>
      </c>
      <c r="FY40" s="40">
        <v>413</v>
      </c>
      <c r="FZ40" s="40">
        <v>413</v>
      </c>
      <c r="GA40" s="40">
        <v>426</v>
      </c>
      <c r="GB40" s="40">
        <v>424</v>
      </c>
      <c r="GC40" s="40">
        <v>424</v>
      </c>
      <c r="GD40" s="40">
        <v>424</v>
      </c>
      <c r="GE40" s="40">
        <v>425</v>
      </c>
      <c r="GF40" s="40">
        <v>422</v>
      </c>
      <c r="GG40" s="40">
        <v>428</v>
      </c>
      <c r="GH40" s="40">
        <v>429</v>
      </c>
      <c r="GI40" s="40">
        <v>428</v>
      </c>
      <c r="GJ40" s="40">
        <v>432</v>
      </c>
      <c r="GK40" s="40">
        <v>432</v>
      </c>
      <c r="GL40" s="40"/>
      <c r="GM40" s="40">
        <v>363.33333333333331</v>
      </c>
      <c r="GN40" s="40">
        <v>422.16666666666669</v>
      </c>
      <c r="GO40" s="40">
        <v>431.66666666666669</v>
      </c>
      <c r="GP40" s="17"/>
      <c r="GQ40" s="361"/>
      <c r="GR40" s="361"/>
      <c r="GS40" s="361"/>
      <c r="GT40" s="361"/>
      <c r="GU40" s="361"/>
      <c r="GV40" s="361"/>
      <c r="GW40" s="361"/>
      <c r="GX40" s="361"/>
      <c r="GY40" s="361"/>
      <c r="GZ40" s="361"/>
      <c r="HA40" s="361"/>
      <c r="HB40" s="361"/>
      <c r="HC40" s="361"/>
      <c r="HD40" s="361"/>
      <c r="HE40" s="361"/>
      <c r="HF40" s="361"/>
      <c r="HG40" s="361"/>
      <c r="HH40" s="361"/>
      <c r="HI40" s="361"/>
      <c r="HJ40" s="361"/>
      <c r="HK40" s="361"/>
      <c r="HL40" s="361"/>
      <c r="HM40" s="361"/>
      <c r="HN40" s="361"/>
      <c r="HO40" s="361"/>
      <c r="HP40" s="361"/>
      <c r="HQ40" s="361"/>
      <c r="HR40" s="361"/>
      <c r="HS40" s="361"/>
      <c r="HT40" s="361"/>
      <c r="HU40" s="361"/>
      <c r="HV40" s="361"/>
      <c r="HW40" s="361"/>
      <c r="HX40" s="361"/>
      <c r="HY40" s="361"/>
      <c r="HZ40" s="361"/>
      <c r="IA40" s="361"/>
      <c r="IB40" s="361"/>
      <c r="IC40" s="361"/>
      <c r="ID40" s="361"/>
      <c r="IE40" s="361"/>
      <c r="IF40" s="361"/>
      <c r="IG40" s="361"/>
      <c r="IH40" s="361"/>
      <c r="II40" s="361"/>
      <c r="IJ40" s="361"/>
      <c r="IK40" s="361"/>
      <c r="IL40" s="361"/>
      <c r="IM40" s="361"/>
      <c r="IN40" s="361"/>
      <c r="IO40" s="361"/>
      <c r="IP40" s="361"/>
      <c r="IQ40" s="361"/>
      <c r="IR40" s="361"/>
      <c r="IS40" s="361"/>
      <c r="IT40" s="361"/>
      <c r="IU40" s="361"/>
      <c r="IV40" s="361"/>
      <c r="IW40" s="361"/>
      <c r="IX40" s="361"/>
      <c r="IY40" s="361"/>
      <c r="IZ40" s="361"/>
      <c r="JA40" s="361"/>
      <c r="JB40" s="361"/>
      <c r="JC40" s="361"/>
      <c r="JD40" s="361"/>
      <c r="JE40" s="361"/>
      <c r="JF40" s="361"/>
      <c r="JG40" s="361"/>
      <c r="JH40" s="361"/>
      <c r="JI40" s="361"/>
      <c r="JJ40" s="361"/>
      <c r="JK40" s="361"/>
      <c r="JL40" s="361"/>
      <c r="JM40" s="361"/>
      <c r="JN40" s="361"/>
      <c r="JO40" s="361"/>
      <c r="JP40" s="361"/>
      <c r="JQ40" s="361"/>
      <c r="JR40" s="361"/>
      <c r="JS40" s="361"/>
      <c r="JT40" s="361"/>
      <c r="JU40" s="361"/>
      <c r="JV40" s="361"/>
      <c r="JW40" s="361"/>
      <c r="JX40" s="361"/>
      <c r="JY40" s="361"/>
      <c r="JZ40" s="361"/>
      <c r="KA40" s="361"/>
      <c r="KB40" s="361"/>
      <c r="KC40" s="361"/>
      <c r="KD40" s="361"/>
      <c r="KE40" s="361"/>
      <c r="KF40" s="361"/>
      <c r="KG40" s="361"/>
      <c r="KH40" s="361"/>
      <c r="KI40" s="361"/>
      <c r="KJ40" s="361"/>
      <c r="KK40" s="361"/>
      <c r="KL40" s="361"/>
      <c r="KM40" s="361"/>
      <c r="KN40" s="361"/>
      <c r="KO40" s="361"/>
      <c r="KP40" s="361"/>
      <c r="KQ40" s="361"/>
      <c r="KR40" s="361"/>
      <c r="KS40" s="361"/>
      <c r="KT40" s="361"/>
      <c r="KU40" s="361"/>
      <c r="KV40" s="361"/>
      <c r="KW40" s="361"/>
      <c r="KX40" s="361"/>
      <c r="KY40" s="361"/>
      <c r="KZ40" s="361"/>
      <c r="LA40" s="361"/>
      <c r="LB40" s="361"/>
      <c r="LC40" s="361"/>
      <c r="LD40" s="361"/>
      <c r="LE40" s="361"/>
      <c r="LF40" s="361"/>
      <c r="LG40" s="361"/>
      <c r="LH40" s="361"/>
      <c r="LI40" s="361"/>
      <c r="LJ40" s="361"/>
      <c r="LK40" s="361"/>
      <c r="LL40" s="361"/>
      <c r="LM40" s="361"/>
      <c r="LN40" s="361"/>
      <c r="LO40" s="361"/>
      <c r="LP40" s="361"/>
      <c r="LQ40" s="361"/>
      <c r="LR40" s="361"/>
      <c r="LS40" s="361"/>
      <c r="LT40" s="361"/>
      <c r="LU40" s="361"/>
      <c r="LV40" s="361"/>
      <c r="LW40" s="361"/>
      <c r="LX40" s="361"/>
      <c r="LY40" s="361"/>
      <c r="LZ40" s="361"/>
      <c r="MA40" s="361"/>
      <c r="MB40" s="361"/>
      <c r="MC40" s="361"/>
      <c r="MD40" s="361"/>
    </row>
    <row r="41" spans="1:342" ht="13">
      <c r="A41" s="360"/>
      <c r="B41" s="18" t="s">
        <v>79</v>
      </c>
      <c r="C41" s="40">
        <v>103</v>
      </c>
      <c r="D41" s="40">
        <v>100</v>
      </c>
      <c r="E41" s="40">
        <v>3</v>
      </c>
      <c r="F41" s="20">
        <v>0.03</v>
      </c>
      <c r="G41" s="19"/>
      <c r="H41" s="40">
        <v>89</v>
      </c>
      <c r="I41" s="40">
        <v>11</v>
      </c>
      <c r="J41" s="20">
        <v>0.12359550561797752</v>
      </c>
      <c r="K41" s="19"/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0</v>
      </c>
      <c r="CD41" s="40">
        <v>0</v>
      </c>
      <c r="CE41" s="40">
        <v>0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0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</v>
      </c>
      <c r="CW41" s="40">
        <v>0</v>
      </c>
      <c r="CX41" s="40">
        <v>0</v>
      </c>
      <c r="CY41" s="40">
        <v>0</v>
      </c>
      <c r="CZ41" s="40">
        <v>0</v>
      </c>
      <c r="DA41" s="40">
        <v>0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0</v>
      </c>
      <c r="DN41" s="40">
        <v>0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0</v>
      </c>
      <c r="DZ41" s="40">
        <v>0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0</v>
      </c>
      <c r="EL41" s="40">
        <v>0</v>
      </c>
      <c r="EM41" s="40">
        <v>0</v>
      </c>
      <c r="EN41" s="40">
        <v>0</v>
      </c>
      <c r="EO41" s="40">
        <v>0</v>
      </c>
      <c r="EP41" s="40">
        <v>0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0</v>
      </c>
      <c r="EX41" s="40">
        <v>0</v>
      </c>
      <c r="EY41" s="40">
        <v>0</v>
      </c>
      <c r="EZ41" s="40">
        <v>0</v>
      </c>
      <c r="FA41" s="40">
        <v>0</v>
      </c>
      <c r="FB41" s="40">
        <v>0</v>
      </c>
      <c r="FC41" s="40">
        <v>0</v>
      </c>
      <c r="FD41" s="40">
        <v>0</v>
      </c>
      <c r="FE41" s="40">
        <v>89</v>
      </c>
      <c r="FF41" s="40">
        <v>89</v>
      </c>
      <c r="FG41" s="40">
        <v>89</v>
      </c>
      <c r="FH41" s="40">
        <v>89</v>
      </c>
      <c r="FI41" s="40">
        <v>89</v>
      </c>
      <c r="FJ41" s="40">
        <v>89</v>
      </c>
      <c r="FK41" s="40">
        <v>89</v>
      </c>
      <c r="FL41" s="40">
        <v>89</v>
      </c>
      <c r="FM41" s="40">
        <v>89</v>
      </c>
      <c r="FN41" s="40">
        <v>89</v>
      </c>
      <c r="FO41" s="40">
        <v>93</v>
      </c>
      <c r="FP41" s="40">
        <v>93</v>
      </c>
      <c r="FQ41" s="40">
        <v>93</v>
      </c>
      <c r="FR41" s="40">
        <v>93</v>
      </c>
      <c r="FS41" s="40">
        <v>93</v>
      </c>
      <c r="FT41" s="40">
        <v>93</v>
      </c>
      <c r="FU41" s="40">
        <v>93</v>
      </c>
      <c r="FV41" s="40">
        <v>93</v>
      </c>
      <c r="FW41" s="40">
        <v>93</v>
      </c>
      <c r="FX41" s="40">
        <v>100</v>
      </c>
      <c r="FY41" s="40">
        <v>100</v>
      </c>
      <c r="FZ41" s="40">
        <v>100</v>
      </c>
      <c r="GA41" s="40">
        <v>100</v>
      </c>
      <c r="GB41" s="40">
        <v>100</v>
      </c>
      <c r="GC41" s="40">
        <v>100</v>
      </c>
      <c r="GD41" s="40">
        <v>100</v>
      </c>
      <c r="GE41" s="40">
        <v>100</v>
      </c>
      <c r="GF41" s="40">
        <v>100</v>
      </c>
      <c r="GG41" s="40">
        <v>102</v>
      </c>
      <c r="GH41" s="40">
        <v>102</v>
      </c>
      <c r="GI41" s="40">
        <v>103</v>
      </c>
      <c r="GJ41" s="40">
        <v>103</v>
      </c>
      <c r="GK41" s="40">
        <v>103</v>
      </c>
      <c r="GL41" s="40"/>
      <c r="GM41" s="40">
        <v>92</v>
      </c>
      <c r="GN41" s="40">
        <v>100.58333333333333</v>
      </c>
      <c r="GO41" s="40">
        <v>103.33333333333333</v>
      </c>
      <c r="GP41" s="17"/>
      <c r="GQ41" s="361"/>
      <c r="GR41" s="361"/>
      <c r="GS41" s="361"/>
      <c r="GT41" s="361"/>
      <c r="GU41" s="361"/>
      <c r="GV41" s="361"/>
      <c r="GW41" s="361"/>
      <c r="GX41" s="361"/>
      <c r="GY41" s="361"/>
      <c r="GZ41" s="361"/>
      <c r="HA41" s="361"/>
      <c r="HB41" s="361"/>
      <c r="HC41" s="361"/>
      <c r="HD41" s="361"/>
      <c r="HE41" s="361"/>
      <c r="HF41" s="361"/>
      <c r="HG41" s="361"/>
      <c r="HH41" s="361"/>
      <c r="HI41" s="361"/>
      <c r="HJ41" s="361"/>
      <c r="HK41" s="361"/>
      <c r="HL41" s="361"/>
      <c r="HM41" s="361"/>
      <c r="HN41" s="361"/>
      <c r="HO41" s="361"/>
      <c r="HP41" s="361"/>
      <c r="HQ41" s="361"/>
      <c r="HR41" s="361"/>
      <c r="HS41" s="361"/>
      <c r="HT41" s="361"/>
      <c r="HU41" s="361"/>
      <c r="HV41" s="361"/>
      <c r="HW41" s="361"/>
      <c r="HX41" s="361"/>
      <c r="HY41" s="361"/>
      <c r="HZ41" s="361"/>
      <c r="IA41" s="361"/>
      <c r="IB41" s="361"/>
      <c r="IC41" s="361"/>
      <c r="ID41" s="361"/>
      <c r="IE41" s="361"/>
      <c r="IF41" s="361"/>
      <c r="IG41" s="361"/>
      <c r="IH41" s="361"/>
      <c r="II41" s="361"/>
      <c r="IJ41" s="361"/>
      <c r="IK41" s="361"/>
      <c r="IL41" s="361"/>
      <c r="IM41" s="361"/>
      <c r="IN41" s="361"/>
      <c r="IO41" s="361"/>
      <c r="IP41" s="361"/>
      <c r="IQ41" s="361"/>
      <c r="IR41" s="361"/>
      <c r="IS41" s="361"/>
      <c r="IT41" s="361"/>
      <c r="IU41" s="361"/>
      <c r="IV41" s="361"/>
      <c r="IW41" s="361"/>
      <c r="IX41" s="361"/>
      <c r="IY41" s="361"/>
      <c r="IZ41" s="361"/>
      <c r="JA41" s="361"/>
      <c r="JB41" s="361"/>
      <c r="JC41" s="361"/>
      <c r="JD41" s="361"/>
      <c r="JE41" s="361"/>
      <c r="JF41" s="361"/>
      <c r="JG41" s="361"/>
      <c r="JH41" s="361"/>
      <c r="JI41" s="361"/>
      <c r="JJ41" s="361"/>
      <c r="JK41" s="361"/>
      <c r="JL41" s="361"/>
      <c r="JM41" s="361"/>
      <c r="JN41" s="361"/>
      <c r="JO41" s="361"/>
      <c r="JP41" s="361"/>
      <c r="JQ41" s="361"/>
      <c r="JR41" s="361"/>
      <c r="JS41" s="361"/>
      <c r="JT41" s="361"/>
      <c r="JU41" s="361"/>
      <c r="JV41" s="361"/>
      <c r="JW41" s="361"/>
      <c r="JX41" s="361"/>
      <c r="JY41" s="361"/>
      <c r="JZ41" s="361"/>
      <c r="KA41" s="361"/>
      <c r="KB41" s="361"/>
      <c r="KC41" s="361"/>
      <c r="KD41" s="361"/>
      <c r="KE41" s="361"/>
      <c r="KF41" s="361"/>
      <c r="KG41" s="361"/>
      <c r="KH41" s="361"/>
      <c r="KI41" s="361"/>
      <c r="KJ41" s="361"/>
      <c r="KK41" s="361"/>
      <c r="KL41" s="361"/>
      <c r="KM41" s="361"/>
      <c r="KN41" s="361"/>
      <c r="KO41" s="361"/>
      <c r="KP41" s="361"/>
      <c r="KQ41" s="361"/>
      <c r="KR41" s="361"/>
      <c r="KS41" s="361"/>
      <c r="KT41" s="361"/>
      <c r="KU41" s="361"/>
      <c r="KV41" s="361"/>
      <c r="KW41" s="361"/>
      <c r="KX41" s="361"/>
      <c r="KY41" s="361"/>
      <c r="KZ41" s="361"/>
      <c r="LA41" s="361"/>
      <c r="LB41" s="361"/>
      <c r="LC41" s="361"/>
      <c r="LD41" s="361"/>
      <c r="LE41" s="361"/>
      <c r="LF41" s="361"/>
      <c r="LG41" s="361"/>
      <c r="LH41" s="361"/>
      <c r="LI41" s="361"/>
      <c r="LJ41" s="361"/>
      <c r="LK41" s="361"/>
      <c r="LL41" s="361"/>
      <c r="LM41" s="361"/>
      <c r="LN41" s="361"/>
      <c r="LO41" s="361"/>
      <c r="LP41" s="361"/>
      <c r="LQ41" s="361"/>
      <c r="LR41" s="361"/>
      <c r="LS41" s="361"/>
      <c r="LT41" s="361"/>
      <c r="LU41" s="361"/>
      <c r="LV41" s="361"/>
      <c r="LW41" s="361"/>
      <c r="LX41" s="361"/>
      <c r="LY41" s="361"/>
      <c r="LZ41" s="361"/>
      <c r="MA41" s="361"/>
      <c r="MB41" s="361"/>
      <c r="MC41" s="361"/>
      <c r="MD41" s="361"/>
    </row>
    <row r="42" spans="1:342" ht="13">
      <c r="A42" s="360"/>
      <c r="C42" s="19"/>
      <c r="GN42" s="19"/>
      <c r="GP42" s="17"/>
      <c r="GQ42" s="361"/>
      <c r="GR42" s="361"/>
      <c r="GS42" s="361"/>
      <c r="GT42" s="361"/>
      <c r="GU42" s="361"/>
      <c r="GV42" s="361"/>
      <c r="GW42" s="361"/>
      <c r="GX42" s="361"/>
      <c r="GY42" s="361"/>
      <c r="GZ42" s="361"/>
      <c r="HA42" s="361"/>
      <c r="HB42" s="361"/>
      <c r="HC42" s="361"/>
      <c r="HD42" s="361"/>
      <c r="HE42" s="361"/>
      <c r="HF42" s="361"/>
      <c r="HG42" s="361"/>
      <c r="HH42" s="361"/>
      <c r="HI42" s="361"/>
      <c r="HJ42" s="361"/>
      <c r="HK42" s="361"/>
      <c r="HL42" s="361"/>
      <c r="HM42" s="361"/>
      <c r="HN42" s="361"/>
      <c r="HO42" s="361"/>
      <c r="HP42" s="361"/>
      <c r="HQ42" s="361"/>
      <c r="HR42" s="361"/>
      <c r="HS42" s="361"/>
      <c r="HT42" s="361"/>
      <c r="HU42" s="361"/>
      <c r="HV42" s="361"/>
      <c r="HW42" s="361"/>
      <c r="HX42" s="361"/>
      <c r="HY42" s="361"/>
      <c r="HZ42" s="361"/>
      <c r="IA42" s="361"/>
      <c r="IB42" s="361"/>
      <c r="IC42" s="361"/>
      <c r="ID42" s="361"/>
      <c r="IE42" s="361"/>
      <c r="IF42" s="361"/>
      <c r="IG42" s="361"/>
      <c r="IH42" s="361"/>
      <c r="II42" s="361"/>
      <c r="IJ42" s="361"/>
      <c r="IK42" s="361"/>
      <c r="IL42" s="361"/>
      <c r="IM42" s="361"/>
      <c r="IN42" s="361"/>
      <c r="IO42" s="361"/>
      <c r="IP42" s="361"/>
      <c r="IQ42" s="361"/>
      <c r="IR42" s="361"/>
      <c r="IS42" s="361"/>
      <c r="IT42" s="361"/>
      <c r="IU42" s="361"/>
      <c r="IV42" s="361"/>
      <c r="IW42" s="361"/>
      <c r="IX42" s="361"/>
      <c r="IY42" s="361"/>
      <c r="IZ42" s="361"/>
      <c r="JA42" s="361"/>
      <c r="JB42" s="361"/>
      <c r="JC42" s="361"/>
      <c r="JD42" s="361"/>
      <c r="JE42" s="361"/>
      <c r="JF42" s="361"/>
      <c r="JG42" s="361"/>
      <c r="JH42" s="361"/>
      <c r="JI42" s="361"/>
      <c r="JJ42" s="361"/>
      <c r="JK42" s="361"/>
      <c r="JL42" s="361"/>
      <c r="JM42" s="361"/>
      <c r="JN42" s="361"/>
      <c r="JO42" s="361"/>
      <c r="JP42" s="361"/>
      <c r="JQ42" s="361"/>
      <c r="JR42" s="361"/>
      <c r="JS42" s="361"/>
      <c r="JT42" s="361"/>
      <c r="JU42" s="361"/>
      <c r="JV42" s="361"/>
      <c r="JW42" s="361"/>
      <c r="JX42" s="361"/>
      <c r="JY42" s="361"/>
      <c r="JZ42" s="361"/>
      <c r="KA42" s="361"/>
      <c r="KB42" s="361"/>
      <c r="KC42" s="361"/>
      <c r="KD42" s="361"/>
      <c r="KE42" s="361"/>
      <c r="KF42" s="361"/>
      <c r="KG42" s="361"/>
      <c r="KH42" s="361"/>
      <c r="KI42" s="361"/>
      <c r="KJ42" s="361"/>
      <c r="KK42" s="361"/>
      <c r="KL42" s="361"/>
      <c r="KM42" s="361"/>
      <c r="KN42" s="361"/>
      <c r="KO42" s="361"/>
      <c r="KP42" s="361"/>
      <c r="KQ42" s="361"/>
      <c r="KR42" s="361"/>
      <c r="KS42" s="361"/>
      <c r="KT42" s="361"/>
      <c r="KU42" s="361"/>
      <c r="KV42" s="361"/>
      <c r="KW42" s="361"/>
      <c r="KX42" s="361"/>
      <c r="KY42" s="361"/>
      <c r="KZ42" s="361"/>
      <c r="LA42" s="361"/>
      <c r="LB42" s="361"/>
      <c r="LC42" s="361"/>
      <c r="LD42" s="361"/>
      <c r="LE42" s="361"/>
      <c r="LF42" s="361"/>
      <c r="LG42" s="361"/>
      <c r="LH42" s="361"/>
      <c r="LI42" s="361"/>
      <c r="LJ42" s="361"/>
      <c r="LK42" s="361"/>
      <c r="LL42" s="361"/>
      <c r="LM42" s="361"/>
      <c r="LN42" s="361"/>
      <c r="LO42" s="361"/>
      <c r="LP42" s="361"/>
      <c r="LQ42" s="361"/>
      <c r="LR42" s="361"/>
      <c r="LS42" s="361"/>
      <c r="LT42" s="361"/>
      <c r="LU42" s="361"/>
      <c r="LV42" s="361"/>
      <c r="LW42" s="361"/>
      <c r="LX42" s="361"/>
      <c r="LY42" s="361"/>
      <c r="LZ42" s="361"/>
      <c r="MA42" s="361"/>
      <c r="MB42" s="361"/>
      <c r="MC42" s="361"/>
      <c r="MD42" s="361"/>
    </row>
    <row r="43" spans="1:342" ht="13">
      <c r="A43" s="360"/>
      <c r="C43" s="19"/>
      <c r="GN43" s="19"/>
      <c r="GP43" s="17"/>
      <c r="GQ43" s="361"/>
      <c r="GR43" s="361"/>
      <c r="GS43" s="361"/>
      <c r="GT43" s="361"/>
      <c r="GU43" s="361"/>
      <c r="GV43" s="361"/>
      <c r="GW43" s="361"/>
      <c r="GX43" s="361"/>
      <c r="GY43" s="361"/>
      <c r="GZ43" s="361"/>
      <c r="HA43" s="361"/>
      <c r="HB43" s="361"/>
      <c r="HC43" s="361"/>
      <c r="HD43" s="361"/>
      <c r="HE43" s="361"/>
      <c r="HF43" s="361"/>
      <c r="HG43" s="361"/>
      <c r="HH43" s="361"/>
      <c r="HI43" s="361"/>
      <c r="HJ43" s="361"/>
      <c r="HK43" s="361"/>
      <c r="HL43" s="361"/>
      <c r="HM43" s="361"/>
      <c r="HN43" s="361"/>
      <c r="HO43" s="361"/>
      <c r="HP43" s="361"/>
      <c r="HQ43" s="361"/>
      <c r="HR43" s="361"/>
      <c r="HS43" s="361"/>
      <c r="HT43" s="361"/>
      <c r="HU43" s="361"/>
      <c r="HV43" s="361"/>
      <c r="HW43" s="361"/>
      <c r="HX43" s="361"/>
      <c r="HY43" s="361"/>
      <c r="HZ43" s="361"/>
      <c r="IA43" s="361"/>
      <c r="IB43" s="361"/>
      <c r="IC43" s="361"/>
      <c r="ID43" s="361"/>
      <c r="IE43" s="361"/>
      <c r="IF43" s="361"/>
      <c r="IG43" s="361"/>
      <c r="IH43" s="361"/>
      <c r="II43" s="361"/>
      <c r="IJ43" s="361"/>
      <c r="IK43" s="361"/>
      <c r="IL43" s="361"/>
      <c r="IM43" s="361"/>
      <c r="IN43" s="361"/>
      <c r="IO43" s="361"/>
      <c r="IP43" s="361"/>
      <c r="IQ43" s="361"/>
      <c r="IR43" s="361"/>
      <c r="IS43" s="361"/>
      <c r="IT43" s="361"/>
      <c r="IU43" s="361"/>
      <c r="IV43" s="361"/>
      <c r="IW43" s="361"/>
      <c r="IX43" s="361"/>
      <c r="IY43" s="361"/>
      <c r="IZ43" s="361"/>
      <c r="JA43" s="361"/>
      <c r="JB43" s="361"/>
      <c r="JC43" s="361"/>
      <c r="JD43" s="361"/>
      <c r="JE43" s="361"/>
      <c r="JF43" s="361"/>
      <c r="JG43" s="361"/>
      <c r="JH43" s="361"/>
      <c r="JI43" s="361"/>
      <c r="JJ43" s="361"/>
      <c r="JK43" s="361"/>
      <c r="JL43" s="361"/>
      <c r="JM43" s="361"/>
      <c r="JN43" s="361"/>
      <c r="JO43" s="361"/>
      <c r="JP43" s="361"/>
      <c r="JQ43" s="361"/>
      <c r="JR43" s="361"/>
      <c r="JS43" s="361"/>
      <c r="JT43" s="361"/>
      <c r="JU43" s="361"/>
      <c r="JV43" s="361"/>
      <c r="JW43" s="361"/>
      <c r="JX43" s="361"/>
      <c r="JY43" s="361"/>
      <c r="JZ43" s="361"/>
      <c r="KA43" s="361"/>
      <c r="KB43" s="361"/>
      <c r="KC43" s="361"/>
      <c r="KD43" s="361"/>
      <c r="KE43" s="361"/>
      <c r="KF43" s="361"/>
      <c r="KG43" s="361"/>
      <c r="KH43" s="361"/>
      <c r="KI43" s="361"/>
      <c r="KJ43" s="361"/>
      <c r="KK43" s="361"/>
      <c r="KL43" s="361"/>
      <c r="KM43" s="361"/>
      <c r="KN43" s="361"/>
      <c r="KO43" s="361"/>
      <c r="KP43" s="361"/>
      <c r="KQ43" s="361"/>
      <c r="KR43" s="361"/>
      <c r="KS43" s="361"/>
      <c r="KT43" s="361"/>
      <c r="KU43" s="361"/>
      <c r="KV43" s="361"/>
      <c r="KW43" s="361"/>
      <c r="KX43" s="361"/>
      <c r="KY43" s="361"/>
      <c r="KZ43" s="361"/>
      <c r="LA43" s="361"/>
      <c r="LB43" s="361"/>
      <c r="LC43" s="361"/>
      <c r="LD43" s="361"/>
      <c r="LE43" s="361"/>
      <c r="LF43" s="361"/>
      <c r="LG43" s="361"/>
      <c r="LH43" s="361"/>
      <c r="LI43" s="361"/>
      <c r="LJ43" s="361"/>
      <c r="LK43" s="361"/>
      <c r="LL43" s="361"/>
      <c r="LM43" s="361"/>
      <c r="LN43" s="361"/>
      <c r="LO43" s="361"/>
      <c r="LP43" s="361"/>
      <c r="LQ43" s="361"/>
      <c r="LR43" s="361"/>
      <c r="LS43" s="361"/>
      <c r="LT43" s="361"/>
      <c r="LU43" s="361"/>
      <c r="LV43" s="361"/>
      <c r="LW43" s="361"/>
      <c r="LX43" s="361"/>
      <c r="LY43" s="361"/>
      <c r="LZ43" s="361"/>
      <c r="MA43" s="361"/>
      <c r="MB43" s="361"/>
      <c r="MC43" s="361"/>
      <c r="MD43" s="361"/>
    </row>
    <row r="44" spans="1:342" ht="13">
      <c r="A44" s="360"/>
      <c r="C44" s="19"/>
      <c r="GN44" s="27"/>
      <c r="GO44" s="28"/>
      <c r="GP44" s="17"/>
      <c r="GQ44" s="361"/>
      <c r="GR44" s="361"/>
      <c r="GS44" s="361"/>
      <c r="GT44" s="361"/>
      <c r="GU44" s="361"/>
      <c r="GV44" s="361"/>
      <c r="GW44" s="361"/>
      <c r="GX44" s="361"/>
      <c r="GY44" s="361"/>
      <c r="GZ44" s="361"/>
      <c r="HA44" s="361"/>
      <c r="HB44" s="361"/>
      <c r="HC44" s="361"/>
      <c r="HD44" s="361"/>
      <c r="HE44" s="361"/>
      <c r="HF44" s="361"/>
      <c r="HG44" s="361"/>
      <c r="HH44" s="361"/>
      <c r="HI44" s="361"/>
      <c r="HJ44" s="361"/>
      <c r="HK44" s="361"/>
      <c r="HL44" s="361"/>
      <c r="HM44" s="361"/>
      <c r="HN44" s="361"/>
      <c r="HO44" s="361"/>
      <c r="HP44" s="361"/>
      <c r="HQ44" s="361"/>
      <c r="HR44" s="361"/>
      <c r="HS44" s="361"/>
      <c r="HT44" s="361"/>
      <c r="HU44" s="361"/>
      <c r="HV44" s="361"/>
      <c r="HW44" s="361"/>
      <c r="HX44" s="361"/>
      <c r="HY44" s="361"/>
      <c r="HZ44" s="361"/>
      <c r="IA44" s="361"/>
      <c r="IB44" s="361"/>
      <c r="IC44" s="361"/>
      <c r="ID44" s="361"/>
      <c r="IE44" s="361"/>
      <c r="IF44" s="361"/>
      <c r="IG44" s="361"/>
      <c r="IH44" s="361"/>
      <c r="II44" s="361"/>
      <c r="IJ44" s="361"/>
      <c r="IK44" s="361"/>
      <c r="IL44" s="361"/>
      <c r="IM44" s="361"/>
      <c r="IN44" s="361"/>
      <c r="IO44" s="361"/>
      <c r="IP44" s="361"/>
      <c r="IQ44" s="361"/>
      <c r="IR44" s="361"/>
      <c r="IS44" s="361"/>
      <c r="IT44" s="361"/>
      <c r="IU44" s="361"/>
      <c r="IV44" s="361"/>
      <c r="IW44" s="361"/>
      <c r="IX44" s="361"/>
      <c r="IY44" s="361"/>
      <c r="IZ44" s="361"/>
      <c r="JA44" s="361"/>
      <c r="JB44" s="361"/>
      <c r="JC44" s="361"/>
      <c r="JD44" s="361"/>
      <c r="JE44" s="361"/>
      <c r="JF44" s="361"/>
      <c r="JG44" s="361"/>
      <c r="JH44" s="361"/>
      <c r="JI44" s="361"/>
      <c r="JJ44" s="361"/>
      <c r="JK44" s="361"/>
      <c r="JL44" s="361"/>
      <c r="JM44" s="361"/>
      <c r="JN44" s="361"/>
      <c r="JO44" s="361"/>
      <c r="JP44" s="361"/>
      <c r="JQ44" s="361"/>
      <c r="JR44" s="361"/>
      <c r="JS44" s="361"/>
      <c r="JT44" s="361"/>
      <c r="JU44" s="361"/>
      <c r="JV44" s="361"/>
      <c r="JW44" s="361"/>
      <c r="JX44" s="361"/>
      <c r="JY44" s="361"/>
      <c r="JZ44" s="361"/>
      <c r="KA44" s="361"/>
      <c r="KB44" s="361"/>
      <c r="KC44" s="361"/>
      <c r="KD44" s="361"/>
      <c r="KE44" s="361"/>
      <c r="KF44" s="361"/>
      <c r="KG44" s="361"/>
      <c r="KH44" s="361"/>
      <c r="KI44" s="361"/>
      <c r="KJ44" s="361"/>
      <c r="KK44" s="361"/>
      <c r="KL44" s="361"/>
      <c r="KM44" s="361"/>
      <c r="KN44" s="361"/>
      <c r="KO44" s="361"/>
      <c r="KP44" s="361"/>
      <c r="KQ44" s="361"/>
      <c r="KR44" s="361"/>
      <c r="KS44" s="361"/>
      <c r="KT44" s="361"/>
      <c r="KU44" s="361"/>
      <c r="KV44" s="361"/>
      <c r="KW44" s="361"/>
      <c r="KX44" s="361"/>
      <c r="KY44" s="361"/>
      <c r="KZ44" s="361"/>
      <c r="LA44" s="361"/>
      <c r="LB44" s="361"/>
      <c r="LC44" s="361"/>
      <c r="LD44" s="361"/>
      <c r="LE44" s="361"/>
      <c r="LF44" s="361"/>
      <c r="LG44" s="361"/>
      <c r="LH44" s="361"/>
      <c r="LI44" s="361"/>
      <c r="LJ44" s="361"/>
      <c r="LK44" s="361"/>
      <c r="LL44" s="361"/>
      <c r="LM44" s="361"/>
      <c r="LN44" s="361"/>
      <c r="LO44" s="361"/>
      <c r="LP44" s="361"/>
      <c r="LQ44" s="361"/>
      <c r="LR44" s="361"/>
      <c r="LS44" s="361"/>
      <c r="LT44" s="361"/>
      <c r="LU44" s="361"/>
      <c r="LV44" s="361"/>
      <c r="LW44" s="361"/>
      <c r="LX44" s="361"/>
      <c r="LY44" s="361"/>
      <c r="LZ44" s="361"/>
      <c r="MA44" s="361"/>
      <c r="MB44" s="361"/>
      <c r="MC44" s="361"/>
      <c r="MD44" s="361"/>
    </row>
    <row r="45" spans="1:342" s="28" customFormat="1" ht="13">
      <c r="A45" s="363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9"/>
      <c r="GO45" s="1"/>
      <c r="GP45" s="366"/>
      <c r="GQ45" s="366"/>
      <c r="GR45" s="366"/>
      <c r="GS45" s="366"/>
      <c r="GT45" s="366"/>
      <c r="GU45" s="366"/>
      <c r="GV45" s="366"/>
      <c r="GW45" s="366"/>
      <c r="GX45" s="366"/>
      <c r="GY45" s="366"/>
      <c r="GZ45" s="366"/>
      <c r="HA45" s="366"/>
      <c r="HB45" s="366"/>
      <c r="HC45" s="366"/>
      <c r="HD45" s="366"/>
      <c r="HE45" s="366"/>
      <c r="HF45" s="366"/>
      <c r="HG45" s="366"/>
      <c r="HH45" s="366"/>
      <c r="HI45" s="366"/>
      <c r="HJ45" s="366"/>
      <c r="HK45" s="366"/>
      <c r="HL45" s="366"/>
      <c r="HM45" s="366"/>
      <c r="HN45" s="366"/>
      <c r="HO45" s="366"/>
      <c r="HP45" s="366"/>
      <c r="HQ45" s="366"/>
      <c r="HR45" s="366"/>
      <c r="HS45" s="366"/>
      <c r="HT45" s="366"/>
      <c r="HU45" s="366"/>
      <c r="HV45" s="366"/>
      <c r="HW45" s="366"/>
      <c r="HX45" s="366"/>
      <c r="HY45" s="366"/>
      <c r="HZ45" s="366"/>
      <c r="IA45" s="366"/>
      <c r="IB45" s="366"/>
      <c r="IC45" s="366"/>
      <c r="ID45" s="366"/>
      <c r="IE45" s="366"/>
      <c r="IF45" s="366"/>
      <c r="IG45" s="366"/>
      <c r="IH45" s="366"/>
      <c r="II45" s="366"/>
      <c r="IJ45" s="366"/>
      <c r="IK45" s="366"/>
      <c r="IL45" s="366"/>
      <c r="IM45" s="366"/>
      <c r="IN45" s="366"/>
      <c r="IO45" s="366"/>
      <c r="IP45" s="366"/>
      <c r="IQ45" s="366"/>
      <c r="IR45" s="366"/>
      <c r="IS45" s="366"/>
      <c r="IT45" s="366"/>
      <c r="IU45" s="366"/>
      <c r="IV45" s="366"/>
      <c r="IW45" s="366"/>
      <c r="IX45" s="366"/>
      <c r="IY45" s="366"/>
      <c r="IZ45" s="366"/>
      <c r="JA45" s="366"/>
      <c r="JB45" s="366"/>
      <c r="JC45" s="366"/>
      <c r="JD45" s="366"/>
      <c r="JE45" s="366"/>
      <c r="JF45" s="366"/>
      <c r="JG45" s="366"/>
      <c r="JH45" s="366"/>
      <c r="JI45" s="366"/>
      <c r="JJ45" s="366"/>
      <c r="JK45" s="366"/>
      <c r="JL45" s="366"/>
      <c r="JM45" s="366"/>
      <c r="JN45" s="366"/>
      <c r="JO45" s="366"/>
      <c r="JP45" s="366"/>
      <c r="JQ45" s="366"/>
      <c r="JR45" s="366"/>
      <c r="JS45" s="366"/>
      <c r="JT45" s="366"/>
      <c r="JU45" s="366"/>
      <c r="JV45" s="366"/>
      <c r="JW45" s="366"/>
      <c r="JX45" s="366"/>
      <c r="JY45" s="366"/>
      <c r="JZ45" s="366"/>
      <c r="KA45" s="366"/>
      <c r="KB45" s="366"/>
      <c r="KC45" s="366"/>
      <c r="KD45" s="366"/>
      <c r="KE45" s="366"/>
      <c r="KF45" s="366"/>
      <c r="KG45" s="366"/>
      <c r="KH45" s="366"/>
      <c r="KI45" s="366"/>
      <c r="KJ45" s="366"/>
      <c r="KK45" s="366"/>
      <c r="KL45" s="366"/>
      <c r="KM45" s="366"/>
      <c r="KN45" s="366"/>
      <c r="KO45" s="366"/>
      <c r="KP45" s="366"/>
      <c r="KQ45" s="366"/>
      <c r="KR45" s="366"/>
      <c r="KS45" s="366"/>
      <c r="KT45" s="366"/>
      <c r="KU45" s="366"/>
      <c r="KV45" s="366"/>
      <c r="KW45" s="366"/>
      <c r="KX45" s="366"/>
      <c r="KY45" s="366"/>
      <c r="KZ45" s="366"/>
      <c r="LA45" s="366"/>
      <c r="LB45" s="366"/>
      <c r="LC45" s="366"/>
      <c r="LD45" s="366"/>
      <c r="LE45" s="366"/>
      <c r="LF45" s="366"/>
      <c r="LG45" s="366"/>
      <c r="LH45" s="366"/>
      <c r="LI45" s="366"/>
      <c r="LJ45" s="366"/>
      <c r="LK45" s="366"/>
      <c r="LL45" s="366"/>
      <c r="LM45" s="366"/>
      <c r="LN45" s="366"/>
      <c r="LO45" s="366"/>
      <c r="LP45" s="366"/>
      <c r="LQ45" s="366"/>
      <c r="LR45" s="366"/>
      <c r="LS45" s="366"/>
      <c r="LT45" s="366"/>
      <c r="LU45" s="366"/>
      <c r="LV45" s="366"/>
      <c r="LW45" s="366"/>
      <c r="LX45" s="366"/>
      <c r="LY45" s="366"/>
      <c r="LZ45" s="366"/>
      <c r="MA45" s="366"/>
      <c r="MB45" s="366"/>
      <c r="MC45" s="366"/>
      <c r="MD45" s="366"/>
    </row>
    <row r="46" spans="1:342" ht="13">
      <c r="A46" s="360"/>
      <c r="C46" s="19"/>
      <c r="GN46" s="19"/>
      <c r="GP46" s="359"/>
      <c r="GQ46" s="359"/>
      <c r="GR46" s="359"/>
      <c r="GS46" s="359"/>
      <c r="GT46" s="359"/>
      <c r="GU46" s="359"/>
      <c r="GV46" s="359"/>
      <c r="GW46" s="359"/>
      <c r="GX46" s="359"/>
      <c r="GY46" s="359"/>
      <c r="GZ46" s="359"/>
      <c r="HA46" s="359"/>
      <c r="HB46" s="359"/>
      <c r="HC46" s="359"/>
      <c r="HD46" s="359"/>
      <c r="HE46" s="359"/>
      <c r="HF46" s="359"/>
      <c r="HG46" s="359"/>
      <c r="HH46" s="359"/>
      <c r="HI46" s="359"/>
      <c r="HJ46" s="359"/>
      <c r="HK46" s="359"/>
      <c r="HL46" s="359"/>
      <c r="HM46" s="359"/>
      <c r="HN46" s="359"/>
      <c r="HO46" s="359"/>
      <c r="HP46" s="359"/>
      <c r="HQ46" s="359"/>
      <c r="HR46" s="359"/>
      <c r="HS46" s="359"/>
      <c r="HT46" s="359"/>
      <c r="HU46" s="359"/>
      <c r="HV46" s="359"/>
      <c r="HW46" s="359"/>
      <c r="HX46" s="359"/>
      <c r="HY46" s="359"/>
      <c r="HZ46" s="359"/>
      <c r="IA46" s="359"/>
      <c r="IB46" s="359"/>
      <c r="IC46" s="359"/>
      <c r="ID46" s="359"/>
      <c r="IE46" s="359"/>
      <c r="IF46" s="359"/>
      <c r="IG46" s="359"/>
      <c r="IH46" s="359"/>
      <c r="II46" s="359"/>
      <c r="IJ46" s="359"/>
      <c r="IK46" s="359"/>
      <c r="IL46" s="359"/>
      <c r="IM46" s="359"/>
      <c r="IN46" s="359"/>
      <c r="IO46" s="359"/>
      <c r="IP46" s="359"/>
      <c r="IQ46" s="359"/>
      <c r="IR46" s="359"/>
      <c r="IS46" s="359"/>
      <c r="IT46" s="359"/>
      <c r="IU46" s="359"/>
      <c r="IV46" s="359"/>
      <c r="IW46" s="359"/>
      <c r="IX46" s="359"/>
      <c r="IY46" s="359"/>
      <c r="IZ46" s="359"/>
      <c r="JA46" s="359"/>
      <c r="JB46" s="359"/>
      <c r="JC46" s="359"/>
      <c r="JD46" s="359"/>
      <c r="JE46" s="359"/>
      <c r="JF46" s="359"/>
      <c r="JG46" s="359"/>
      <c r="JH46" s="359"/>
      <c r="JI46" s="359"/>
      <c r="JJ46" s="359"/>
      <c r="JK46" s="359"/>
      <c r="JL46" s="359"/>
      <c r="JM46" s="359"/>
      <c r="JN46" s="359"/>
      <c r="JO46" s="359"/>
      <c r="JP46" s="359"/>
      <c r="JQ46" s="359"/>
      <c r="JR46" s="359"/>
      <c r="JS46" s="359"/>
      <c r="JT46" s="359"/>
      <c r="JU46" s="359"/>
      <c r="JV46" s="359"/>
      <c r="JW46" s="359"/>
      <c r="JX46" s="359"/>
      <c r="JY46" s="359"/>
      <c r="JZ46" s="359"/>
      <c r="KA46" s="359"/>
      <c r="KB46" s="359"/>
      <c r="KC46" s="359"/>
      <c r="KD46" s="359"/>
      <c r="KE46" s="359"/>
      <c r="KF46" s="359"/>
      <c r="KG46" s="359"/>
      <c r="KH46" s="359"/>
      <c r="KI46" s="359"/>
      <c r="KJ46" s="359"/>
      <c r="KK46" s="359"/>
      <c r="KL46" s="359"/>
      <c r="KM46" s="359"/>
      <c r="KN46" s="359"/>
      <c r="KO46" s="359"/>
      <c r="KP46" s="359"/>
      <c r="KQ46" s="359"/>
      <c r="KR46" s="359"/>
      <c r="KS46" s="359"/>
      <c r="KT46" s="359"/>
      <c r="KU46" s="359"/>
      <c r="KV46" s="359"/>
      <c r="KW46" s="359"/>
      <c r="KX46" s="359"/>
      <c r="KY46" s="359"/>
      <c r="KZ46" s="359"/>
      <c r="LA46" s="359"/>
      <c r="LB46" s="359"/>
      <c r="LC46" s="359"/>
      <c r="LD46" s="359"/>
      <c r="LE46" s="359"/>
      <c r="LF46" s="359"/>
      <c r="LG46" s="359"/>
      <c r="LH46" s="359"/>
      <c r="LI46" s="359"/>
      <c r="LJ46" s="359"/>
      <c r="LK46" s="359"/>
      <c r="LL46" s="359"/>
      <c r="LM46" s="359"/>
      <c r="LN46" s="359"/>
      <c r="LO46" s="359"/>
      <c r="LP46" s="359"/>
      <c r="LQ46" s="359"/>
      <c r="LR46" s="359"/>
      <c r="LS46" s="359"/>
      <c r="LT46" s="359"/>
      <c r="LU46" s="359"/>
      <c r="LV46" s="359"/>
      <c r="LW46" s="359"/>
      <c r="LX46" s="359"/>
      <c r="LY46" s="359"/>
      <c r="LZ46" s="359"/>
      <c r="MA46" s="359"/>
      <c r="MB46" s="359"/>
      <c r="MC46" s="359"/>
      <c r="MD46" s="359"/>
    </row>
    <row r="47" spans="1:342" ht="13">
      <c r="A47" s="360"/>
      <c r="C47" s="19"/>
      <c r="GN47" s="19"/>
    </row>
    <row r="48" spans="1:342" ht="13">
      <c r="A48" s="360"/>
      <c r="GN48" s="19"/>
      <c r="GP48" s="17"/>
      <c r="GQ48" s="361"/>
      <c r="GR48" s="361"/>
      <c r="GS48" s="361"/>
      <c r="GT48" s="361"/>
      <c r="GU48" s="361"/>
      <c r="GV48" s="361"/>
      <c r="GW48" s="361"/>
      <c r="GX48" s="361"/>
      <c r="GY48" s="361"/>
      <c r="GZ48" s="361"/>
      <c r="HA48" s="361"/>
      <c r="HB48" s="361"/>
      <c r="HC48" s="361"/>
      <c r="HD48" s="361"/>
      <c r="HE48" s="361"/>
      <c r="HF48" s="361"/>
      <c r="HG48" s="361"/>
      <c r="HH48" s="361"/>
      <c r="HI48" s="361"/>
      <c r="HJ48" s="361"/>
      <c r="HK48" s="361"/>
      <c r="HL48" s="361"/>
      <c r="HM48" s="361"/>
      <c r="HN48" s="361"/>
      <c r="HO48" s="361"/>
      <c r="HP48" s="361"/>
      <c r="HQ48" s="361"/>
      <c r="HR48" s="361"/>
      <c r="HS48" s="361"/>
      <c r="HT48" s="361"/>
      <c r="HU48" s="361"/>
      <c r="HV48" s="361"/>
      <c r="HW48" s="361"/>
      <c r="HX48" s="361"/>
      <c r="HY48" s="361"/>
      <c r="HZ48" s="361"/>
      <c r="IA48" s="361"/>
      <c r="IB48" s="361"/>
      <c r="IC48" s="361"/>
      <c r="ID48" s="361"/>
      <c r="IE48" s="361"/>
      <c r="IF48" s="361"/>
      <c r="IG48" s="361"/>
      <c r="IH48" s="361"/>
      <c r="II48" s="361"/>
      <c r="IJ48" s="361"/>
      <c r="IK48" s="361"/>
      <c r="IL48" s="361"/>
      <c r="IM48" s="361"/>
      <c r="IN48" s="361"/>
      <c r="IO48" s="361"/>
      <c r="IP48" s="361"/>
      <c r="IQ48" s="361"/>
      <c r="IR48" s="361"/>
      <c r="IS48" s="361"/>
      <c r="IT48" s="361"/>
      <c r="IU48" s="361"/>
      <c r="IV48" s="361"/>
      <c r="IW48" s="361"/>
      <c r="IX48" s="361"/>
      <c r="IY48" s="361"/>
      <c r="IZ48" s="361"/>
      <c r="JA48" s="361"/>
      <c r="JB48" s="361"/>
      <c r="JC48" s="361"/>
      <c r="JD48" s="361"/>
      <c r="JE48" s="361"/>
      <c r="JF48" s="361"/>
      <c r="JG48" s="361"/>
      <c r="JH48" s="361"/>
      <c r="JI48" s="361"/>
      <c r="JJ48" s="361"/>
      <c r="JK48" s="361"/>
      <c r="JL48" s="361"/>
      <c r="JM48" s="361"/>
      <c r="JN48" s="361"/>
      <c r="JO48" s="361"/>
      <c r="JP48" s="361"/>
      <c r="JQ48" s="361"/>
      <c r="JR48" s="361"/>
      <c r="JS48" s="361"/>
      <c r="JT48" s="361"/>
      <c r="JU48" s="361"/>
      <c r="JV48" s="361"/>
      <c r="JW48" s="361"/>
      <c r="JX48" s="361"/>
      <c r="JY48" s="361"/>
      <c r="JZ48" s="361"/>
      <c r="KA48" s="361"/>
      <c r="KB48" s="361"/>
      <c r="KC48" s="361"/>
      <c r="KD48" s="361"/>
      <c r="KE48" s="361"/>
      <c r="KF48" s="361"/>
      <c r="KG48" s="361"/>
      <c r="KH48" s="361"/>
      <c r="KI48" s="361"/>
      <c r="KJ48" s="361"/>
      <c r="KK48" s="361"/>
      <c r="KL48" s="361"/>
      <c r="KM48" s="361"/>
      <c r="KN48" s="361"/>
      <c r="KO48" s="361"/>
      <c r="KP48" s="361"/>
      <c r="KQ48" s="361"/>
      <c r="KR48" s="361"/>
      <c r="KS48" s="361"/>
      <c r="KT48" s="361"/>
      <c r="KU48" s="361"/>
      <c r="KV48" s="361"/>
      <c r="KW48" s="361"/>
      <c r="KX48" s="361"/>
      <c r="KY48" s="361"/>
      <c r="KZ48" s="361"/>
      <c r="LA48" s="361"/>
      <c r="LB48" s="361"/>
      <c r="LC48" s="361"/>
      <c r="LD48" s="361"/>
      <c r="LE48" s="361"/>
      <c r="LF48" s="361"/>
      <c r="LG48" s="361"/>
      <c r="LH48" s="361"/>
      <c r="LI48" s="361"/>
      <c r="LJ48" s="361"/>
      <c r="LK48" s="361"/>
      <c r="LL48" s="361"/>
      <c r="LM48" s="361"/>
      <c r="LN48" s="361"/>
      <c r="LO48" s="361"/>
      <c r="LP48" s="361"/>
      <c r="LQ48" s="361"/>
      <c r="LR48" s="361"/>
      <c r="LS48" s="361"/>
      <c r="LT48" s="361"/>
      <c r="LU48" s="361"/>
      <c r="LV48" s="361"/>
      <c r="LW48" s="361"/>
      <c r="LX48" s="361"/>
      <c r="LY48" s="361"/>
      <c r="LZ48" s="361"/>
      <c r="MA48" s="361"/>
      <c r="MB48" s="361"/>
      <c r="MC48" s="361"/>
      <c r="MD48" s="361"/>
    </row>
    <row r="49" spans="1:342" ht="13">
      <c r="A49" s="360"/>
      <c r="GN49" s="19"/>
      <c r="GP49" s="361"/>
      <c r="GQ49" s="361"/>
      <c r="GR49" s="361"/>
      <c r="GS49" s="361"/>
      <c r="GT49" s="361"/>
      <c r="GU49" s="361"/>
      <c r="GV49" s="361"/>
      <c r="GW49" s="361"/>
      <c r="GX49" s="361"/>
      <c r="GY49" s="361"/>
      <c r="GZ49" s="361"/>
      <c r="HA49" s="361"/>
      <c r="HB49" s="361"/>
      <c r="HC49" s="361"/>
      <c r="HD49" s="361"/>
      <c r="HE49" s="361"/>
      <c r="HF49" s="361"/>
      <c r="HG49" s="361"/>
      <c r="HH49" s="361"/>
      <c r="HI49" s="361"/>
      <c r="HJ49" s="361"/>
      <c r="HK49" s="361"/>
      <c r="HL49" s="361"/>
      <c r="HM49" s="361"/>
      <c r="HN49" s="361"/>
      <c r="HO49" s="361"/>
      <c r="HP49" s="361"/>
      <c r="HQ49" s="361"/>
      <c r="HR49" s="361"/>
      <c r="HS49" s="361"/>
      <c r="HT49" s="361"/>
      <c r="HU49" s="361"/>
      <c r="HV49" s="361"/>
      <c r="HW49" s="361"/>
      <c r="HX49" s="361"/>
      <c r="HY49" s="361"/>
      <c r="HZ49" s="361"/>
      <c r="IA49" s="361"/>
      <c r="IB49" s="361"/>
      <c r="IC49" s="361"/>
      <c r="ID49" s="361"/>
      <c r="IE49" s="361"/>
      <c r="IF49" s="361"/>
      <c r="IG49" s="361"/>
      <c r="IH49" s="361"/>
      <c r="II49" s="361"/>
      <c r="IJ49" s="361"/>
      <c r="IK49" s="361"/>
      <c r="IL49" s="361"/>
      <c r="IM49" s="361"/>
      <c r="IN49" s="361"/>
      <c r="IO49" s="361"/>
      <c r="IP49" s="361"/>
      <c r="IQ49" s="361"/>
      <c r="IR49" s="361"/>
      <c r="IS49" s="361"/>
      <c r="IT49" s="361"/>
      <c r="IU49" s="361"/>
      <c r="IV49" s="361"/>
      <c r="IW49" s="361"/>
      <c r="IX49" s="361"/>
      <c r="IY49" s="361"/>
      <c r="IZ49" s="361"/>
      <c r="JA49" s="361"/>
      <c r="JB49" s="361"/>
      <c r="JC49" s="361"/>
      <c r="JD49" s="361"/>
      <c r="JE49" s="361"/>
      <c r="JF49" s="361"/>
      <c r="JG49" s="361"/>
      <c r="JH49" s="361"/>
      <c r="JI49" s="361"/>
      <c r="JJ49" s="361"/>
      <c r="JK49" s="361"/>
      <c r="JL49" s="361"/>
      <c r="JM49" s="361"/>
      <c r="JN49" s="361"/>
      <c r="JO49" s="361"/>
      <c r="JP49" s="361"/>
      <c r="JQ49" s="361"/>
      <c r="JR49" s="361"/>
      <c r="JS49" s="361"/>
      <c r="JT49" s="361"/>
      <c r="JU49" s="361"/>
      <c r="JV49" s="361"/>
      <c r="JW49" s="361"/>
      <c r="JX49" s="361"/>
      <c r="JY49" s="361"/>
      <c r="JZ49" s="361"/>
      <c r="KA49" s="361"/>
      <c r="KB49" s="361"/>
      <c r="KC49" s="361"/>
      <c r="KD49" s="361"/>
      <c r="KE49" s="361"/>
      <c r="KF49" s="361"/>
      <c r="KG49" s="361"/>
      <c r="KH49" s="361"/>
      <c r="KI49" s="361"/>
      <c r="KJ49" s="361"/>
      <c r="KK49" s="361"/>
      <c r="KL49" s="361"/>
      <c r="KM49" s="361"/>
      <c r="KN49" s="361"/>
      <c r="KO49" s="361"/>
      <c r="KP49" s="361"/>
      <c r="KQ49" s="361"/>
      <c r="KR49" s="361"/>
      <c r="KS49" s="361"/>
      <c r="KT49" s="361"/>
      <c r="KU49" s="361"/>
      <c r="KV49" s="361"/>
      <c r="KW49" s="361"/>
      <c r="KX49" s="361"/>
      <c r="KY49" s="361"/>
      <c r="KZ49" s="361"/>
      <c r="LA49" s="361"/>
      <c r="LB49" s="361"/>
      <c r="LC49" s="361"/>
      <c r="LD49" s="361"/>
      <c r="LE49" s="361"/>
      <c r="LF49" s="361"/>
      <c r="LG49" s="361"/>
      <c r="LH49" s="361"/>
      <c r="LI49" s="361"/>
      <c r="LJ49" s="361"/>
      <c r="LK49" s="361"/>
      <c r="LL49" s="361"/>
      <c r="LM49" s="361"/>
      <c r="LN49" s="361"/>
      <c r="LO49" s="361"/>
      <c r="LP49" s="361"/>
      <c r="LQ49" s="361"/>
      <c r="LR49" s="361"/>
      <c r="LS49" s="361"/>
      <c r="LT49" s="361"/>
      <c r="LU49" s="361"/>
      <c r="LV49" s="361"/>
      <c r="LW49" s="361"/>
      <c r="LX49" s="361"/>
      <c r="LY49" s="361"/>
      <c r="LZ49" s="361"/>
      <c r="MA49" s="361"/>
      <c r="MB49" s="361"/>
      <c r="MC49" s="361"/>
      <c r="MD49" s="361"/>
    </row>
    <row r="50" spans="1:342" ht="13">
      <c r="A50" s="360"/>
      <c r="GN50" s="19"/>
      <c r="GP50" s="361"/>
      <c r="GQ50" s="361"/>
      <c r="GR50" s="361"/>
      <c r="GS50" s="361"/>
      <c r="GT50" s="361"/>
      <c r="GU50" s="361"/>
      <c r="GV50" s="361"/>
      <c r="GW50" s="361"/>
      <c r="GX50" s="361"/>
      <c r="GY50" s="361"/>
      <c r="GZ50" s="361"/>
      <c r="HA50" s="361"/>
      <c r="HB50" s="361"/>
      <c r="HC50" s="361"/>
      <c r="HD50" s="361"/>
      <c r="HE50" s="361"/>
      <c r="HF50" s="361"/>
      <c r="HG50" s="361"/>
      <c r="HH50" s="361"/>
      <c r="HI50" s="361"/>
      <c r="HJ50" s="361"/>
      <c r="HK50" s="361"/>
      <c r="HL50" s="361"/>
      <c r="HM50" s="361"/>
      <c r="HN50" s="361"/>
      <c r="HO50" s="361"/>
      <c r="HP50" s="361"/>
      <c r="HQ50" s="361"/>
      <c r="HR50" s="361"/>
      <c r="HS50" s="361"/>
      <c r="HT50" s="361"/>
      <c r="HU50" s="361"/>
      <c r="HV50" s="361"/>
      <c r="HW50" s="361"/>
      <c r="HX50" s="361"/>
      <c r="HY50" s="361"/>
      <c r="HZ50" s="361"/>
      <c r="IA50" s="361"/>
      <c r="IB50" s="361"/>
      <c r="IC50" s="361"/>
      <c r="ID50" s="361"/>
      <c r="IE50" s="361"/>
      <c r="IF50" s="361"/>
      <c r="IG50" s="361"/>
      <c r="IH50" s="361"/>
      <c r="II50" s="361"/>
      <c r="IJ50" s="361"/>
      <c r="IK50" s="361"/>
      <c r="IL50" s="361"/>
      <c r="IM50" s="361"/>
      <c r="IN50" s="361"/>
      <c r="IO50" s="361"/>
      <c r="IP50" s="361"/>
      <c r="IQ50" s="361"/>
      <c r="IR50" s="361"/>
      <c r="IS50" s="361"/>
      <c r="IT50" s="361"/>
      <c r="IU50" s="361"/>
      <c r="IV50" s="361"/>
      <c r="IW50" s="361"/>
      <c r="IX50" s="361"/>
      <c r="IY50" s="361"/>
      <c r="IZ50" s="361"/>
      <c r="JA50" s="361"/>
      <c r="JB50" s="361"/>
      <c r="JC50" s="361"/>
      <c r="JD50" s="361"/>
      <c r="JE50" s="361"/>
      <c r="JF50" s="361"/>
      <c r="JG50" s="361"/>
      <c r="JH50" s="361"/>
      <c r="JI50" s="361"/>
      <c r="JJ50" s="361"/>
      <c r="JK50" s="361"/>
      <c r="JL50" s="361"/>
      <c r="JM50" s="361"/>
      <c r="JN50" s="361"/>
      <c r="JO50" s="361"/>
      <c r="JP50" s="361"/>
      <c r="JQ50" s="361"/>
      <c r="JR50" s="361"/>
      <c r="JS50" s="361"/>
      <c r="JT50" s="361"/>
      <c r="JU50" s="361"/>
      <c r="JV50" s="361"/>
      <c r="JW50" s="361"/>
      <c r="JX50" s="361"/>
      <c r="JY50" s="361"/>
      <c r="JZ50" s="361"/>
      <c r="KA50" s="361"/>
      <c r="KB50" s="361"/>
      <c r="KC50" s="361"/>
      <c r="KD50" s="361"/>
      <c r="KE50" s="361"/>
      <c r="KF50" s="361"/>
      <c r="KG50" s="361"/>
      <c r="KH50" s="361"/>
      <c r="KI50" s="361"/>
      <c r="KJ50" s="361"/>
      <c r="KK50" s="361"/>
      <c r="KL50" s="361"/>
      <c r="KM50" s="361"/>
      <c r="KN50" s="361"/>
      <c r="KO50" s="361"/>
      <c r="KP50" s="361"/>
      <c r="KQ50" s="361"/>
      <c r="KR50" s="361"/>
      <c r="KS50" s="361"/>
      <c r="KT50" s="361"/>
      <c r="KU50" s="361"/>
      <c r="KV50" s="361"/>
      <c r="KW50" s="361"/>
      <c r="KX50" s="361"/>
      <c r="KY50" s="361"/>
      <c r="KZ50" s="361"/>
      <c r="LA50" s="361"/>
      <c r="LB50" s="361"/>
      <c r="LC50" s="361"/>
      <c r="LD50" s="361"/>
      <c r="LE50" s="361"/>
      <c r="LF50" s="361"/>
      <c r="LG50" s="361"/>
      <c r="LH50" s="361"/>
      <c r="LI50" s="361"/>
      <c r="LJ50" s="361"/>
      <c r="LK50" s="361"/>
      <c r="LL50" s="361"/>
      <c r="LM50" s="361"/>
      <c r="LN50" s="361"/>
      <c r="LO50" s="361"/>
      <c r="LP50" s="361"/>
      <c r="LQ50" s="361"/>
      <c r="LR50" s="361"/>
      <c r="LS50" s="361"/>
      <c r="LT50" s="361"/>
      <c r="LU50" s="361"/>
      <c r="LV50" s="361"/>
      <c r="LW50" s="361"/>
      <c r="LX50" s="361"/>
      <c r="LY50" s="361"/>
      <c r="LZ50" s="361"/>
      <c r="MA50" s="361"/>
      <c r="MB50" s="361"/>
      <c r="MC50" s="361"/>
      <c r="MD50" s="361"/>
    </row>
    <row r="51" spans="1:342" ht="13">
      <c r="A51" s="360"/>
      <c r="GN51" s="25"/>
      <c r="GP51" s="361"/>
      <c r="GQ51" s="361"/>
      <c r="GR51" s="361"/>
      <c r="GS51" s="361"/>
      <c r="GT51" s="361"/>
      <c r="GU51" s="361"/>
      <c r="GV51" s="361"/>
      <c r="GW51" s="361"/>
      <c r="GX51" s="361"/>
      <c r="GY51" s="361"/>
      <c r="GZ51" s="361"/>
      <c r="HA51" s="361"/>
      <c r="HB51" s="361"/>
      <c r="HC51" s="361"/>
      <c r="HD51" s="361"/>
      <c r="HE51" s="361"/>
      <c r="HF51" s="361"/>
      <c r="HG51" s="361"/>
      <c r="HH51" s="361"/>
      <c r="HI51" s="361"/>
      <c r="HJ51" s="361"/>
      <c r="HK51" s="361"/>
      <c r="HL51" s="361"/>
      <c r="HM51" s="361"/>
      <c r="HN51" s="361"/>
      <c r="HO51" s="361"/>
      <c r="HP51" s="361"/>
      <c r="HQ51" s="361"/>
      <c r="HR51" s="361"/>
      <c r="HS51" s="361"/>
      <c r="HT51" s="361"/>
      <c r="HU51" s="361"/>
      <c r="HV51" s="361"/>
      <c r="HW51" s="361"/>
      <c r="HX51" s="361"/>
      <c r="HY51" s="361"/>
      <c r="HZ51" s="361"/>
      <c r="IA51" s="361"/>
      <c r="IB51" s="361"/>
      <c r="IC51" s="361"/>
      <c r="ID51" s="361"/>
      <c r="IE51" s="361"/>
      <c r="IF51" s="361"/>
      <c r="IG51" s="361"/>
      <c r="IH51" s="361"/>
      <c r="II51" s="361"/>
      <c r="IJ51" s="361"/>
      <c r="IK51" s="361"/>
      <c r="IL51" s="361"/>
      <c r="IM51" s="361"/>
      <c r="IN51" s="361"/>
      <c r="IO51" s="361"/>
      <c r="IP51" s="361"/>
      <c r="IQ51" s="361"/>
      <c r="IR51" s="361"/>
      <c r="IS51" s="361"/>
      <c r="IT51" s="361"/>
      <c r="IU51" s="361"/>
      <c r="IV51" s="361"/>
      <c r="IW51" s="361"/>
      <c r="IX51" s="361"/>
      <c r="IY51" s="361"/>
      <c r="IZ51" s="361"/>
      <c r="JA51" s="361"/>
      <c r="JB51" s="361"/>
      <c r="JC51" s="361"/>
      <c r="JD51" s="361"/>
      <c r="JE51" s="361"/>
      <c r="JF51" s="361"/>
      <c r="JG51" s="361"/>
      <c r="JH51" s="361"/>
      <c r="JI51" s="361"/>
      <c r="JJ51" s="361"/>
      <c r="JK51" s="361"/>
      <c r="JL51" s="361"/>
      <c r="JM51" s="361"/>
      <c r="JN51" s="361"/>
      <c r="JO51" s="361"/>
      <c r="JP51" s="361"/>
      <c r="JQ51" s="361"/>
      <c r="JR51" s="361"/>
      <c r="JS51" s="361"/>
      <c r="JT51" s="361"/>
      <c r="JU51" s="361"/>
      <c r="JV51" s="361"/>
      <c r="JW51" s="361"/>
      <c r="JX51" s="361"/>
      <c r="JY51" s="361"/>
      <c r="JZ51" s="361"/>
      <c r="KA51" s="361"/>
      <c r="KB51" s="361"/>
      <c r="KC51" s="361"/>
      <c r="KD51" s="361"/>
      <c r="KE51" s="361"/>
      <c r="KF51" s="361"/>
      <c r="KG51" s="361"/>
      <c r="KH51" s="361"/>
      <c r="KI51" s="361"/>
      <c r="KJ51" s="361"/>
      <c r="KK51" s="361"/>
      <c r="KL51" s="361"/>
      <c r="KM51" s="361"/>
      <c r="KN51" s="361"/>
      <c r="KO51" s="361"/>
      <c r="KP51" s="361"/>
      <c r="KQ51" s="361"/>
      <c r="KR51" s="361"/>
      <c r="KS51" s="361"/>
      <c r="KT51" s="361"/>
      <c r="KU51" s="361"/>
      <c r="KV51" s="361"/>
      <c r="KW51" s="361"/>
      <c r="KX51" s="361"/>
      <c r="KY51" s="361"/>
      <c r="KZ51" s="361"/>
      <c r="LA51" s="361"/>
      <c r="LB51" s="361"/>
      <c r="LC51" s="361"/>
      <c r="LD51" s="361"/>
      <c r="LE51" s="361"/>
      <c r="LF51" s="361"/>
      <c r="LG51" s="361"/>
      <c r="LH51" s="361"/>
      <c r="LI51" s="361"/>
      <c r="LJ51" s="361"/>
      <c r="LK51" s="361"/>
      <c r="LL51" s="361"/>
      <c r="LM51" s="361"/>
      <c r="LN51" s="361"/>
      <c r="LO51" s="361"/>
      <c r="LP51" s="361"/>
      <c r="LQ51" s="361"/>
      <c r="LR51" s="361"/>
      <c r="LS51" s="361"/>
      <c r="LT51" s="361"/>
      <c r="LU51" s="361"/>
      <c r="LV51" s="361"/>
      <c r="LW51" s="361"/>
      <c r="LX51" s="361"/>
      <c r="LY51" s="361"/>
      <c r="LZ51" s="361"/>
      <c r="MA51" s="361"/>
      <c r="MB51" s="361"/>
      <c r="MC51" s="361"/>
      <c r="MD51" s="361"/>
    </row>
    <row r="52" spans="1:342" ht="13">
      <c r="A52" s="360"/>
      <c r="GN52" s="19"/>
      <c r="GO52" s="19"/>
      <c r="GP52" s="361"/>
      <c r="GQ52" s="361"/>
      <c r="GR52" s="361"/>
      <c r="GS52" s="361"/>
      <c r="GT52" s="361"/>
      <c r="GU52" s="361"/>
      <c r="GV52" s="361"/>
      <c r="GW52" s="361"/>
      <c r="GX52" s="361"/>
      <c r="GY52" s="361"/>
      <c r="GZ52" s="361"/>
      <c r="HA52" s="361"/>
      <c r="HB52" s="361"/>
      <c r="HC52" s="361"/>
      <c r="HD52" s="361"/>
      <c r="HE52" s="361"/>
      <c r="HF52" s="361"/>
      <c r="HG52" s="361"/>
      <c r="HH52" s="361"/>
      <c r="HI52" s="361"/>
      <c r="HJ52" s="361"/>
      <c r="HK52" s="361"/>
      <c r="HL52" s="361"/>
      <c r="HM52" s="361"/>
      <c r="HN52" s="361"/>
      <c r="HO52" s="361"/>
      <c r="HP52" s="361"/>
      <c r="HQ52" s="361"/>
      <c r="HR52" s="361"/>
      <c r="HS52" s="361"/>
      <c r="HT52" s="361"/>
      <c r="HU52" s="361"/>
      <c r="HV52" s="361"/>
      <c r="HW52" s="361"/>
      <c r="HX52" s="361"/>
      <c r="HY52" s="361"/>
      <c r="HZ52" s="361"/>
      <c r="IA52" s="361"/>
      <c r="IB52" s="361"/>
      <c r="IC52" s="361"/>
      <c r="ID52" s="361"/>
      <c r="IE52" s="361"/>
      <c r="IF52" s="361"/>
      <c r="IG52" s="361"/>
      <c r="IH52" s="361"/>
      <c r="II52" s="361"/>
      <c r="IJ52" s="361"/>
      <c r="IK52" s="361"/>
      <c r="IL52" s="361"/>
      <c r="IM52" s="361"/>
      <c r="IN52" s="361"/>
      <c r="IO52" s="361"/>
      <c r="IP52" s="361"/>
      <c r="IQ52" s="361"/>
      <c r="IR52" s="361"/>
      <c r="IS52" s="361"/>
      <c r="IT52" s="361"/>
      <c r="IU52" s="361"/>
      <c r="IV52" s="361"/>
      <c r="IW52" s="361"/>
      <c r="IX52" s="361"/>
      <c r="IY52" s="361"/>
      <c r="IZ52" s="361"/>
      <c r="JA52" s="361"/>
      <c r="JB52" s="361"/>
      <c r="JC52" s="361"/>
      <c r="JD52" s="361"/>
      <c r="JE52" s="361"/>
      <c r="JF52" s="361"/>
      <c r="JG52" s="361"/>
      <c r="JH52" s="361"/>
      <c r="JI52" s="361"/>
      <c r="JJ52" s="361"/>
      <c r="JK52" s="361"/>
      <c r="JL52" s="361"/>
      <c r="JM52" s="361"/>
      <c r="JN52" s="361"/>
      <c r="JO52" s="361"/>
      <c r="JP52" s="361"/>
      <c r="JQ52" s="361"/>
      <c r="JR52" s="361"/>
      <c r="JS52" s="361"/>
      <c r="JT52" s="361"/>
      <c r="JU52" s="361"/>
      <c r="JV52" s="361"/>
      <c r="JW52" s="361"/>
      <c r="JX52" s="361"/>
      <c r="JY52" s="361"/>
      <c r="JZ52" s="361"/>
      <c r="KA52" s="361"/>
      <c r="KB52" s="361"/>
      <c r="KC52" s="361"/>
      <c r="KD52" s="361"/>
      <c r="KE52" s="361"/>
      <c r="KF52" s="361"/>
      <c r="KG52" s="361"/>
      <c r="KH52" s="361"/>
      <c r="KI52" s="361"/>
      <c r="KJ52" s="361"/>
      <c r="KK52" s="361"/>
      <c r="KL52" s="361"/>
      <c r="KM52" s="361"/>
      <c r="KN52" s="361"/>
      <c r="KO52" s="361"/>
      <c r="KP52" s="361"/>
      <c r="KQ52" s="361"/>
      <c r="KR52" s="361"/>
      <c r="KS52" s="361"/>
      <c r="KT52" s="361"/>
      <c r="KU52" s="361"/>
      <c r="KV52" s="361"/>
      <c r="KW52" s="361"/>
      <c r="KX52" s="361"/>
      <c r="KY52" s="361"/>
      <c r="KZ52" s="361"/>
      <c r="LA52" s="361"/>
      <c r="LB52" s="361"/>
      <c r="LC52" s="361"/>
      <c r="LD52" s="361"/>
      <c r="LE52" s="361"/>
      <c r="LF52" s="361"/>
      <c r="LG52" s="361"/>
      <c r="LH52" s="361"/>
      <c r="LI52" s="361"/>
      <c r="LJ52" s="361"/>
      <c r="LK52" s="361"/>
      <c r="LL52" s="361"/>
      <c r="LM52" s="361"/>
      <c r="LN52" s="361"/>
      <c r="LO52" s="361"/>
      <c r="LP52" s="361"/>
      <c r="LQ52" s="361"/>
      <c r="LR52" s="361"/>
      <c r="LS52" s="361"/>
      <c r="LT52" s="361"/>
      <c r="LU52" s="361"/>
      <c r="LV52" s="361"/>
      <c r="LW52" s="361"/>
      <c r="LX52" s="361"/>
      <c r="LY52" s="361"/>
      <c r="LZ52" s="361"/>
      <c r="MA52" s="361"/>
      <c r="MB52" s="361"/>
      <c r="MC52" s="361"/>
      <c r="MD52" s="361"/>
    </row>
    <row r="53" spans="1:342" ht="13">
      <c r="A53" s="1"/>
      <c r="GN53" s="19"/>
      <c r="GO53" s="19"/>
      <c r="GP53" s="17"/>
      <c r="GQ53" s="361"/>
      <c r="GR53" s="361"/>
      <c r="GS53" s="361"/>
      <c r="GT53" s="361"/>
      <c r="GU53" s="361"/>
      <c r="GV53" s="361"/>
      <c r="GW53" s="361"/>
      <c r="GX53" s="361"/>
      <c r="GY53" s="361"/>
      <c r="GZ53" s="361"/>
      <c r="HA53" s="361"/>
      <c r="HB53" s="361"/>
      <c r="HC53" s="361"/>
      <c r="HD53" s="361"/>
      <c r="HE53" s="361"/>
      <c r="HF53" s="361"/>
      <c r="HG53" s="361"/>
      <c r="HH53" s="361"/>
      <c r="HI53" s="361"/>
      <c r="HJ53" s="361"/>
      <c r="HK53" s="361"/>
      <c r="HL53" s="361"/>
      <c r="HM53" s="361"/>
      <c r="HN53" s="361"/>
      <c r="HO53" s="361"/>
      <c r="HP53" s="361"/>
      <c r="HQ53" s="361"/>
      <c r="HR53" s="361"/>
      <c r="HS53" s="361"/>
      <c r="HT53" s="361"/>
      <c r="HU53" s="361"/>
      <c r="HV53" s="361"/>
      <c r="HW53" s="361"/>
      <c r="HX53" s="361"/>
      <c r="HY53" s="361"/>
      <c r="HZ53" s="361"/>
      <c r="IA53" s="361"/>
      <c r="IB53" s="361"/>
      <c r="IC53" s="361"/>
      <c r="ID53" s="361"/>
      <c r="IE53" s="361"/>
      <c r="IF53" s="361"/>
      <c r="IG53" s="361"/>
      <c r="IH53" s="361"/>
      <c r="II53" s="361"/>
      <c r="IJ53" s="361"/>
      <c r="IK53" s="361"/>
      <c r="IL53" s="361"/>
      <c r="IM53" s="361"/>
      <c r="IN53" s="361"/>
      <c r="IO53" s="361"/>
      <c r="IP53" s="361"/>
      <c r="IQ53" s="361"/>
      <c r="IR53" s="361"/>
      <c r="IS53" s="361"/>
      <c r="IT53" s="361"/>
      <c r="IU53" s="361"/>
      <c r="IV53" s="361"/>
      <c r="IW53" s="361"/>
      <c r="IX53" s="361"/>
      <c r="IY53" s="361"/>
      <c r="IZ53" s="361"/>
      <c r="JA53" s="361"/>
      <c r="JB53" s="361"/>
      <c r="JC53" s="361"/>
      <c r="JD53" s="361"/>
      <c r="JE53" s="361"/>
      <c r="JF53" s="361"/>
      <c r="JG53" s="361"/>
      <c r="JH53" s="361"/>
      <c r="JI53" s="361"/>
      <c r="JJ53" s="361"/>
      <c r="JK53" s="361"/>
      <c r="JL53" s="361"/>
      <c r="JM53" s="361"/>
      <c r="JN53" s="361"/>
      <c r="JO53" s="361"/>
      <c r="JP53" s="361"/>
      <c r="JQ53" s="361"/>
      <c r="JR53" s="361"/>
      <c r="JS53" s="361"/>
      <c r="JT53" s="361"/>
      <c r="JU53" s="361"/>
      <c r="JV53" s="361"/>
      <c r="JW53" s="361"/>
      <c r="JX53" s="361"/>
      <c r="JY53" s="361"/>
      <c r="JZ53" s="361"/>
      <c r="KA53" s="361"/>
      <c r="KB53" s="361"/>
      <c r="KC53" s="361"/>
      <c r="KD53" s="361"/>
      <c r="KE53" s="361"/>
      <c r="KF53" s="361"/>
      <c r="KG53" s="361"/>
      <c r="KH53" s="361"/>
      <c r="KI53" s="361"/>
      <c r="KJ53" s="361"/>
      <c r="KK53" s="361"/>
      <c r="KL53" s="361"/>
      <c r="KM53" s="361"/>
      <c r="KN53" s="361"/>
      <c r="KO53" s="361"/>
      <c r="KP53" s="361"/>
      <c r="KQ53" s="361"/>
      <c r="KR53" s="361"/>
      <c r="KS53" s="361"/>
      <c r="KT53" s="361"/>
      <c r="KU53" s="361"/>
      <c r="KV53" s="361"/>
      <c r="KW53" s="361"/>
      <c r="KX53" s="361"/>
      <c r="KY53" s="361"/>
      <c r="KZ53" s="361"/>
      <c r="LA53" s="361"/>
      <c r="LB53" s="361"/>
      <c r="LC53" s="361"/>
      <c r="LD53" s="361"/>
      <c r="LE53" s="361"/>
      <c r="LF53" s="361"/>
      <c r="LG53" s="361"/>
      <c r="LH53" s="361"/>
      <c r="LI53" s="361"/>
      <c r="LJ53" s="361"/>
      <c r="LK53" s="361"/>
      <c r="LL53" s="361"/>
      <c r="LM53" s="361"/>
      <c r="LN53" s="361"/>
      <c r="LO53" s="361"/>
      <c r="LP53" s="361"/>
      <c r="LQ53" s="361"/>
      <c r="LR53" s="361"/>
      <c r="LS53" s="361"/>
      <c r="LT53" s="361"/>
      <c r="LU53" s="361"/>
      <c r="LV53" s="361"/>
      <c r="LW53" s="361"/>
      <c r="LX53" s="361"/>
      <c r="LY53" s="361"/>
      <c r="LZ53" s="361"/>
      <c r="MA53" s="361"/>
      <c r="MB53" s="361"/>
      <c r="MC53" s="361"/>
      <c r="MD53" s="361"/>
    </row>
    <row r="54" spans="1:342" ht="13">
      <c r="GN54" s="19"/>
      <c r="GO54" s="19"/>
    </row>
    <row r="55" spans="1:342" ht="13">
      <c r="A55" s="1"/>
      <c r="GN55" s="19"/>
      <c r="GO55" s="19"/>
      <c r="GP55" s="17"/>
      <c r="GQ55" s="361"/>
      <c r="GR55" s="361"/>
      <c r="GS55" s="361"/>
      <c r="GT55" s="361"/>
      <c r="GU55" s="361"/>
      <c r="GV55" s="361"/>
      <c r="GW55" s="361"/>
      <c r="GX55" s="361"/>
      <c r="GY55" s="361"/>
      <c r="GZ55" s="361"/>
      <c r="HA55" s="361"/>
      <c r="HB55" s="361"/>
      <c r="HC55" s="361"/>
      <c r="HD55" s="361"/>
      <c r="HE55" s="361"/>
      <c r="HF55" s="361"/>
      <c r="HG55" s="361"/>
      <c r="HH55" s="361"/>
      <c r="HI55" s="361"/>
      <c r="HJ55" s="361"/>
      <c r="HK55" s="361"/>
      <c r="HL55" s="361"/>
      <c r="HM55" s="361"/>
      <c r="HN55" s="361"/>
      <c r="HO55" s="361"/>
      <c r="HP55" s="361"/>
      <c r="HQ55" s="361"/>
      <c r="HR55" s="361"/>
      <c r="HS55" s="361"/>
      <c r="HT55" s="361"/>
      <c r="HU55" s="361"/>
      <c r="HV55" s="361"/>
      <c r="HW55" s="361"/>
      <c r="HX55" s="361"/>
      <c r="HY55" s="361"/>
      <c r="HZ55" s="361"/>
      <c r="IA55" s="361"/>
      <c r="IB55" s="361"/>
      <c r="IC55" s="361"/>
      <c r="ID55" s="361"/>
      <c r="IE55" s="361"/>
      <c r="IF55" s="361"/>
      <c r="IG55" s="361"/>
      <c r="IH55" s="361"/>
      <c r="II55" s="361"/>
      <c r="IJ55" s="361"/>
      <c r="IK55" s="361"/>
      <c r="IL55" s="361"/>
      <c r="IM55" s="361"/>
      <c r="IN55" s="361"/>
      <c r="IO55" s="361"/>
      <c r="IP55" s="361"/>
      <c r="IQ55" s="361"/>
      <c r="IR55" s="361"/>
      <c r="IS55" s="361"/>
      <c r="IT55" s="361"/>
      <c r="IU55" s="361"/>
      <c r="IV55" s="361"/>
      <c r="IW55" s="361"/>
      <c r="IX55" s="361"/>
      <c r="IY55" s="361"/>
      <c r="IZ55" s="361"/>
      <c r="JA55" s="361"/>
      <c r="JB55" s="361"/>
      <c r="JC55" s="361"/>
      <c r="JD55" s="361"/>
      <c r="JE55" s="361"/>
      <c r="JF55" s="361"/>
      <c r="JG55" s="361"/>
      <c r="JH55" s="361"/>
      <c r="JI55" s="361"/>
      <c r="JJ55" s="361"/>
      <c r="JK55" s="361"/>
      <c r="JL55" s="361"/>
      <c r="JM55" s="361"/>
      <c r="JN55" s="361"/>
      <c r="JO55" s="361"/>
      <c r="JP55" s="361"/>
      <c r="JQ55" s="361"/>
      <c r="JR55" s="361"/>
      <c r="JS55" s="361"/>
      <c r="JT55" s="361"/>
      <c r="JU55" s="361"/>
      <c r="JV55" s="361"/>
      <c r="JW55" s="361"/>
      <c r="JX55" s="361"/>
      <c r="JY55" s="361"/>
      <c r="JZ55" s="361"/>
      <c r="KA55" s="361"/>
      <c r="KB55" s="361"/>
      <c r="KC55" s="361"/>
      <c r="KD55" s="361"/>
      <c r="KE55" s="361"/>
      <c r="KF55" s="361"/>
      <c r="KG55" s="361"/>
      <c r="KH55" s="361"/>
      <c r="KI55" s="361"/>
      <c r="KJ55" s="361"/>
      <c r="KK55" s="361"/>
      <c r="KL55" s="361"/>
      <c r="KM55" s="361"/>
      <c r="KN55" s="361"/>
      <c r="KO55" s="361"/>
      <c r="KP55" s="361"/>
      <c r="KQ55" s="361"/>
      <c r="KR55" s="361"/>
      <c r="KS55" s="361"/>
      <c r="KT55" s="361"/>
      <c r="KU55" s="361"/>
      <c r="KV55" s="361"/>
      <c r="KW55" s="361"/>
      <c r="KX55" s="361"/>
      <c r="KY55" s="361"/>
      <c r="KZ55" s="361"/>
      <c r="LA55" s="361"/>
      <c r="LB55" s="361"/>
      <c r="LC55" s="361"/>
      <c r="LD55" s="361"/>
      <c r="LE55" s="361"/>
      <c r="LF55" s="361"/>
      <c r="LG55" s="361"/>
      <c r="LH55" s="361"/>
      <c r="LI55" s="361"/>
      <c r="LJ55" s="361"/>
      <c r="LK55" s="361"/>
      <c r="LL55" s="361"/>
      <c r="LM55" s="361"/>
      <c r="LN55" s="361"/>
      <c r="LO55" s="361"/>
      <c r="LP55" s="361"/>
      <c r="LQ55" s="361"/>
      <c r="LR55" s="361"/>
      <c r="LS55" s="361"/>
      <c r="LT55" s="361"/>
      <c r="LU55" s="361"/>
      <c r="LV55" s="361"/>
      <c r="LW55" s="361"/>
      <c r="LX55" s="361"/>
      <c r="LY55" s="361"/>
      <c r="LZ55" s="361"/>
      <c r="MA55" s="361"/>
      <c r="MB55" s="361"/>
      <c r="MC55" s="361"/>
      <c r="MD55" s="361"/>
    </row>
    <row r="56" spans="1:342" ht="13">
      <c r="A56" s="1"/>
      <c r="GN56" s="19"/>
      <c r="GP56" s="361"/>
      <c r="GQ56" s="361"/>
      <c r="GR56" s="361"/>
      <c r="GS56" s="361"/>
      <c r="GT56" s="361"/>
      <c r="GU56" s="361"/>
      <c r="GV56" s="361"/>
      <c r="GW56" s="361"/>
      <c r="GX56" s="361"/>
      <c r="GY56" s="361"/>
      <c r="GZ56" s="361"/>
      <c r="HA56" s="361"/>
      <c r="HB56" s="361"/>
      <c r="HC56" s="361"/>
      <c r="HD56" s="361"/>
      <c r="HE56" s="361"/>
      <c r="HF56" s="361"/>
      <c r="HG56" s="361"/>
      <c r="HH56" s="361"/>
      <c r="HI56" s="361"/>
      <c r="HJ56" s="361"/>
      <c r="HK56" s="361"/>
      <c r="HL56" s="361"/>
      <c r="HM56" s="361"/>
      <c r="HN56" s="361"/>
      <c r="HO56" s="361"/>
      <c r="HP56" s="361"/>
      <c r="HQ56" s="361"/>
      <c r="HR56" s="361"/>
      <c r="HS56" s="361"/>
      <c r="HT56" s="361"/>
      <c r="HU56" s="361"/>
      <c r="HV56" s="361"/>
      <c r="HW56" s="361"/>
      <c r="HX56" s="361"/>
      <c r="HY56" s="361"/>
      <c r="HZ56" s="361"/>
      <c r="IA56" s="361"/>
      <c r="IB56" s="361"/>
      <c r="IC56" s="361"/>
      <c r="ID56" s="361"/>
      <c r="IE56" s="361"/>
      <c r="IF56" s="361"/>
      <c r="IG56" s="361"/>
      <c r="IH56" s="361"/>
      <c r="II56" s="361"/>
      <c r="IJ56" s="361"/>
      <c r="IK56" s="361"/>
      <c r="IL56" s="361"/>
      <c r="IM56" s="361"/>
      <c r="IN56" s="361"/>
      <c r="IO56" s="361"/>
      <c r="IP56" s="361"/>
      <c r="IQ56" s="361"/>
      <c r="IR56" s="361"/>
      <c r="IS56" s="361"/>
      <c r="IT56" s="361"/>
      <c r="IU56" s="361"/>
      <c r="IV56" s="361"/>
      <c r="IW56" s="361"/>
      <c r="IX56" s="361"/>
      <c r="IY56" s="361"/>
      <c r="IZ56" s="361"/>
      <c r="JA56" s="361"/>
      <c r="JB56" s="361"/>
      <c r="JC56" s="361"/>
      <c r="JD56" s="361"/>
      <c r="JE56" s="361"/>
      <c r="JF56" s="361"/>
      <c r="JG56" s="361"/>
      <c r="JH56" s="361"/>
      <c r="JI56" s="361"/>
      <c r="JJ56" s="361"/>
      <c r="JK56" s="361"/>
      <c r="JL56" s="361"/>
      <c r="JM56" s="361"/>
      <c r="JN56" s="361"/>
      <c r="JO56" s="361"/>
      <c r="JP56" s="361"/>
      <c r="JQ56" s="361"/>
      <c r="JR56" s="361"/>
      <c r="JS56" s="361"/>
      <c r="JT56" s="361"/>
      <c r="JU56" s="361"/>
      <c r="JV56" s="361"/>
      <c r="JW56" s="361"/>
      <c r="JX56" s="361"/>
      <c r="JY56" s="361"/>
      <c r="JZ56" s="361"/>
      <c r="KA56" s="361"/>
      <c r="KB56" s="361"/>
      <c r="KC56" s="361"/>
      <c r="KD56" s="361"/>
      <c r="KE56" s="361"/>
      <c r="KF56" s="361"/>
      <c r="KG56" s="361"/>
      <c r="KH56" s="361"/>
      <c r="KI56" s="361"/>
      <c r="KJ56" s="361"/>
      <c r="KK56" s="361"/>
      <c r="KL56" s="361"/>
      <c r="KM56" s="361"/>
      <c r="KN56" s="361"/>
      <c r="KO56" s="361"/>
      <c r="KP56" s="361"/>
      <c r="KQ56" s="361"/>
      <c r="KR56" s="361"/>
      <c r="KS56" s="361"/>
      <c r="KT56" s="361"/>
      <c r="KU56" s="361"/>
      <c r="KV56" s="361"/>
      <c r="KW56" s="361"/>
      <c r="KX56" s="361"/>
      <c r="KY56" s="361"/>
      <c r="KZ56" s="361"/>
      <c r="LA56" s="361"/>
      <c r="LB56" s="361"/>
      <c r="LC56" s="361"/>
      <c r="LD56" s="361"/>
      <c r="LE56" s="361"/>
      <c r="LF56" s="361"/>
      <c r="LG56" s="361"/>
      <c r="LH56" s="361"/>
      <c r="LI56" s="361"/>
      <c r="LJ56" s="361"/>
      <c r="LK56" s="361"/>
      <c r="LL56" s="361"/>
      <c r="LM56" s="361"/>
      <c r="LN56" s="361"/>
      <c r="LO56" s="361"/>
      <c r="LP56" s="361"/>
      <c r="LQ56" s="361"/>
      <c r="LR56" s="361"/>
      <c r="LS56" s="361"/>
      <c r="LT56" s="361"/>
      <c r="LU56" s="361"/>
      <c r="LV56" s="361"/>
      <c r="LW56" s="361"/>
      <c r="LX56" s="361"/>
      <c r="LY56" s="361"/>
      <c r="LZ56" s="361"/>
      <c r="MA56" s="361"/>
      <c r="MB56" s="361"/>
      <c r="MC56" s="361"/>
      <c r="MD56" s="361"/>
    </row>
    <row r="57" spans="1:342" ht="13">
      <c r="A57" s="360"/>
      <c r="GN57" s="31"/>
      <c r="GP57" s="361"/>
      <c r="GQ57" s="361"/>
      <c r="GR57" s="361"/>
      <c r="GS57" s="361"/>
      <c r="GT57" s="361"/>
      <c r="GU57" s="361"/>
      <c r="GV57" s="361"/>
      <c r="GW57" s="361"/>
      <c r="GX57" s="361"/>
      <c r="GY57" s="361"/>
      <c r="GZ57" s="361"/>
      <c r="HA57" s="361"/>
      <c r="HB57" s="361"/>
      <c r="HC57" s="361"/>
      <c r="HD57" s="361"/>
      <c r="HE57" s="361"/>
      <c r="HF57" s="361"/>
      <c r="HG57" s="361"/>
      <c r="HH57" s="361"/>
      <c r="HI57" s="361"/>
      <c r="HJ57" s="361"/>
      <c r="HK57" s="361"/>
      <c r="HL57" s="361"/>
      <c r="HM57" s="361"/>
      <c r="HN57" s="361"/>
      <c r="HO57" s="361"/>
      <c r="HP57" s="361"/>
      <c r="HQ57" s="361"/>
      <c r="HR57" s="361"/>
      <c r="HS57" s="361"/>
      <c r="HT57" s="361"/>
      <c r="HU57" s="361"/>
      <c r="HV57" s="361"/>
      <c r="HW57" s="361"/>
      <c r="HX57" s="361"/>
      <c r="HY57" s="361"/>
      <c r="HZ57" s="361"/>
      <c r="IA57" s="361"/>
      <c r="IB57" s="361"/>
      <c r="IC57" s="361"/>
      <c r="ID57" s="361"/>
      <c r="IE57" s="361"/>
      <c r="IF57" s="361"/>
      <c r="IG57" s="361"/>
      <c r="IH57" s="361"/>
      <c r="II57" s="361"/>
      <c r="IJ57" s="361"/>
      <c r="IK57" s="361"/>
      <c r="IL57" s="361"/>
      <c r="IM57" s="361"/>
      <c r="IN57" s="361"/>
      <c r="IO57" s="361"/>
      <c r="IP57" s="361"/>
      <c r="IQ57" s="361"/>
      <c r="IR57" s="361"/>
      <c r="IS57" s="361"/>
      <c r="IT57" s="361"/>
      <c r="IU57" s="361"/>
      <c r="IV57" s="361"/>
      <c r="IW57" s="361"/>
      <c r="IX57" s="361"/>
      <c r="IY57" s="361"/>
      <c r="IZ57" s="361"/>
      <c r="JA57" s="361"/>
      <c r="JB57" s="361"/>
      <c r="JC57" s="361"/>
      <c r="JD57" s="361"/>
      <c r="JE57" s="361"/>
      <c r="JF57" s="361"/>
      <c r="JG57" s="361"/>
      <c r="JH57" s="361"/>
      <c r="JI57" s="361"/>
      <c r="JJ57" s="361"/>
      <c r="JK57" s="361"/>
      <c r="JL57" s="361"/>
      <c r="JM57" s="361"/>
      <c r="JN57" s="361"/>
      <c r="JO57" s="361"/>
      <c r="JP57" s="361"/>
      <c r="JQ57" s="361"/>
      <c r="JR57" s="361"/>
      <c r="JS57" s="361"/>
      <c r="JT57" s="361"/>
      <c r="JU57" s="361"/>
      <c r="JV57" s="361"/>
      <c r="JW57" s="361"/>
      <c r="JX57" s="361"/>
      <c r="JY57" s="361"/>
      <c r="JZ57" s="361"/>
      <c r="KA57" s="361"/>
      <c r="KB57" s="361"/>
      <c r="KC57" s="361"/>
      <c r="KD57" s="361"/>
      <c r="KE57" s="361"/>
      <c r="KF57" s="361"/>
      <c r="KG57" s="361"/>
      <c r="KH57" s="361"/>
      <c r="KI57" s="361"/>
      <c r="KJ57" s="361"/>
      <c r="KK57" s="361"/>
      <c r="KL57" s="361"/>
      <c r="KM57" s="361"/>
      <c r="KN57" s="361"/>
      <c r="KO57" s="361"/>
      <c r="KP57" s="361"/>
      <c r="KQ57" s="361"/>
      <c r="KR57" s="361"/>
      <c r="KS57" s="361"/>
      <c r="KT57" s="361"/>
      <c r="KU57" s="361"/>
      <c r="KV57" s="361"/>
      <c r="KW57" s="361"/>
      <c r="KX57" s="361"/>
      <c r="KY57" s="361"/>
      <c r="KZ57" s="361"/>
      <c r="LA57" s="361"/>
      <c r="LB57" s="361"/>
      <c r="LC57" s="361"/>
      <c r="LD57" s="361"/>
      <c r="LE57" s="361"/>
      <c r="LF57" s="361"/>
      <c r="LG57" s="361"/>
      <c r="LH57" s="361"/>
      <c r="LI57" s="361"/>
      <c r="LJ57" s="361"/>
      <c r="LK57" s="361"/>
      <c r="LL57" s="361"/>
      <c r="LM57" s="361"/>
      <c r="LN57" s="361"/>
      <c r="LO57" s="361"/>
      <c r="LP57" s="361"/>
      <c r="LQ57" s="361"/>
      <c r="LR57" s="361"/>
      <c r="LS57" s="361"/>
      <c r="LT57" s="361"/>
      <c r="LU57" s="361"/>
      <c r="LV57" s="361"/>
      <c r="LW57" s="361"/>
      <c r="LX57" s="361"/>
      <c r="LY57" s="361"/>
      <c r="LZ57" s="361"/>
      <c r="MA57" s="361"/>
      <c r="MB57" s="361"/>
      <c r="MC57" s="361"/>
      <c r="MD57" s="361"/>
    </row>
    <row r="58" spans="1:342" ht="13">
      <c r="A58" s="360"/>
      <c r="GN58" s="37"/>
      <c r="GP58" s="361"/>
      <c r="GQ58" s="361"/>
      <c r="GR58" s="361"/>
      <c r="GS58" s="361"/>
      <c r="GT58" s="361"/>
      <c r="GU58" s="361"/>
      <c r="GV58" s="361"/>
      <c r="GW58" s="361"/>
      <c r="GX58" s="361"/>
      <c r="GY58" s="361"/>
      <c r="GZ58" s="361"/>
      <c r="HA58" s="361"/>
      <c r="HB58" s="361"/>
      <c r="HC58" s="361"/>
      <c r="HD58" s="361"/>
      <c r="HE58" s="361"/>
      <c r="HF58" s="361"/>
      <c r="HG58" s="361"/>
      <c r="HH58" s="361"/>
      <c r="HI58" s="361"/>
      <c r="HJ58" s="361"/>
      <c r="HK58" s="361"/>
      <c r="HL58" s="361"/>
      <c r="HM58" s="361"/>
      <c r="HN58" s="361"/>
      <c r="HO58" s="361"/>
      <c r="HP58" s="361"/>
      <c r="HQ58" s="361"/>
      <c r="HR58" s="361"/>
      <c r="HS58" s="361"/>
      <c r="HT58" s="361"/>
      <c r="HU58" s="361"/>
      <c r="HV58" s="361"/>
      <c r="HW58" s="361"/>
      <c r="HX58" s="361"/>
      <c r="HY58" s="361"/>
      <c r="HZ58" s="361"/>
      <c r="IA58" s="361"/>
      <c r="IB58" s="361"/>
      <c r="IC58" s="361"/>
      <c r="ID58" s="361"/>
      <c r="IE58" s="361"/>
      <c r="IF58" s="361"/>
      <c r="IG58" s="361"/>
      <c r="IH58" s="361"/>
      <c r="II58" s="361"/>
      <c r="IJ58" s="361"/>
      <c r="IK58" s="361"/>
      <c r="IL58" s="361"/>
      <c r="IM58" s="361"/>
      <c r="IN58" s="361"/>
      <c r="IO58" s="361"/>
      <c r="IP58" s="361"/>
      <c r="IQ58" s="361"/>
      <c r="IR58" s="361"/>
      <c r="IS58" s="361"/>
      <c r="IT58" s="361"/>
      <c r="IU58" s="361"/>
      <c r="IV58" s="361"/>
      <c r="IW58" s="361"/>
      <c r="IX58" s="361"/>
      <c r="IY58" s="361"/>
      <c r="IZ58" s="361"/>
      <c r="JA58" s="361"/>
      <c r="JB58" s="361"/>
      <c r="JC58" s="361"/>
      <c r="JD58" s="361"/>
      <c r="JE58" s="361"/>
      <c r="JF58" s="361"/>
      <c r="JG58" s="361"/>
      <c r="JH58" s="361"/>
      <c r="JI58" s="361"/>
      <c r="JJ58" s="361"/>
      <c r="JK58" s="361"/>
      <c r="JL58" s="361"/>
      <c r="JM58" s="361"/>
      <c r="JN58" s="361"/>
      <c r="JO58" s="361"/>
      <c r="JP58" s="361"/>
      <c r="JQ58" s="361"/>
      <c r="JR58" s="361"/>
      <c r="JS58" s="361"/>
      <c r="JT58" s="361"/>
      <c r="JU58" s="361"/>
      <c r="JV58" s="361"/>
      <c r="JW58" s="361"/>
      <c r="JX58" s="361"/>
      <c r="JY58" s="361"/>
      <c r="JZ58" s="361"/>
      <c r="KA58" s="361"/>
      <c r="KB58" s="361"/>
      <c r="KC58" s="361"/>
      <c r="KD58" s="361"/>
      <c r="KE58" s="361"/>
      <c r="KF58" s="361"/>
      <c r="KG58" s="361"/>
      <c r="KH58" s="361"/>
      <c r="KI58" s="361"/>
      <c r="KJ58" s="361"/>
      <c r="KK58" s="361"/>
      <c r="KL58" s="361"/>
      <c r="KM58" s="361"/>
      <c r="KN58" s="361"/>
      <c r="KO58" s="361"/>
      <c r="KP58" s="361"/>
      <c r="KQ58" s="361"/>
      <c r="KR58" s="361"/>
      <c r="KS58" s="361"/>
      <c r="KT58" s="361"/>
      <c r="KU58" s="361"/>
      <c r="KV58" s="361"/>
      <c r="KW58" s="361"/>
      <c r="KX58" s="361"/>
      <c r="KY58" s="361"/>
      <c r="KZ58" s="361"/>
      <c r="LA58" s="361"/>
      <c r="LB58" s="361"/>
      <c r="LC58" s="361"/>
      <c r="LD58" s="361"/>
      <c r="LE58" s="361"/>
      <c r="LF58" s="361"/>
      <c r="LG58" s="361"/>
      <c r="LH58" s="361"/>
      <c r="LI58" s="361"/>
      <c r="LJ58" s="361"/>
      <c r="LK58" s="361"/>
      <c r="LL58" s="361"/>
      <c r="LM58" s="361"/>
      <c r="LN58" s="361"/>
      <c r="LO58" s="361"/>
      <c r="LP58" s="361"/>
      <c r="LQ58" s="361"/>
      <c r="LR58" s="361"/>
      <c r="LS58" s="361"/>
      <c r="LT58" s="361"/>
      <c r="LU58" s="361"/>
      <c r="LV58" s="361"/>
      <c r="LW58" s="361"/>
      <c r="LX58" s="361"/>
      <c r="LY58" s="361"/>
      <c r="LZ58" s="361"/>
      <c r="MA58" s="361"/>
      <c r="MB58" s="361"/>
      <c r="MC58" s="361"/>
      <c r="MD58" s="361"/>
    </row>
    <row r="59" spans="1:342" ht="13">
      <c r="GN59" s="25"/>
      <c r="GP59" s="361"/>
      <c r="GQ59" s="361"/>
      <c r="GR59" s="361"/>
      <c r="GS59" s="361"/>
      <c r="GT59" s="361"/>
      <c r="GU59" s="361"/>
      <c r="GV59" s="361"/>
      <c r="GW59" s="361"/>
      <c r="GX59" s="361"/>
      <c r="GY59" s="361"/>
      <c r="GZ59" s="361"/>
      <c r="HA59" s="361"/>
      <c r="HB59" s="361"/>
      <c r="HC59" s="361"/>
      <c r="HD59" s="361"/>
      <c r="HE59" s="361"/>
      <c r="HF59" s="361"/>
      <c r="HG59" s="361"/>
      <c r="HH59" s="361"/>
      <c r="HI59" s="361"/>
      <c r="HJ59" s="361"/>
      <c r="HK59" s="361"/>
      <c r="HL59" s="361"/>
      <c r="HM59" s="361"/>
      <c r="HN59" s="361"/>
      <c r="HO59" s="361"/>
      <c r="HP59" s="361"/>
      <c r="HQ59" s="361"/>
      <c r="HR59" s="361"/>
      <c r="HS59" s="361"/>
      <c r="HT59" s="361"/>
      <c r="HU59" s="361"/>
      <c r="HV59" s="361"/>
      <c r="HW59" s="361"/>
      <c r="HX59" s="361"/>
      <c r="HY59" s="361"/>
      <c r="HZ59" s="361"/>
      <c r="IA59" s="361"/>
      <c r="IB59" s="361"/>
      <c r="IC59" s="361"/>
      <c r="ID59" s="361"/>
      <c r="IE59" s="361"/>
      <c r="IF59" s="361"/>
      <c r="IG59" s="361"/>
      <c r="IH59" s="361"/>
      <c r="II59" s="361"/>
      <c r="IJ59" s="361"/>
      <c r="IK59" s="361"/>
      <c r="IL59" s="361"/>
      <c r="IM59" s="361"/>
      <c r="IN59" s="361"/>
      <c r="IO59" s="361"/>
      <c r="IP59" s="361"/>
      <c r="IQ59" s="361"/>
      <c r="IR59" s="361"/>
      <c r="IS59" s="361"/>
      <c r="IT59" s="361"/>
      <c r="IU59" s="361"/>
      <c r="IV59" s="361"/>
      <c r="IW59" s="361"/>
      <c r="IX59" s="361"/>
      <c r="IY59" s="361"/>
      <c r="IZ59" s="361"/>
      <c r="JA59" s="361"/>
      <c r="JB59" s="361"/>
      <c r="JC59" s="361"/>
      <c r="JD59" s="361"/>
      <c r="JE59" s="361"/>
      <c r="JF59" s="361"/>
      <c r="JG59" s="361"/>
      <c r="JH59" s="361"/>
      <c r="JI59" s="361"/>
      <c r="JJ59" s="361"/>
      <c r="JK59" s="361"/>
      <c r="JL59" s="361"/>
      <c r="JM59" s="361"/>
      <c r="JN59" s="361"/>
      <c r="JO59" s="361"/>
      <c r="JP59" s="361"/>
      <c r="JQ59" s="361"/>
      <c r="JR59" s="361"/>
      <c r="JS59" s="361"/>
      <c r="JT59" s="361"/>
      <c r="JU59" s="361"/>
      <c r="JV59" s="361"/>
      <c r="JW59" s="361"/>
      <c r="JX59" s="361"/>
      <c r="JY59" s="361"/>
      <c r="JZ59" s="361"/>
      <c r="KA59" s="361"/>
      <c r="KB59" s="361"/>
      <c r="KC59" s="361"/>
      <c r="KD59" s="361"/>
      <c r="KE59" s="361"/>
      <c r="KF59" s="361"/>
      <c r="KG59" s="361"/>
      <c r="KH59" s="361"/>
      <c r="KI59" s="361"/>
      <c r="KJ59" s="361"/>
      <c r="KK59" s="361"/>
      <c r="KL59" s="361"/>
      <c r="KM59" s="361"/>
      <c r="KN59" s="361"/>
      <c r="KO59" s="361"/>
      <c r="KP59" s="361"/>
      <c r="KQ59" s="361"/>
      <c r="KR59" s="361"/>
      <c r="KS59" s="361"/>
      <c r="KT59" s="361"/>
      <c r="KU59" s="361"/>
      <c r="KV59" s="361"/>
      <c r="KW59" s="361"/>
      <c r="KX59" s="361"/>
      <c r="KY59" s="361"/>
      <c r="KZ59" s="361"/>
      <c r="LA59" s="361"/>
      <c r="LB59" s="361"/>
      <c r="LC59" s="361"/>
      <c r="LD59" s="361"/>
      <c r="LE59" s="361"/>
      <c r="LF59" s="361"/>
      <c r="LG59" s="361"/>
      <c r="LH59" s="361"/>
      <c r="LI59" s="361"/>
      <c r="LJ59" s="361"/>
      <c r="LK59" s="361"/>
      <c r="LL59" s="361"/>
      <c r="LM59" s="361"/>
      <c r="LN59" s="361"/>
      <c r="LO59" s="361"/>
      <c r="LP59" s="361"/>
      <c r="LQ59" s="361"/>
      <c r="LR59" s="361"/>
      <c r="LS59" s="361"/>
      <c r="LT59" s="361"/>
      <c r="LU59" s="361"/>
      <c r="LV59" s="361"/>
      <c r="LW59" s="361"/>
      <c r="LX59" s="361"/>
      <c r="LY59" s="361"/>
      <c r="LZ59" s="361"/>
      <c r="MA59" s="361"/>
      <c r="MB59" s="361"/>
      <c r="MC59" s="361"/>
      <c r="MD59" s="361"/>
    </row>
    <row r="60" spans="1:342" ht="13">
      <c r="A60" s="360"/>
      <c r="GN60" s="19"/>
      <c r="GP60" s="361"/>
      <c r="GQ60" s="361"/>
      <c r="GR60" s="361"/>
      <c r="GS60" s="361"/>
      <c r="GT60" s="361"/>
      <c r="GU60" s="361"/>
      <c r="GV60" s="361"/>
      <c r="GW60" s="361"/>
      <c r="GX60" s="361"/>
      <c r="GY60" s="361"/>
      <c r="GZ60" s="361"/>
      <c r="HA60" s="361"/>
      <c r="HB60" s="361"/>
      <c r="HC60" s="361"/>
      <c r="HD60" s="361"/>
      <c r="HE60" s="361"/>
      <c r="HF60" s="361"/>
      <c r="HG60" s="361"/>
      <c r="HH60" s="361"/>
      <c r="HI60" s="361"/>
      <c r="HJ60" s="361"/>
      <c r="HK60" s="361"/>
      <c r="HL60" s="361"/>
      <c r="HM60" s="361"/>
      <c r="HN60" s="361"/>
      <c r="HO60" s="361"/>
      <c r="HP60" s="361"/>
      <c r="HQ60" s="361"/>
      <c r="HR60" s="361"/>
      <c r="HS60" s="361"/>
      <c r="HT60" s="361"/>
      <c r="HU60" s="361"/>
      <c r="HV60" s="361"/>
      <c r="HW60" s="361"/>
      <c r="HX60" s="361"/>
      <c r="HY60" s="361"/>
      <c r="HZ60" s="361"/>
      <c r="IA60" s="361"/>
      <c r="IB60" s="361"/>
      <c r="IC60" s="361"/>
      <c r="ID60" s="361"/>
      <c r="IE60" s="361"/>
      <c r="IF60" s="361"/>
      <c r="IG60" s="361"/>
      <c r="IH60" s="361"/>
      <c r="II60" s="361"/>
      <c r="IJ60" s="361"/>
      <c r="IK60" s="361"/>
      <c r="IL60" s="361"/>
      <c r="IM60" s="361"/>
      <c r="IN60" s="361"/>
      <c r="IO60" s="361"/>
      <c r="IP60" s="361"/>
      <c r="IQ60" s="361"/>
      <c r="IR60" s="361"/>
      <c r="IS60" s="361"/>
      <c r="IT60" s="361"/>
      <c r="IU60" s="361"/>
      <c r="IV60" s="361"/>
      <c r="IW60" s="361"/>
      <c r="IX60" s="361"/>
      <c r="IY60" s="361"/>
      <c r="IZ60" s="361"/>
      <c r="JA60" s="361"/>
      <c r="JB60" s="361"/>
      <c r="JC60" s="361"/>
      <c r="JD60" s="361"/>
      <c r="JE60" s="361"/>
      <c r="JF60" s="361"/>
      <c r="JG60" s="361"/>
      <c r="JH60" s="361"/>
      <c r="JI60" s="361"/>
      <c r="JJ60" s="361"/>
      <c r="JK60" s="361"/>
      <c r="JL60" s="361"/>
      <c r="JM60" s="361"/>
      <c r="JN60" s="361"/>
      <c r="JO60" s="361"/>
      <c r="JP60" s="361"/>
      <c r="JQ60" s="361"/>
      <c r="JR60" s="361"/>
      <c r="JS60" s="361"/>
      <c r="JT60" s="361"/>
      <c r="JU60" s="361"/>
      <c r="JV60" s="361"/>
      <c r="JW60" s="361"/>
      <c r="JX60" s="361"/>
      <c r="JY60" s="361"/>
      <c r="JZ60" s="361"/>
      <c r="KA60" s="361"/>
      <c r="KB60" s="361"/>
      <c r="KC60" s="361"/>
      <c r="KD60" s="361"/>
      <c r="KE60" s="361"/>
      <c r="KF60" s="361"/>
      <c r="KG60" s="361"/>
      <c r="KH60" s="361"/>
      <c r="KI60" s="361"/>
      <c r="KJ60" s="361"/>
      <c r="KK60" s="361"/>
      <c r="KL60" s="361"/>
      <c r="KM60" s="361"/>
      <c r="KN60" s="361"/>
      <c r="KO60" s="361"/>
      <c r="KP60" s="361"/>
      <c r="KQ60" s="361"/>
      <c r="KR60" s="361"/>
      <c r="KS60" s="361"/>
      <c r="KT60" s="361"/>
      <c r="KU60" s="361"/>
      <c r="KV60" s="361"/>
      <c r="KW60" s="361"/>
      <c r="KX60" s="361"/>
      <c r="KY60" s="361"/>
      <c r="KZ60" s="361"/>
      <c r="LA60" s="361"/>
      <c r="LB60" s="361"/>
      <c r="LC60" s="361"/>
      <c r="LD60" s="361"/>
      <c r="LE60" s="361"/>
      <c r="LF60" s="361"/>
      <c r="LG60" s="361"/>
      <c r="LH60" s="361"/>
      <c r="LI60" s="361"/>
      <c r="LJ60" s="361"/>
      <c r="LK60" s="361"/>
      <c r="LL60" s="361"/>
      <c r="LM60" s="361"/>
      <c r="LN60" s="361"/>
      <c r="LO60" s="361"/>
      <c r="LP60" s="361"/>
      <c r="LQ60" s="361"/>
      <c r="LR60" s="361"/>
      <c r="LS60" s="361"/>
      <c r="LT60" s="361"/>
      <c r="LU60" s="361"/>
      <c r="LV60" s="361"/>
      <c r="LW60" s="361"/>
      <c r="LX60" s="361"/>
      <c r="LY60" s="361"/>
      <c r="LZ60" s="361"/>
      <c r="MA60" s="361"/>
      <c r="MB60" s="361"/>
      <c r="MC60" s="361"/>
      <c r="MD60" s="361"/>
    </row>
    <row r="61" spans="1:342" ht="13">
      <c r="A61" s="1"/>
      <c r="GN61" s="19"/>
      <c r="GP61" s="17"/>
      <c r="GQ61" s="361"/>
      <c r="GR61" s="361"/>
      <c r="GS61" s="361"/>
      <c r="GT61" s="361"/>
      <c r="GU61" s="361"/>
      <c r="GV61" s="361"/>
      <c r="GW61" s="361"/>
      <c r="GX61" s="361"/>
      <c r="GY61" s="361"/>
      <c r="GZ61" s="361"/>
      <c r="HA61" s="361"/>
      <c r="HB61" s="361"/>
      <c r="HC61" s="361"/>
      <c r="HD61" s="361"/>
      <c r="HE61" s="361"/>
      <c r="HF61" s="361"/>
      <c r="HG61" s="361"/>
      <c r="HH61" s="361"/>
      <c r="HI61" s="361"/>
      <c r="HJ61" s="361"/>
      <c r="HK61" s="361"/>
      <c r="HL61" s="361"/>
      <c r="HM61" s="361"/>
      <c r="HN61" s="361"/>
      <c r="HO61" s="361"/>
      <c r="HP61" s="361"/>
      <c r="HQ61" s="361"/>
      <c r="HR61" s="361"/>
      <c r="HS61" s="361"/>
      <c r="HT61" s="361"/>
      <c r="HU61" s="361"/>
      <c r="HV61" s="361"/>
      <c r="HW61" s="361"/>
      <c r="HX61" s="361"/>
      <c r="HY61" s="361"/>
      <c r="HZ61" s="361"/>
      <c r="IA61" s="361"/>
      <c r="IB61" s="361"/>
      <c r="IC61" s="361"/>
      <c r="ID61" s="361"/>
      <c r="IE61" s="361"/>
      <c r="IF61" s="361"/>
      <c r="IG61" s="361"/>
      <c r="IH61" s="361"/>
      <c r="II61" s="361"/>
      <c r="IJ61" s="361"/>
      <c r="IK61" s="361"/>
      <c r="IL61" s="361"/>
      <c r="IM61" s="361"/>
      <c r="IN61" s="361"/>
      <c r="IO61" s="361"/>
      <c r="IP61" s="361"/>
      <c r="IQ61" s="361"/>
      <c r="IR61" s="361"/>
      <c r="IS61" s="361"/>
      <c r="IT61" s="361"/>
      <c r="IU61" s="361"/>
      <c r="IV61" s="361"/>
      <c r="IW61" s="361"/>
      <c r="IX61" s="361"/>
      <c r="IY61" s="361"/>
      <c r="IZ61" s="361"/>
      <c r="JA61" s="361"/>
      <c r="JB61" s="361"/>
      <c r="JC61" s="361"/>
      <c r="JD61" s="361"/>
      <c r="JE61" s="361"/>
      <c r="JF61" s="361"/>
      <c r="JG61" s="361"/>
      <c r="JH61" s="361"/>
      <c r="JI61" s="361"/>
      <c r="JJ61" s="361"/>
      <c r="JK61" s="361"/>
      <c r="JL61" s="361"/>
      <c r="JM61" s="361"/>
      <c r="JN61" s="361"/>
      <c r="JO61" s="361"/>
      <c r="JP61" s="361"/>
      <c r="JQ61" s="361"/>
      <c r="JR61" s="361"/>
      <c r="JS61" s="361"/>
      <c r="JT61" s="361"/>
      <c r="JU61" s="361"/>
      <c r="JV61" s="361"/>
      <c r="JW61" s="361"/>
      <c r="JX61" s="361"/>
      <c r="JY61" s="361"/>
      <c r="JZ61" s="361"/>
      <c r="KA61" s="361"/>
      <c r="KB61" s="361"/>
      <c r="KC61" s="361"/>
      <c r="KD61" s="361"/>
      <c r="KE61" s="361"/>
      <c r="KF61" s="361"/>
      <c r="KG61" s="361"/>
      <c r="KH61" s="361"/>
      <c r="KI61" s="361"/>
      <c r="KJ61" s="361"/>
      <c r="KK61" s="361"/>
      <c r="KL61" s="361"/>
      <c r="KM61" s="361"/>
      <c r="KN61" s="361"/>
      <c r="KO61" s="361"/>
      <c r="KP61" s="361"/>
      <c r="KQ61" s="361"/>
      <c r="KR61" s="361"/>
      <c r="KS61" s="361"/>
      <c r="KT61" s="361"/>
      <c r="KU61" s="361"/>
      <c r="KV61" s="361"/>
      <c r="KW61" s="361"/>
      <c r="KX61" s="361"/>
      <c r="KY61" s="361"/>
      <c r="KZ61" s="361"/>
      <c r="LA61" s="361"/>
      <c r="LB61" s="361"/>
      <c r="LC61" s="361"/>
      <c r="LD61" s="361"/>
      <c r="LE61" s="361"/>
      <c r="LF61" s="361"/>
      <c r="LG61" s="361"/>
      <c r="LH61" s="361"/>
      <c r="LI61" s="361"/>
      <c r="LJ61" s="361"/>
      <c r="LK61" s="361"/>
      <c r="LL61" s="361"/>
      <c r="LM61" s="361"/>
      <c r="LN61" s="361"/>
      <c r="LO61" s="361"/>
      <c r="LP61" s="361"/>
      <c r="LQ61" s="361"/>
      <c r="LR61" s="361"/>
      <c r="LS61" s="361"/>
      <c r="LT61" s="361"/>
      <c r="LU61" s="361"/>
      <c r="LV61" s="361"/>
      <c r="LW61" s="361"/>
      <c r="LX61" s="361"/>
      <c r="LY61" s="361"/>
      <c r="LZ61" s="361"/>
      <c r="MA61" s="361"/>
      <c r="MB61" s="361"/>
      <c r="MC61" s="361"/>
      <c r="MD61" s="361"/>
    </row>
    <row r="62" spans="1:342" ht="13">
      <c r="A62" s="1"/>
      <c r="GN62" s="19"/>
      <c r="GP62" s="361"/>
      <c r="GQ62" s="361"/>
      <c r="GR62" s="361"/>
      <c r="GS62" s="361"/>
      <c r="GT62" s="361"/>
      <c r="GU62" s="361"/>
      <c r="GV62" s="361"/>
      <c r="GW62" s="361"/>
      <c r="GX62" s="361"/>
      <c r="GY62" s="361"/>
      <c r="GZ62" s="361"/>
      <c r="HA62" s="361"/>
      <c r="HB62" s="361"/>
      <c r="HC62" s="361"/>
      <c r="HD62" s="361"/>
      <c r="HE62" s="361"/>
      <c r="HF62" s="361"/>
      <c r="HG62" s="361"/>
      <c r="HH62" s="361"/>
      <c r="HI62" s="361"/>
      <c r="HJ62" s="361"/>
      <c r="HK62" s="361"/>
      <c r="HL62" s="361"/>
      <c r="HM62" s="361"/>
      <c r="HN62" s="361"/>
      <c r="HO62" s="361"/>
      <c r="HP62" s="361"/>
      <c r="HQ62" s="361"/>
      <c r="HR62" s="361"/>
      <c r="HS62" s="361"/>
      <c r="HT62" s="361"/>
      <c r="HU62" s="361"/>
      <c r="HV62" s="361"/>
      <c r="HW62" s="361"/>
      <c r="HX62" s="361"/>
      <c r="HY62" s="361"/>
      <c r="HZ62" s="361"/>
      <c r="IA62" s="361"/>
      <c r="IB62" s="361"/>
      <c r="IC62" s="361"/>
      <c r="ID62" s="361"/>
      <c r="IE62" s="361"/>
      <c r="IF62" s="361"/>
      <c r="IG62" s="361"/>
      <c r="IH62" s="361"/>
      <c r="II62" s="361"/>
      <c r="IJ62" s="361"/>
      <c r="IK62" s="361"/>
      <c r="IL62" s="361"/>
      <c r="IM62" s="361"/>
      <c r="IN62" s="361"/>
      <c r="IO62" s="361"/>
      <c r="IP62" s="361"/>
      <c r="IQ62" s="361"/>
      <c r="IR62" s="361"/>
      <c r="IS62" s="361"/>
      <c r="IT62" s="361"/>
      <c r="IU62" s="361"/>
      <c r="IV62" s="361"/>
      <c r="IW62" s="361"/>
      <c r="IX62" s="361"/>
      <c r="IY62" s="361"/>
      <c r="IZ62" s="361"/>
      <c r="JA62" s="361"/>
      <c r="JB62" s="361"/>
      <c r="JC62" s="361"/>
      <c r="JD62" s="361"/>
      <c r="JE62" s="361"/>
      <c r="JF62" s="361"/>
      <c r="JG62" s="361"/>
      <c r="JH62" s="361"/>
      <c r="JI62" s="361"/>
      <c r="JJ62" s="361"/>
      <c r="JK62" s="361"/>
      <c r="JL62" s="361"/>
      <c r="JM62" s="361"/>
      <c r="JN62" s="361"/>
      <c r="JO62" s="361"/>
      <c r="JP62" s="361"/>
      <c r="JQ62" s="361"/>
      <c r="JR62" s="361"/>
      <c r="JS62" s="361"/>
      <c r="JT62" s="361"/>
      <c r="JU62" s="361"/>
      <c r="JV62" s="361"/>
      <c r="JW62" s="361"/>
      <c r="JX62" s="361"/>
      <c r="JY62" s="361"/>
      <c r="JZ62" s="361"/>
      <c r="KA62" s="361"/>
      <c r="KB62" s="361"/>
      <c r="KC62" s="361"/>
      <c r="KD62" s="361"/>
      <c r="KE62" s="361"/>
      <c r="KF62" s="361"/>
      <c r="KG62" s="361"/>
      <c r="KH62" s="361"/>
      <c r="KI62" s="361"/>
      <c r="KJ62" s="361"/>
      <c r="KK62" s="361"/>
      <c r="KL62" s="361"/>
      <c r="KM62" s="361"/>
      <c r="KN62" s="361"/>
      <c r="KO62" s="361"/>
      <c r="KP62" s="361"/>
      <c r="KQ62" s="361"/>
      <c r="KR62" s="361"/>
      <c r="KS62" s="361"/>
      <c r="KT62" s="361"/>
      <c r="KU62" s="361"/>
      <c r="KV62" s="361"/>
      <c r="KW62" s="361"/>
      <c r="KX62" s="361"/>
      <c r="KY62" s="361"/>
      <c r="KZ62" s="361"/>
      <c r="LA62" s="361"/>
      <c r="LB62" s="361"/>
      <c r="LC62" s="361"/>
      <c r="LD62" s="361"/>
      <c r="LE62" s="361"/>
      <c r="LF62" s="361"/>
      <c r="LG62" s="361"/>
      <c r="LH62" s="361"/>
      <c r="LI62" s="361"/>
      <c r="LJ62" s="361"/>
      <c r="LK62" s="361"/>
      <c r="LL62" s="361"/>
      <c r="LM62" s="361"/>
      <c r="LN62" s="361"/>
      <c r="LO62" s="361"/>
      <c r="LP62" s="361"/>
      <c r="LQ62" s="361"/>
      <c r="LR62" s="361"/>
      <c r="LS62" s="361"/>
      <c r="LT62" s="361"/>
      <c r="LU62" s="361"/>
      <c r="LV62" s="361"/>
      <c r="LW62" s="361"/>
      <c r="LX62" s="361"/>
      <c r="LY62" s="361"/>
      <c r="LZ62" s="361"/>
      <c r="MA62" s="361"/>
      <c r="MB62" s="361"/>
      <c r="MC62" s="361"/>
      <c r="MD62" s="361"/>
    </row>
    <row r="63" spans="1:342" ht="13">
      <c r="A63" s="1"/>
      <c r="GN63" s="19"/>
      <c r="GP63" s="361"/>
      <c r="GQ63" s="361"/>
      <c r="GR63" s="361"/>
      <c r="GS63" s="361"/>
      <c r="GT63" s="361"/>
      <c r="GU63" s="361"/>
      <c r="GV63" s="361"/>
      <c r="GW63" s="361"/>
      <c r="GX63" s="361"/>
      <c r="GY63" s="361"/>
      <c r="GZ63" s="361"/>
      <c r="HA63" s="361"/>
      <c r="HB63" s="361"/>
      <c r="HC63" s="361"/>
      <c r="HD63" s="361"/>
      <c r="HE63" s="361"/>
      <c r="HF63" s="361"/>
      <c r="HG63" s="361"/>
      <c r="HH63" s="361"/>
      <c r="HI63" s="361"/>
      <c r="HJ63" s="361"/>
      <c r="HK63" s="361"/>
      <c r="HL63" s="361"/>
      <c r="HM63" s="361"/>
      <c r="HN63" s="361"/>
      <c r="HO63" s="361"/>
      <c r="HP63" s="361"/>
      <c r="HQ63" s="361"/>
      <c r="HR63" s="361"/>
      <c r="HS63" s="361"/>
      <c r="HT63" s="361"/>
      <c r="HU63" s="361"/>
      <c r="HV63" s="361"/>
      <c r="HW63" s="361"/>
      <c r="HX63" s="361"/>
      <c r="HY63" s="361"/>
      <c r="HZ63" s="361"/>
      <c r="IA63" s="361"/>
      <c r="IB63" s="361"/>
      <c r="IC63" s="361"/>
      <c r="ID63" s="361"/>
      <c r="IE63" s="361"/>
      <c r="IF63" s="361"/>
      <c r="IG63" s="361"/>
      <c r="IH63" s="361"/>
      <c r="II63" s="361"/>
      <c r="IJ63" s="361"/>
      <c r="IK63" s="361"/>
      <c r="IL63" s="361"/>
      <c r="IM63" s="361"/>
      <c r="IN63" s="361"/>
      <c r="IO63" s="361"/>
      <c r="IP63" s="361"/>
      <c r="IQ63" s="361"/>
      <c r="IR63" s="361"/>
      <c r="IS63" s="361"/>
      <c r="IT63" s="361"/>
      <c r="IU63" s="361"/>
      <c r="IV63" s="361"/>
      <c r="IW63" s="361"/>
      <c r="IX63" s="361"/>
      <c r="IY63" s="361"/>
      <c r="IZ63" s="361"/>
      <c r="JA63" s="361"/>
      <c r="JB63" s="361"/>
      <c r="JC63" s="361"/>
      <c r="JD63" s="361"/>
      <c r="JE63" s="361"/>
      <c r="JF63" s="361"/>
      <c r="JG63" s="361"/>
      <c r="JH63" s="361"/>
      <c r="JI63" s="361"/>
      <c r="JJ63" s="361"/>
      <c r="JK63" s="361"/>
      <c r="JL63" s="361"/>
      <c r="JM63" s="361"/>
      <c r="JN63" s="361"/>
      <c r="JO63" s="361"/>
      <c r="JP63" s="361"/>
      <c r="JQ63" s="361"/>
      <c r="JR63" s="361"/>
      <c r="JS63" s="361"/>
      <c r="JT63" s="361"/>
      <c r="JU63" s="361"/>
      <c r="JV63" s="361"/>
      <c r="JW63" s="361"/>
      <c r="JX63" s="361"/>
      <c r="JY63" s="361"/>
      <c r="JZ63" s="361"/>
      <c r="KA63" s="361"/>
      <c r="KB63" s="361"/>
      <c r="KC63" s="361"/>
      <c r="KD63" s="361"/>
      <c r="KE63" s="361"/>
      <c r="KF63" s="361"/>
      <c r="KG63" s="361"/>
      <c r="KH63" s="361"/>
      <c r="KI63" s="361"/>
      <c r="KJ63" s="361"/>
      <c r="KK63" s="361"/>
      <c r="KL63" s="361"/>
      <c r="KM63" s="361"/>
      <c r="KN63" s="361"/>
      <c r="KO63" s="361"/>
      <c r="KP63" s="361"/>
      <c r="KQ63" s="361"/>
      <c r="KR63" s="361"/>
      <c r="KS63" s="361"/>
      <c r="KT63" s="361"/>
      <c r="KU63" s="361"/>
      <c r="KV63" s="361"/>
      <c r="KW63" s="361"/>
      <c r="KX63" s="361"/>
      <c r="KY63" s="361"/>
      <c r="KZ63" s="361"/>
      <c r="LA63" s="361"/>
      <c r="LB63" s="361"/>
      <c r="LC63" s="361"/>
      <c r="LD63" s="361"/>
      <c r="LE63" s="361"/>
      <c r="LF63" s="361"/>
      <c r="LG63" s="361"/>
      <c r="LH63" s="361"/>
      <c r="LI63" s="361"/>
      <c r="LJ63" s="361"/>
      <c r="LK63" s="361"/>
      <c r="LL63" s="361"/>
      <c r="LM63" s="361"/>
      <c r="LN63" s="361"/>
      <c r="LO63" s="361"/>
      <c r="LP63" s="361"/>
      <c r="LQ63" s="361"/>
      <c r="LR63" s="361"/>
      <c r="LS63" s="361"/>
      <c r="LT63" s="361"/>
      <c r="LU63" s="361"/>
      <c r="LV63" s="361"/>
      <c r="LW63" s="361"/>
      <c r="LX63" s="361"/>
      <c r="LY63" s="361"/>
      <c r="LZ63" s="361"/>
      <c r="MA63" s="361"/>
      <c r="MB63" s="361"/>
      <c r="MC63" s="361"/>
      <c r="MD63" s="361"/>
    </row>
    <row r="64" spans="1:342" ht="13">
      <c r="A64" s="1"/>
      <c r="GN64" s="19"/>
      <c r="GP64" s="17"/>
      <c r="GQ64" s="361"/>
      <c r="GR64" s="361"/>
      <c r="GS64" s="361"/>
      <c r="GT64" s="361"/>
      <c r="GU64" s="361"/>
      <c r="GV64" s="361"/>
      <c r="GW64" s="361"/>
      <c r="GX64" s="361"/>
      <c r="GY64" s="361"/>
      <c r="GZ64" s="361"/>
      <c r="HA64" s="361"/>
      <c r="HB64" s="361"/>
      <c r="HC64" s="361"/>
      <c r="HD64" s="361"/>
      <c r="HE64" s="361"/>
      <c r="HF64" s="361"/>
      <c r="HG64" s="361"/>
      <c r="HH64" s="361"/>
      <c r="HI64" s="361"/>
      <c r="HJ64" s="361"/>
      <c r="HK64" s="361"/>
      <c r="HL64" s="361"/>
      <c r="HM64" s="361"/>
      <c r="HN64" s="361"/>
      <c r="HO64" s="361"/>
      <c r="HP64" s="361"/>
      <c r="HQ64" s="361"/>
      <c r="HR64" s="361"/>
      <c r="HS64" s="361"/>
      <c r="HT64" s="361"/>
      <c r="HU64" s="361"/>
      <c r="HV64" s="361"/>
      <c r="HW64" s="361"/>
      <c r="HX64" s="361"/>
      <c r="HY64" s="361"/>
      <c r="HZ64" s="361"/>
      <c r="IA64" s="361"/>
      <c r="IB64" s="361"/>
      <c r="IC64" s="361"/>
      <c r="ID64" s="361"/>
      <c r="IE64" s="361"/>
      <c r="IF64" s="361"/>
      <c r="IG64" s="361"/>
      <c r="IH64" s="361"/>
      <c r="II64" s="361"/>
      <c r="IJ64" s="361"/>
      <c r="IK64" s="361"/>
      <c r="IL64" s="361"/>
      <c r="IM64" s="361"/>
      <c r="IN64" s="361"/>
      <c r="IO64" s="361"/>
      <c r="IP64" s="361"/>
      <c r="IQ64" s="361"/>
      <c r="IR64" s="361"/>
      <c r="IS64" s="361"/>
      <c r="IT64" s="361"/>
      <c r="IU64" s="361"/>
      <c r="IV64" s="361"/>
      <c r="IW64" s="361"/>
      <c r="IX64" s="361"/>
      <c r="IY64" s="361"/>
      <c r="IZ64" s="361"/>
      <c r="JA64" s="361"/>
      <c r="JB64" s="361"/>
      <c r="JC64" s="361"/>
      <c r="JD64" s="361"/>
      <c r="JE64" s="361"/>
      <c r="JF64" s="361"/>
      <c r="JG64" s="361"/>
      <c r="JH64" s="361"/>
      <c r="JI64" s="361"/>
      <c r="JJ64" s="361"/>
      <c r="JK64" s="361"/>
      <c r="JL64" s="361"/>
      <c r="JM64" s="361"/>
      <c r="JN64" s="361"/>
      <c r="JO64" s="361"/>
      <c r="JP64" s="361"/>
      <c r="JQ64" s="361"/>
      <c r="JR64" s="361"/>
      <c r="JS64" s="361"/>
      <c r="JT64" s="361"/>
      <c r="JU64" s="361"/>
      <c r="JV64" s="361"/>
      <c r="JW64" s="361"/>
      <c r="JX64" s="361"/>
      <c r="JY64" s="361"/>
      <c r="JZ64" s="361"/>
      <c r="KA64" s="361"/>
      <c r="KB64" s="361"/>
      <c r="KC64" s="361"/>
      <c r="KD64" s="361"/>
      <c r="KE64" s="361"/>
      <c r="KF64" s="361"/>
      <c r="KG64" s="361"/>
      <c r="KH64" s="361"/>
      <c r="KI64" s="361"/>
      <c r="KJ64" s="361"/>
      <c r="KK64" s="361"/>
      <c r="KL64" s="361"/>
      <c r="KM64" s="361"/>
      <c r="KN64" s="361"/>
      <c r="KO64" s="361"/>
      <c r="KP64" s="361"/>
      <c r="KQ64" s="361"/>
      <c r="KR64" s="361"/>
      <c r="KS64" s="361"/>
      <c r="KT64" s="361"/>
      <c r="KU64" s="361"/>
      <c r="KV64" s="361"/>
      <c r="KW64" s="361"/>
      <c r="KX64" s="361"/>
      <c r="KY64" s="361"/>
      <c r="KZ64" s="361"/>
      <c r="LA64" s="361"/>
      <c r="LB64" s="361"/>
      <c r="LC64" s="361"/>
      <c r="LD64" s="361"/>
      <c r="LE64" s="361"/>
      <c r="LF64" s="361"/>
      <c r="LG64" s="361"/>
      <c r="LH64" s="361"/>
      <c r="LI64" s="361"/>
      <c r="LJ64" s="361"/>
      <c r="LK64" s="361"/>
      <c r="LL64" s="361"/>
      <c r="LM64" s="361"/>
      <c r="LN64" s="361"/>
      <c r="LO64" s="361"/>
      <c r="LP64" s="361"/>
      <c r="LQ64" s="361"/>
      <c r="LR64" s="361"/>
      <c r="LS64" s="361"/>
      <c r="LT64" s="361"/>
      <c r="LU64" s="361"/>
      <c r="LV64" s="361"/>
      <c r="LW64" s="361"/>
      <c r="LX64" s="361"/>
      <c r="LY64" s="361"/>
      <c r="LZ64" s="361"/>
      <c r="MA64" s="361"/>
      <c r="MB64" s="361"/>
      <c r="MC64" s="361"/>
      <c r="MD64" s="361"/>
    </row>
    <row r="65" spans="1:342" ht="13">
      <c r="A65" s="360"/>
      <c r="GN65" s="25"/>
    </row>
    <row r="66" spans="1:342" ht="13">
      <c r="A66" s="1"/>
      <c r="GN66" s="37"/>
    </row>
    <row r="67" spans="1:342" ht="13">
      <c r="GN67" s="25"/>
      <c r="GP67" s="361"/>
      <c r="GQ67" s="361"/>
      <c r="GR67" s="361"/>
      <c r="GS67" s="361"/>
      <c r="GT67" s="361"/>
      <c r="GU67" s="361"/>
      <c r="GV67" s="361"/>
      <c r="GW67" s="361"/>
      <c r="GX67" s="361"/>
      <c r="GY67" s="361"/>
      <c r="GZ67" s="361"/>
      <c r="HA67" s="361"/>
      <c r="HB67" s="361"/>
      <c r="HC67" s="361"/>
      <c r="HD67" s="361"/>
      <c r="HE67" s="361"/>
      <c r="HF67" s="361"/>
      <c r="HG67" s="361"/>
      <c r="HH67" s="361"/>
      <c r="HI67" s="361"/>
      <c r="HJ67" s="361"/>
      <c r="HK67" s="361"/>
      <c r="HL67" s="361"/>
      <c r="HM67" s="361"/>
      <c r="HN67" s="361"/>
      <c r="HO67" s="361"/>
      <c r="HP67" s="361"/>
      <c r="HQ67" s="361"/>
      <c r="HR67" s="361"/>
      <c r="HS67" s="361"/>
      <c r="HT67" s="361"/>
      <c r="HU67" s="361"/>
      <c r="HV67" s="361"/>
      <c r="HW67" s="361"/>
      <c r="HX67" s="361"/>
      <c r="HY67" s="361"/>
      <c r="HZ67" s="361"/>
      <c r="IA67" s="361"/>
      <c r="IB67" s="361"/>
      <c r="IC67" s="361"/>
      <c r="ID67" s="361"/>
      <c r="IE67" s="361"/>
      <c r="IF67" s="361"/>
      <c r="IG67" s="361"/>
      <c r="IH67" s="361"/>
      <c r="II67" s="361"/>
      <c r="IJ67" s="361"/>
      <c r="IK67" s="361"/>
      <c r="IL67" s="361"/>
      <c r="IM67" s="361"/>
      <c r="IN67" s="361"/>
      <c r="IO67" s="361"/>
      <c r="IP67" s="361"/>
      <c r="IQ67" s="361"/>
      <c r="IR67" s="361"/>
      <c r="IS67" s="361"/>
      <c r="IT67" s="361"/>
      <c r="IU67" s="361"/>
      <c r="IV67" s="361"/>
      <c r="IW67" s="361"/>
      <c r="IX67" s="361"/>
      <c r="IY67" s="361"/>
      <c r="IZ67" s="361"/>
      <c r="JA67" s="361"/>
      <c r="JB67" s="361"/>
      <c r="JC67" s="361"/>
      <c r="JD67" s="361"/>
      <c r="JE67" s="361"/>
      <c r="JF67" s="361"/>
      <c r="JG67" s="361"/>
      <c r="JH67" s="361"/>
      <c r="JI67" s="361"/>
      <c r="JJ67" s="361"/>
      <c r="JK67" s="361"/>
      <c r="JL67" s="361"/>
      <c r="JM67" s="361"/>
      <c r="JN67" s="361"/>
      <c r="JO67" s="361"/>
      <c r="JP67" s="361"/>
      <c r="JQ67" s="361"/>
      <c r="JR67" s="361"/>
      <c r="JS67" s="361"/>
      <c r="JT67" s="361"/>
      <c r="JU67" s="361"/>
      <c r="JV67" s="361"/>
      <c r="JW67" s="361"/>
      <c r="JX67" s="361"/>
      <c r="JY67" s="361"/>
      <c r="JZ67" s="361"/>
      <c r="KA67" s="361"/>
      <c r="KB67" s="361"/>
      <c r="KC67" s="361"/>
      <c r="KD67" s="361"/>
      <c r="KE67" s="361"/>
      <c r="KF67" s="361"/>
      <c r="KG67" s="361"/>
      <c r="KH67" s="361"/>
      <c r="KI67" s="361"/>
      <c r="KJ67" s="361"/>
      <c r="KK67" s="361"/>
      <c r="KL67" s="361"/>
      <c r="KM67" s="361"/>
      <c r="KN67" s="361"/>
      <c r="KO67" s="361"/>
      <c r="KP67" s="361"/>
      <c r="KQ67" s="361"/>
      <c r="KR67" s="361"/>
      <c r="KS67" s="361"/>
      <c r="KT67" s="361"/>
      <c r="KU67" s="361"/>
      <c r="KV67" s="361"/>
      <c r="KW67" s="361"/>
      <c r="KX67" s="361"/>
      <c r="KY67" s="361"/>
      <c r="KZ67" s="361"/>
      <c r="LA67" s="361"/>
      <c r="LB67" s="361"/>
      <c r="LC67" s="361"/>
      <c r="LD67" s="361"/>
      <c r="LE67" s="361"/>
      <c r="LF67" s="361"/>
      <c r="LG67" s="361"/>
      <c r="LH67" s="361"/>
      <c r="LI67" s="361"/>
      <c r="LJ67" s="361"/>
      <c r="LK67" s="361"/>
      <c r="LL67" s="361"/>
      <c r="LM67" s="361"/>
      <c r="LN67" s="361"/>
      <c r="LO67" s="361"/>
      <c r="LP67" s="361"/>
      <c r="LQ67" s="361"/>
      <c r="LR67" s="361"/>
      <c r="LS67" s="361"/>
      <c r="LT67" s="361"/>
      <c r="LU67" s="361"/>
      <c r="LV67" s="361"/>
      <c r="LW67" s="361"/>
      <c r="LX67" s="361"/>
      <c r="LY67" s="361"/>
      <c r="LZ67" s="361"/>
      <c r="MA67" s="361"/>
      <c r="MB67" s="361"/>
      <c r="MC67" s="361"/>
      <c r="MD67" s="361"/>
    </row>
    <row r="68" spans="1:342" ht="13">
      <c r="A68" s="360"/>
      <c r="GN68" s="19"/>
      <c r="GP68" s="361"/>
      <c r="GQ68" s="361"/>
      <c r="GR68" s="361"/>
      <c r="GS68" s="361"/>
      <c r="GT68" s="361"/>
      <c r="GU68" s="361"/>
      <c r="GV68" s="361"/>
      <c r="GW68" s="361"/>
      <c r="GX68" s="361"/>
      <c r="GY68" s="361"/>
      <c r="GZ68" s="361"/>
      <c r="HA68" s="361"/>
      <c r="HB68" s="361"/>
      <c r="HC68" s="361"/>
      <c r="HD68" s="361"/>
      <c r="HE68" s="361"/>
      <c r="HF68" s="361"/>
      <c r="HG68" s="361"/>
      <c r="HH68" s="361"/>
      <c r="HI68" s="361"/>
      <c r="HJ68" s="361"/>
      <c r="HK68" s="361"/>
      <c r="HL68" s="361"/>
      <c r="HM68" s="361"/>
      <c r="HN68" s="361"/>
      <c r="HO68" s="361"/>
      <c r="HP68" s="361"/>
      <c r="HQ68" s="361"/>
      <c r="HR68" s="361"/>
      <c r="HS68" s="361"/>
      <c r="HT68" s="361"/>
      <c r="HU68" s="361"/>
      <c r="HV68" s="361"/>
      <c r="HW68" s="361"/>
      <c r="HX68" s="361"/>
      <c r="HY68" s="361"/>
      <c r="HZ68" s="361"/>
      <c r="IA68" s="361"/>
      <c r="IB68" s="361"/>
      <c r="IC68" s="361"/>
      <c r="ID68" s="361"/>
      <c r="IE68" s="361"/>
      <c r="IF68" s="361"/>
      <c r="IG68" s="361"/>
      <c r="IH68" s="361"/>
      <c r="II68" s="361"/>
      <c r="IJ68" s="361"/>
      <c r="IK68" s="361"/>
      <c r="IL68" s="361"/>
      <c r="IM68" s="361"/>
      <c r="IN68" s="361"/>
      <c r="IO68" s="361"/>
      <c r="IP68" s="361"/>
      <c r="IQ68" s="361"/>
      <c r="IR68" s="361"/>
      <c r="IS68" s="361"/>
      <c r="IT68" s="361"/>
      <c r="IU68" s="361"/>
      <c r="IV68" s="361"/>
      <c r="IW68" s="361"/>
      <c r="IX68" s="361"/>
      <c r="IY68" s="361"/>
      <c r="IZ68" s="361"/>
      <c r="JA68" s="361"/>
      <c r="JB68" s="361"/>
      <c r="JC68" s="361"/>
      <c r="JD68" s="361"/>
      <c r="JE68" s="361"/>
      <c r="JF68" s="361"/>
      <c r="JG68" s="361"/>
      <c r="JH68" s="361"/>
      <c r="JI68" s="361"/>
      <c r="JJ68" s="361"/>
      <c r="JK68" s="361"/>
      <c r="JL68" s="361"/>
      <c r="JM68" s="361"/>
      <c r="JN68" s="361"/>
      <c r="JO68" s="361"/>
      <c r="JP68" s="361"/>
      <c r="JQ68" s="361"/>
      <c r="JR68" s="361"/>
      <c r="JS68" s="361"/>
      <c r="JT68" s="361"/>
      <c r="JU68" s="361"/>
      <c r="JV68" s="361"/>
      <c r="JW68" s="361"/>
      <c r="JX68" s="361"/>
      <c r="JY68" s="361"/>
      <c r="JZ68" s="361"/>
      <c r="KA68" s="361"/>
      <c r="KB68" s="361"/>
      <c r="KC68" s="361"/>
      <c r="KD68" s="361"/>
      <c r="KE68" s="361"/>
      <c r="KF68" s="361"/>
      <c r="KG68" s="361"/>
      <c r="KH68" s="361"/>
      <c r="KI68" s="361"/>
      <c r="KJ68" s="361"/>
      <c r="KK68" s="361"/>
      <c r="KL68" s="361"/>
      <c r="KM68" s="361"/>
      <c r="KN68" s="361"/>
      <c r="KO68" s="361"/>
      <c r="KP68" s="361"/>
      <c r="KQ68" s="361"/>
      <c r="KR68" s="361"/>
      <c r="KS68" s="361"/>
      <c r="KT68" s="361"/>
      <c r="KU68" s="361"/>
      <c r="KV68" s="361"/>
      <c r="KW68" s="361"/>
      <c r="KX68" s="361"/>
      <c r="KY68" s="361"/>
      <c r="KZ68" s="361"/>
      <c r="LA68" s="361"/>
      <c r="LB68" s="361"/>
      <c r="LC68" s="361"/>
      <c r="LD68" s="361"/>
      <c r="LE68" s="361"/>
      <c r="LF68" s="361"/>
      <c r="LG68" s="361"/>
      <c r="LH68" s="361"/>
      <c r="LI68" s="361"/>
      <c r="LJ68" s="361"/>
      <c r="LK68" s="361"/>
      <c r="LL68" s="361"/>
      <c r="LM68" s="361"/>
      <c r="LN68" s="361"/>
      <c r="LO68" s="361"/>
      <c r="LP68" s="361"/>
      <c r="LQ68" s="361"/>
      <c r="LR68" s="361"/>
      <c r="LS68" s="361"/>
      <c r="LT68" s="361"/>
      <c r="LU68" s="361"/>
      <c r="LV68" s="361"/>
      <c r="LW68" s="361"/>
      <c r="LX68" s="361"/>
      <c r="LY68" s="361"/>
      <c r="LZ68" s="361"/>
      <c r="MA68" s="361"/>
      <c r="MB68" s="361"/>
      <c r="MC68" s="361"/>
      <c r="MD68" s="361"/>
    </row>
    <row r="69" spans="1:342" ht="13">
      <c r="A69" s="1"/>
      <c r="GN69" s="19"/>
      <c r="GP69" s="361"/>
      <c r="GQ69" s="361"/>
      <c r="GR69" s="361"/>
      <c r="GS69" s="361"/>
      <c r="GT69" s="361"/>
      <c r="GU69" s="361"/>
      <c r="GV69" s="361"/>
      <c r="GW69" s="361"/>
      <c r="GX69" s="361"/>
      <c r="GY69" s="361"/>
      <c r="GZ69" s="361"/>
      <c r="HA69" s="361"/>
      <c r="HB69" s="361"/>
      <c r="HC69" s="361"/>
      <c r="HD69" s="361"/>
      <c r="HE69" s="361"/>
      <c r="HF69" s="361"/>
      <c r="HG69" s="361"/>
      <c r="HH69" s="361"/>
      <c r="HI69" s="361"/>
      <c r="HJ69" s="361"/>
      <c r="HK69" s="361"/>
      <c r="HL69" s="361"/>
      <c r="HM69" s="361"/>
      <c r="HN69" s="361"/>
      <c r="HO69" s="361"/>
      <c r="HP69" s="361"/>
      <c r="HQ69" s="361"/>
      <c r="HR69" s="361"/>
      <c r="HS69" s="361"/>
      <c r="HT69" s="361"/>
      <c r="HU69" s="361"/>
      <c r="HV69" s="361"/>
      <c r="HW69" s="361"/>
      <c r="HX69" s="361"/>
      <c r="HY69" s="361"/>
      <c r="HZ69" s="361"/>
      <c r="IA69" s="361"/>
      <c r="IB69" s="361"/>
      <c r="IC69" s="361"/>
      <c r="ID69" s="361"/>
      <c r="IE69" s="361"/>
      <c r="IF69" s="361"/>
      <c r="IG69" s="361"/>
      <c r="IH69" s="361"/>
      <c r="II69" s="361"/>
      <c r="IJ69" s="361"/>
      <c r="IK69" s="361"/>
      <c r="IL69" s="361"/>
      <c r="IM69" s="361"/>
      <c r="IN69" s="361"/>
      <c r="IO69" s="361"/>
      <c r="IP69" s="361"/>
      <c r="IQ69" s="361"/>
      <c r="IR69" s="361"/>
      <c r="IS69" s="361"/>
      <c r="IT69" s="361"/>
      <c r="IU69" s="361"/>
      <c r="IV69" s="361"/>
      <c r="IW69" s="361"/>
      <c r="IX69" s="361"/>
      <c r="IY69" s="361"/>
      <c r="IZ69" s="361"/>
      <c r="JA69" s="361"/>
      <c r="JB69" s="361"/>
      <c r="JC69" s="361"/>
      <c r="JD69" s="361"/>
      <c r="JE69" s="361"/>
      <c r="JF69" s="361"/>
      <c r="JG69" s="361"/>
      <c r="JH69" s="361"/>
      <c r="JI69" s="361"/>
      <c r="JJ69" s="361"/>
      <c r="JK69" s="361"/>
      <c r="JL69" s="361"/>
      <c r="JM69" s="361"/>
      <c r="JN69" s="361"/>
      <c r="JO69" s="361"/>
      <c r="JP69" s="361"/>
      <c r="JQ69" s="361"/>
      <c r="JR69" s="361"/>
      <c r="JS69" s="361"/>
      <c r="JT69" s="361"/>
      <c r="JU69" s="361"/>
      <c r="JV69" s="361"/>
      <c r="JW69" s="361"/>
      <c r="JX69" s="361"/>
      <c r="JY69" s="361"/>
      <c r="JZ69" s="361"/>
      <c r="KA69" s="361"/>
      <c r="KB69" s="361"/>
      <c r="KC69" s="361"/>
      <c r="KD69" s="361"/>
      <c r="KE69" s="361"/>
      <c r="KF69" s="361"/>
      <c r="KG69" s="361"/>
      <c r="KH69" s="361"/>
      <c r="KI69" s="361"/>
      <c r="KJ69" s="361"/>
      <c r="KK69" s="361"/>
      <c r="KL69" s="361"/>
      <c r="KM69" s="361"/>
      <c r="KN69" s="361"/>
      <c r="KO69" s="361"/>
      <c r="KP69" s="361"/>
      <c r="KQ69" s="361"/>
      <c r="KR69" s="361"/>
      <c r="KS69" s="361"/>
      <c r="KT69" s="361"/>
      <c r="KU69" s="361"/>
      <c r="KV69" s="361"/>
      <c r="KW69" s="361"/>
      <c r="KX69" s="361"/>
      <c r="KY69" s="361"/>
      <c r="KZ69" s="361"/>
      <c r="LA69" s="361"/>
      <c r="LB69" s="361"/>
      <c r="LC69" s="361"/>
      <c r="LD69" s="361"/>
      <c r="LE69" s="361"/>
      <c r="LF69" s="361"/>
      <c r="LG69" s="361"/>
      <c r="LH69" s="361"/>
      <c r="LI69" s="361"/>
      <c r="LJ69" s="361"/>
      <c r="LK69" s="361"/>
      <c r="LL69" s="361"/>
      <c r="LM69" s="361"/>
      <c r="LN69" s="361"/>
      <c r="LO69" s="361"/>
      <c r="LP69" s="361"/>
      <c r="LQ69" s="361"/>
      <c r="LR69" s="361"/>
      <c r="LS69" s="361"/>
      <c r="LT69" s="361"/>
      <c r="LU69" s="361"/>
      <c r="LV69" s="361"/>
      <c r="LW69" s="361"/>
      <c r="LX69" s="361"/>
      <c r="LY69" s="361"/>
      <c r="LZ69" s="361"/>
      <c r="MA69" s="361"/>
      <c r="MB69" s="361"/>
      <c r="MC69" s="361"/>
      <c r="MD69" s="361"/>
    </row>
    <row r="70" spans="1:342" ht="13">
      <c r="A70" s="1"/>
      <c r="GN70" s="19"/>
      <c r="GP70" s="361"/>
      <c r="GQ70" s="361"/>
      <c r="GR70" s="361"/>
      <c r="GS70" s="361"/>
      <c r="GT70" s="361"/>
      <c r="GU70" s="361"/>
      <c r="GV70" s="361"/>
      <c r="GW70" s="361"/>
      <c r="GX70" s="361"/>
      <c r="GY70" s="361"/>
      <c r="GZ70" s="361"/>
      <c r="HA70" s="361"/>
      <c r="HB70" s="361"/>
      <c r="HC70" s="361"/>
      <c r="HD70" s="361"/>
      <c r="HE70" s="361"/>
      <c r="HF70" s="361"/>
      <c r="HG70" s="361"/>
      <c r="HH70" s="361"/>
      <c r="HI70" s="361"/>
      <c r="HJ70" s="361"/>
      <c r="HK70" s="361"/>
      <c r="HL70" s="361"/>
      <c r="HM70" s="361"/>
      <c r="HN70" s="361"/>
      <c r="HO70" s="361"/>
      <c r="HP70" s="361"/>
      <c r="HQ70" s="361"/>
      <c r="HR70" s="361"/>
      <c r="HS70" s="361"/>
      <c r="HT70" s="361"/>
      <c r="HU70" s="361"/>
      <c r="HV70" s="361"/>
      <c r="HW70" s="361"/>
      <c r="HX70" s="361"/>
      <c r="HY70" s="361"/>
      <c r="HZ70" s="361"/>
      <c r="IA70" s="361"/>
      <c r="IB70" s="361"/>
      <c r="IC70" s="361"/>
      <c r="ID70" s="361"/>
      <c r="IE70" s="361"/>
      <c r="IF70" s="361"/>
      <c r="IG70" s="361"/>
      <c r="IH70" s="361"/>
      <c r="II70" s="361"/>
      <c r="IJ70" s="361"/>
      <c r="IK70" s="361"/>
      <c r="IL70" s="361"/>
      <c r="IM70" s="361"/>
      <c r="IN70" s="361"/>
      <c r="IO70" s="361"/>
      <c r="IP70" s="361"/>
      <c r="IQ70" s="361"/>
      <c r="IR70" s="361"/>
      <c r="IS70" s="361"/>
      <c r="IT70" s="361"/>
      <c r="IU70" s="361"/>
      <c r="IV70" s="361"/>
      <c r="IW70" s="361"/>
      <c r="IX70" s="361"/>
      <c r="IY70" s="361"/>
      <c r="IZ70" s="361"/>
      <c r="JA70" s="361"/>
      <c r="JB70" s="361"/>
      <c r="JC70" s="361"/>
      <c r="JD70" s="361"/>
      <c r="JE70" s="361"/>
      <c r="JF70" s="361"/>
      <c r="JG70" s="361"/>
      <c r="JH70" s="361"/>
      <c r="JI70" s="361"/>
      <c r="JJ70" s="361"/>
      <c r="JK70" s="361"/>
      <c r="JL70" s="361"/>
      <c r="JM70" s="361"/>
      <c r="JN70" s="361"/>
      <c r="JO70" s="361"/>
      <c r="JP70" s="361"/>
      <c r="JQ70" s="361"/>
      <c r="JR70" s="361"/>
      <c r="JS70" s="361"/>
      <c r="JT70" s="361"/>
      <c r="JU70" s="361"/>
      <c r="JV70" s="361"/>
      <c r="JW70" s="361"/>
      <c r="JX70" s="361"/>
      <c r="JY70" s="361"/>
      <c r="JZ70" s="361"/>
      <c r="KA70" s="361"/>
      <c r="KB70" s="361"/>
      <c r="KC70" s="361"/>
      <c r="KD70" s="361"/>
      <c r="KE70" s="361"/>
      <c r="KF70" s="361"/>
      <c r="KG70" s="361"/>
      <c r="KH70" s="361"/>
      <c r="KI70" s="361"/>
      <c r="KJ70" s="361"/>
      <c r="KK70" s="361"/>
      <c r="KL70" s="361"/>
      <c r="KM70" s="361"/>
      <c r="KN70" s="361"/>
      <c r="KO70" s="361"/>
      <c r="KP70" s="361"/>
      <c r="KQ70" s="361"/>
      <c r="KR70" s="361"/>
      <c r="KS70" s="361"/>
      <c r="KT70" s="361"/>
      <c r="KU70" s="361"/>
      <c r="KV70" s="361"/>
      <c r="KW70" s="361"/>
      <c r="KX70" s="361"/>
      <c r="KY70" s="361"/>
      <c r="KZ70" s="361"/>
      <c r="LA70" s="361"/>
      <c r="LB70" s="361"/>
      <c r="LC70" s="361"/>
      <c r="LD70" s="361"/>
      <c r="LE70" s="361"/>
      <c r="LF70" s="361"/>
      <c r="LG70" s="361"/>
      <c r="LH70" s="361"/>
      <c r="LI70" s="361"/>
      <c r="LJ70" s="361"/>
      <c r="LK70" s="361"/>
      <c r="LL70" s="361"/>
      <c r="LM70" s="361"/>
      <c r="LN70" s="361"/>
      <c r="LO70" s="361"/>
      <c r="LP70" s="361"/>
      <c r="LQ70" s="361"/>
      <c r="LR70" s="361"/>
      <c r="LS70" s="361"/>
      <c r="LT70" s="361"/>
      <c r="LU70" s="361"/>
      <c r="LV70" s="361"/>
      <c r="LW70" s="361"/>
      <c r="LX70" s="361"/>
      <c r="LY70" s="361"/>
      <c r="LZ70" s="361"/>
      <c r="MA70" s="361"/>
      <c r="MB70" s="361"/>
      <c r="MC70" s="361"/>
      <c r="MD70" s="361"/>
    </row>
    <row r="71" spans="1:342" ht="13">
      <c r="A71" s="1"/>
      <c r="GN71" s="19"/>
      <c r="GP71" s="361"/>
      <c r="GQ71" s="361"/>
      <c r="GR71" s="361"/>
      <c r="GS71" s="361"/>
      <c r="GT71" s="361"/>
      <c r="GU71" s="361"/>
      <c r="GV71" s="361"/>
      <c r="GW71" s="361"/>
      <c r="GX71" s="361"/>
      <c r="GY71" s="361"/>
      <c r="GZ71" s="361"/>
      <c r="HA71" s="361"/>
      <c r="HB71" s="361"/>
      <c r="HC71" s="361"/>
      <c r="HD71" s="361"/>
      <c r="HE71" s="361"/>
      <c r="HF71" s="361"/>
      <c r="HG71" s="361"/>
      <c r="HH71" s="361"/>
      <c r="HI71" s="361"/>
      <c r="HJ71" s="361"/>
      <c r="HK71" s="361"/>
      <c r="HL71" s="361"/>
      <c r="HM71" s="361"/>
      <c r="HN71" s="361"/>
      <c r="HO71" s="361"/>
      <c r="HP71" s="361"/>
      <c r="HQ71" s="361"/>
      <c r="HR71" s="361"/>
      <c r="HS71" s="361"/>
      <c r="HT71" s="361"/>
      <c r="HU71" s="361"/>
      <c r="HV71" s="361"/>
      <c r="HW71" s="361"/>
      <c r="HX71" s="361"/>
      <c r="HY71" s="361"/>
      <c r="HZ71" s="361"/>
      <c r="IA71" s="361"/>
      <c r="IB71" s="361"/>
      <c r="IC71" s="361"/>
      <c r="ID71" s="361"/>
      <c r="IE71" s="361"/>
      <c r="IF71" s="361"/>
      <c r="IG71" s="361"/>
      <c r="IH71" s="361"/>
      <c r="II71" s="361"/>
      <c r="IJ71" s="361"/>
      <c r="IK71" s="361"/>
      <c r="IL71" s="361"/>
      <c r="IM71" s="361"/>
      <c r="IN71" s="361"/>
      <c r="IO71" s="361"/>
      <c r="IP71" s="361"/>
      <c r="IQ71" s="361"/>
      <c r="IR71" s="361"/>
      <c r="IS71" s="361"/>
      <c r="IT71" s="361"/>
      <c r="IU71" s="361"/>
      <c r="IV71" s="361"/>
      <c r="IW71" s="361"/>
      <c r="IX71" s="361"/>
      <c r="IY71" s="361"/>
      <c r="IZ71" s="361"/>
      <c r="JA71" s="361"/>
      <c r="JB71" s="361"/>
      <c r="JC71" s="361"/>
      <c r="JD71" s="361"/>
      <c r="JE71" s="361"/>
      <c r="JF71" s="361"/>
      <c r="JG71" s="361"/>
      <c r="JH71" s="361"/>
      <c r="JI71" s="361"/>
      <c r="JJ71" s="361"/>
      <c r="JK71" s="361"/>
      <c r="JL71" s="361"/>
      <c r="JM71" s="361"/>
      <c r="JN71" s="361"/>
      <c r="JO71" s="361"/>
      <c r="JP71" s="361"/>
      <c r="JQ71" s="361"/>
      <c r="JR71" s="361"/>
      <c r="JS71" s="361"/>
      <c r="JT71" s="361"/>
      <c r="JU71" s="361"/>
      <c r="JV71" s="361"/>
      <c r="JW71" s="361"/>
      <c r="JX71" s="361"/>
      <c r="JY71" s="361"/>
      <c r="JZ71" s="361"/>
      <c r="KA71" s="361"/>
      <c r="KB71" s="361"/>
      <c r="KC71" s="361"/>
      <c r="KD71" s="361"/>
      <c r="KE71" s="361"/>
      <c r="KF71" s="361"/>
      <c r="KG71" s="361"/>
      <c r="KH71" s="361"/>
      <c r="KI71" s="361"/>
      <c r="KJ71" s="361"/>
      <c r="KK71" s="361"/>
      <c r="KL71" s="361"/>
      <c r="KM71" s="361"/>
      <c r="KN71" s="361"/>
      <c r="KO71" s="361"/>
      <c r="KP71" s="361"/>
      <c r="KQ71" s="361"/>
      <c r="KR71" s="361"/>
      <c r="KS71" s="361"/>
      <c r="KT71" s="361"/>
      <c r="KU71" s="361"/>
      <c r="KV71" s="361"/>
      <c r="KW71" s="361"/>
      <c r="KX71" s="361"/>
      <c r="KY71" s="361"/>
      <c r="KZ71" s="361"/>
      <c r="LA71" s="361"/>
      <c r="LB71" s="361"/>
      <c r="LC71" s="361"/>
      <c r="LD71" s="361"/>
      <c r="LE71" s="361"/>
      <c r="LF71" s="361"/>
      <c r="LG71" s="361"/>
      <c r="LH71" s="361"/>
      <c r="LI71" s="361"/>
      <c r="LJ71" s="361"/>
      <c r="LK71" s="361"/>
      <c r="LL71" s="361"/>
      <c r="LM71" s="361"/>
      <c r="LN71" s="361"/>
      <c r="LO71" s="361"/>
      <c r="LP71" s="361"/>
      <c r="LQ71" s="361"/>
      <c r="LR71" s="361"/>
      <c r="LS71" s="361"/>
      <c r="LT71" s="361"/>
      <c r="LU71" s="361"/>
      <c r="LV71" s="361"/>
      <c r="LW71" s="361"/>
      <c r="LX71" s="361"/>
      <c r="LY71" s="361"/>
      <c r="LZ71" s="361"/>
      <c r="MA71" s="361"/>
      <c r="MB71" s="361"/>
      <c r="MC71" s="361"/>
      <c r="MD71" s="361"/>
    </row>
    <row r="72" spans="1:342" ht="13">
      <c r="A72" s="1"/>
      <c r="GN72" s="19"/>
      <c r="GP72" s="361"/>
      <c r="GQ72" s="361"/>
      <c r="GR72" s="361"/>
      <c r="GS72" s="361"/>
      <c r="GT72" s="361"/>
      <c r="GU72" s="361"/>
      <c r="GV72" s="361"/>
      <c r="GW72" s="361"/>
      <c r="GX72" s="361"/>
      <c r="GY72" s="361"/>
      <c r="GZ72" s="361"/>
      <c r="HA72" s="361"/>
      <c r="HB72" s="361"/>
      <c r="HC72" s="361"/>
      <c r="HD72" s="361"/>
      <c r="HE72" s="361"/>
      <c r="HF72" s="361"/>
      <c r="HG72" s="361"/>
      <c r="HH72" s="361"/>
      <c r="HI72" s="361"/>
      <c r="HJ72" s="361"/>
      <c r="HK72" s="361"/>
      <c r="HL72" s="361"/>
      <c r="HM72" s="361"/>
      <c r="HN72" s="361"/>
      <c r="HO72" s="361"/>
      <c r="HP72" s="361"/>
      <c r="HQ72" s="361"/>
      <c r="HR72" s="361"/>
      <c r="HS72" s="361"/>
      <c r="HT72" s="361"/>
      <c r="HU72" s="361"/>
      <c r="HV72" s="361"/>
      <c r="HW72" s="361"/>
      <c r="HX72" s="361"/>
      <c r="HY72" s="361"/>
      <c r="HZ72" s="361"/>
      <c r="IA72" s="361"/>
      <c r="IB72" s="361"/>
      <c r="IC72" s="361"/>
      <c r="ID72" s="361"/>
      <c r="IE72" s="361"/>
      <c r="IF72" s="361"/>
      <c r="IG72" s="361"/>
      <c r="IH72" s="361"/>
      <c r="II72" s="361"/>
      <c r="IJ72" s="361"/>
      <c r="IK72" s="361"/>
      <c r="IL72" s="361"/>
      <c r="IM72" s="361"/>
      <c r="IN72" s="361"/>
      <c r="IO72" s="361"/>
      <c r="IP72" s="361"/>
      <c r="IQ72" s="361"/>
      <c r="IR72" s="361"/>
      <c r="IS72" s="361"/>
      <c r="IT72" s="361"/>
      <c r="IU72" s="361"/>
      <c r="IV72" s="361"/>
      <c r="IW72" s="361"/>
      <c r="IX72" s="361"/>
      <c r="IY72" s="361"/>
      <c r="IZ72" s="361"/>
      <c r="JA72" s="361"/>
      <c r="JB72" s="361"/>
      <c r="JC72" s="361"/>
      <c r="JD72" s="361"/>
      <c r="JE72" s="361"/>
      <c r="JF72" s="361"/>
      <c r="JG72" s="361"/>
      <c r="JH72" s="361"/>
      <c r="JI72" s="361"/>
      <c r="JJ72" s="361"/>
      <c r="JK72" s="361"/>
      <c r="JL72" s="361"/>
      <c r="JM72" s="361"/>
      <c r="JN72" s="361"/>
      <c r="JO72" s="361"/>
      <c r="JP72" s="361"/>
      <c r="JQ72" s="361"/>
      <c r="JR72" s="361"/>
      <c r="JS72" s="361"/>
      <c r="JT72" s="361"/>
      <c r="JU72" s="361"/>
      <c r="JV72" s="361"/>
      <c r="JW72" s="361"/>
      <c r="JX72" s="361"/>
      <c r="JY72" s="361"/>
      <c r="JZ72" s="361"/>
      <c r="KA72" s="361"/>
      <c r="KB72" s="361"/>
      <c r="KC72" s="361"/>
      <c r="KD72" s="361"/>
      <c r="KE72" s="361"/>
      <c r="KF72" s="361"/>
      <c r="KG72" s="361"/>
      <c r="KH72" s="361"/>
      <c r="KI72" s="361"/>
      <c r="KJ72" s="361"/>
      <c r="KK72" s="361"/>
      <c r="KL72" s="361"/>
      <c r="KM72" s="361"/>
      <c r="KN72" s="361"/>
      <c r="KO72" s="361"/>
      <c r="KP72" s="361"/>
      <c r="KQ72" s="361"/>
      <c r="KR72" s="361"/>
      <c r="KS72" s="361"/>
      <c r="KT72" s="361"/>
      <c r="KU72" s="361"/>
      <c r="KV72" s="361"/>
      <c r="KW72" s="361"/>
      <c r="KX72" s="361"/>
      <c r="KY72" s="361"/>
      <c r="KZ72" s="361"/>
      <c r="LA72" s="361"/>
      <c r="LB72" s="361"/>
      <c r="LC72" s="361"/>
      <c r="LD72" s="361"/>
      <c r="LE72" s="361"/>
      <c r="LF72" s="361"/>
      <c r="LG72" s="361"/>
      <c r="LH72" s="361"/>
      <c r="LI72" s="361"/>
      <c r="LJ72" s="361"/>
      <c r="LK72" s="361"/>
      <c r="LL72" s="361"/>
      <c r="LM72" s="361"/>
      <c r="LN72" s="361"/>
      <c r="LO72" s="361"/>
      <c r="LP72" s="361"/>
      <c r="LQ72" s="361"/>
      <c r="LR72" s="361"/>
      <c r="LS72" s="361"/>
      <c r="LT72" s="361"/>
      <c r="LU72" s="361"/>
      <c r="LV72" s="361"/>
      <c r="LW72" s="361"/>
      <c r="LX72" s="361"/>
      <c r="LY72" s="361"/>
      <c r="LZ72" s="361"/>
      <c r="MA72" s="361"/>
      <c r="MB72" s="361"/>
      <c r="MC72" s="361"/>
      <c r="MD72" s="361"/>
    </row>
    <row r="73" spans="1:342" ht="13">
      <c r="A73" s="360"/>
      <c r="GN73" s="25"/>
    </row>
    <row r="74" spans="1:342" ht="13">
      <c r="A74" s="360"/>
      <c r="GN74" s="19"/>
    </row>
    <row r="75" spans="1:342" ht="13">
      <c r="GN75" s="19"/>
    </row>
    <row r="76" spans="1:342" ht="13">
      <c r="GN76" s="25"/>
    </row>
    <row r="77" spans="1:342" ht="13"/>
    <row r="78" spans="1:342" ht="13">
      <c r="GN78" s="39"/>
    </row>
    <row r="79" spans="1:342" ht="13">
      <c r="A79" s="360"/>
      <c r="GN79" s="40"/>
    </row>
    <row r="80" spans="1:342" ht="13">
      <c r="GN80" s="40"/>
    </row>
    <row r="81" spans="196:196" ht="13">
      <c r="GN81" s="40"/>
    </row>
    <row r="82" spans="196:196" ht="13">
      <c r="GN82" s="40"/>
    </row>
    <row r="83" spans="196:196" ht="13">
      <c r="GN83" s="40"/>
    </row>
    <row r="84" spans="196:196" ht="13">
      <c r="GN84" s="40"/>
    </row>
    <row r="85" spans="196:196" ht="13"/>
    <row r="86" spans="196:196" ht="13"/>
    <row r="87" spans="196:196" ht="13"/>
    <row r="88" spans="196:196" ht="13"/>
    <row r="89" spans="196:196" ht="13"/>
    <row r="90" spans="196:196" ht="13"/>
    <row r="91" spans="196:196" ht="13"/>
    <row r="92" spans="196:196" ht="14" customHeight="1"/>
    <row r="93" spans="196:196" ht="14" customHeight="1"/>
    <row r="94" spans="196:196" ht="14" customHeight="1"/>
    <row r="95" spans="196:196" ht="14" customHeight="1"/>
    <row r="96" spans="196:196" ht="14" customHeight="1"/>
    <row r="97" ht="14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zoomScale="84" zoomScaleNormal="84" workbookViewId="0">
      <selection activeCell="E3" sqref="E3"/>
    </sheetView>
  </sheetViews>
  <sheetFormatPr baseColWidth="10" defaultColWidth="11.453125" defaultRowHeight="14.5" outlineLevelRow="3"/>
  <cols>
    <col min="1" max="1" width="6" style="144" customWidth="1"/>
    <col min="2" max="2" width="67.08984375" style="61" customWidth="1"/>
    <col min="3" max="7" width="9.08984375" style="61" customWidth="1"/>
    <col min="8" max="8" width="7.08984375" style="61" customWidth="1"/>
    <col min="9" max="9" width="9.08984375" style="61" customWidth="1"/>
    <col min="10" max="10" width="11.08984375" style="61" customWidth="1"/>
    <col min="11" max="11" width="9.08984375" style="61" customWidth="1"/>
    <col min="12" max="12" width="9.6328125" style="61" customWidth="1"/>
    <col min="13" max="13" width="11.54296875" style="61" customWidth="1"/>
    <col min="14" max="14" width="11.08984375" style="61" customWidth="1"/>
    <col min="15" max="15" width="12.08984375" style="136" customWidth="1"/>
    <col min="16" max="17" width="11.453125" style="61" customWidth="1"/>
    <col min="18" max="18" width="34.36328125" style="61" bestFit="1" customWidth="1"/>
    <col min="19" max="19" width="18.36328125" style="61" bestFit="1" customWidth="1"/>
    <col min="20" max="20" width="30.36328125" style="61" bestFit="1" customWidth="1"/>
    <col min="21" max="21" width="11.453125" style="61" customWidth="1"/>
    <col min="22" max="22" width="27.54296875" style="61" customWidth="1"/>
    <col min="23" max="16384" width="11.453125" style="61"/>
  </cols>
  <sheetData>
    <row r="1" spans="1:15" s="55" customFormat="1">
      <c r="A1" s="53"/>
      <c r="B1" s="54"/>
    </row>
    <row r="2" spans="1:15" s="55" customFormat="1">
      <c r="A2" s="53"/>
      <c r="B2" s="54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</row>
    <row r="3" spans="1:15" s="55" customFormat="1">
      <c r="A3" s="53"/>
      <c r="B3" s="54"/>
      <c r="C3" s="56"/>
      <c r="D3" s="56"/>
      <c r="E3" s="28" t="s">
        <v>418</v>
      </c>
      <c r="F3" s="56"/>
      <c r="G3" s="56"/>
      <c r="H3" s="56"/>
      <c r="I3" s="56"/>
      <c r="J3" s="56"/>
      <c r="K3" s="56"/>
      <c r="L3" s="56"/>
      <c r="M3" s="56"/>
      <c r="N3" s="56"/>
      <c r="O3" s="57"/>
    </row>
    <row r="4" spans="1:15" s="55" customFormat="1">
      <c r="A4" s="53"/>
      <c r="B4" s="54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</row>
    <row r="5" spans="1:15" s="55" customFormat="1" ht="15.5">
      <c r="A5" s="53"/>
      <c r="B5" s="307" t="s">
        <v>307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</row>
    <row r="6" spans="1:15" s="55" customFormat="1">
      <c r="A6" s="53"/>
      <c r="B6" s="57" t="s">
        <v>343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</row>
    <row r="7" spans="1:15" s="55" customFormat="1">
      <c r="A7" s="53"/>
      <c r="B7" s="55" t="s">
        <v>95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</row>
    <row r="8" spans="1:15" s="55" customFormat="1">
      <c r="A8" s="53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</row>
    <row r="9" spans="1:15" s="55" customFormat="1">
      <c r="A9" s="53"/>
      <c r="B9" s="427" t="s">
        <v>407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  <c r="M9" s="427"/>
      <c r="N9" s="427"/>
      <c r="O9" s="427"/>
    </row>
    <row r="10" spans="1:15" s="55" customFormat="1">
      <c r="A10" s="53"/>
      <c r="B10" s="427" t="s">
        <v>408</v>
      </c>
      <c r="C10" s="427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  <c r="O10" s="427"/>
    </row>
    <row r="11" spans="1:15" s="55" customFormat="1">
      <c r="A11" s="53"/>
      <c r="B11" s="428" t="s">
        <v>95</v>
      </c>
      <c r="C11" s="428"/>
      <c r="D11" s="428"/>
      <c r="E11" s="428"/>
      <c r="F11" s="428"/>
      <c r="G11" s="428"/>
      <c r="H11" s="428"/>
      <c r="I11" s="428"/>
      <c r="J11" s="428"/>
      <c r="K11" s="428"/>
      <c r="L11" s="428"/>
      <c r="M11" s="428"/>
      <c r="N11" s="428"/>
      <c r="O11" s="428"/>
    </row>
    <row r="12" spans="1:15" s="55" customFormat="1">
      <c r="A12" s="53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</row>
    <row r="13" spans="1:15" ht="15" customHeight="1">
      <c r="A13" s="53"/>
      <c r="B13" s="429" t="s">
        <v>96</v>
      </c>
      <c r="C13" s="431" t="s">
        <v>409</v>
      </c>
      <c r="D13" s="432"/>
      <c r="E13" s="432"/>
      <c r="F13" s="432"/>
      <c r="G13" s="432"/>
      <c r="H13" s="432"/>
      <c r="I13" s="432"/>
      <c r="J13" s="432"/>
      <c r="K13" s="432"/>
      <c r="L13" s="432"/>
      <c r="M13" s="432"/>
      <c r="N13" s="433"/>
      <c r="O13" s="434" t="s">
        <v>410</v>
      </c>
    </row>
    <row r="14" spans="1:15" ht="30" customHeight="1">
      <c r="A14" s="53"/>
      <c r="B14" s="430"/>
      <c r="C14" s="62" t="s">
        <v>5</v>
      </c>
      <c r="D14" s="62" t="s">
        <v>6</v>
      </c>
      <c r="E14" s="62" t="s">
        <v>7</v>
      </c>
      <c r="F14" s="62" t="s">
        <v>8</v>
      </c>
      <c r="G14" s="62" t="s">
        <v>9</v>
      </c>
      <c r="H14" s="62" t="s">
        <v>10</v>
      </c>
      <c r="I14" s="62" t="s">
        <v>11</v>
      </c>
      <c r="J14" s="62" t="s">
        <v>12</v>
      </c>
      <c r="K14" s="62" t="s">
        <v>13</v>
      </c>
      <c r="L14" s="62" t="s">
        <v>14</v>
      </c>
      <c r="M14" s="62" t="s">
        <v>15</v>
      </c>
      <c r="N14" s="62" t="s">
        <v>16</v>
      </c>
      <c r="O14" s="435"/>
    </row>
    <row r="15" spans="1:15">
      <c r="A15" s="53"/>
      <c r="B15" s="63" t="s">
        <v>97</v>
      </c>
      <c r="C15" s="64">
        <v>160.83442375686604</v>
      </c>
      <c r="D15" s="64">
        <v>152.39620414767475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>
        <v>313.23062790454082</v>
      </c>
    </row>
    <row r="16" spans="1:15" ht="4.5" customHeight="1">
      <c r="A16" s="53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>
      <c r="A17" s="53"/>
      <c r="B17" s="67" t="s">
        <v>98</v>
      </c>
      <c r="C17" s="68">
        <v>157.32320884968891</v>
      </c>
      <c r="D17" s="68">
        <v>149.67882146477365</v>
      </c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>
        <v>307.00203031446256</v>
      </c>
    </row>
    <row r="18" spans="1:15">
      <c r="A18" s="53"/>
      <c r="B18" s="69" t="s">
        <v>99</v>
      </c>
      <c r="C18" s="70">
        <v>14.834325446686268</v>
      </c>
      <c r="D18" s="70">
        <v>14.829397630094936</v>
      </c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1">
        <v>29.663723076781203</v>
      </c>
    </row>
    <row r="19" spans="1:15">
      <c r="A19" s="53"/>
      <c r="B19" s="69" t="s">
        <v>100</v>
      </c>
      <c r="C19" s="70">
        <v>4.8240161565965618</v>
      </c>
      <c r="D19" s="70">
        <v>4.5269887512789575</v>
      </c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1">
        <v>9.3510049078755202</v>
      </c>
    </row>
    <row r="20" spans="1:15">
      <c r="A20" s="53"/>
      <c r="B20" s="69" t="s">
        <v>101</v>
      </c>
      <c r="C20" s="70">
        <v>13.168013817902773</v>
      </c>
      <c r="D20" s="70">
        <v>12.282063419604409</v>
      </c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1">
        <v>25.45007723750718</v>
      </c>
    </row>
    <row r="21" spans="1:15">
      <c r="A21" s="53"/>
      <c r="B21" s="69" t="s">
        <v>102</v>
      </c>
      <c r="C21" s="70">
        <v>4.1048676801855351</v>
      </c>
      <c r="D21" s="70">
        <v>3.8792585337997023</v>
      </c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1">
        <v>7.9841262139852374</v>
      </c>
    </row>
    <row r="22" spans="1:15">
      <c r="A22" s="53"/>
      <c r="B22" s="69" t="s">
        <v>103</v>
      </c>
      <c r="C22" s="70">
        <v>45.249919454367152</v>
      </c>
      <c r="D22" s="70">
        <v>43.067985149512943</v>
      </c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1">
        <v>88.317904603880095</v>
      </c>
    </row>
    <row r="23" spans="1:15">
      <c r="A23" s="53"/>
      <c r="B23" s="69" t="s">
        <v>104</v>
      </c>
      <c r="C23" s="70">
        <v>75.142066293950634</v>
      </c>
      <c r="D23" s="70">
        <v>71.093127980482706</v>
      </c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1">
        <v>146.23519427443335</v>
      </c>
    </row>
    <row r="24" spans="1:15">
      <c r="A24" s="53"/>
      <c r="B24" s="72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4"/>
    </row>
    <row r="25" spans="1:15">
      <c r="A25" s="53"/>
      <c r="B25" s="67" t="s">
        <v>105</v>
      </c>
      <c r="C25" s="68">
        <v>3.5112149071771483</v>
      </c>
      <c r="D25" s="68">
        <v>2.717382682901115</v>
      </c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>
        <v>6.2285975900782624</v>
      </c>
    </row>
    <row r="26" spans="1:15">
      <c r="A26" s="53"/>
      <c r="B26" s="69" t="s">
        <v>106</v>
      </c>
      <c r="C26" s="70">
        <v>2.4255569938404644</v>
      </c>
      <c r="D26" s="70">
        <v>2.4129466671085464</v>
      </c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1">
        <v>4.8385036609490104</v>
      </c>
    </row>
    <row r="27" spans="1:15">
      <c r="A27" s="53"/>
      <c r="B27" s="69" t="s">
        <v>107</v>
      </c>
      <c r="C27" s="70">
        <v>1.0856579133366837</v>
      </c>
      <c r="D27" s="70">
        <v>0.30443601579256874</v>
      </c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1">
        <v>1.3900939291292524</v>
      </c>
    </row>
    <row r="28" spans="1:15" ht="4.5" customHeight="1">
      <c r="A28" s="53"/>
      <c r="B28" s="75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7"/>
    </row>
    <row r="29" spans="1:15">
      <c r="A29" s="53"/>
      <c r="B29" s="78" t="s">
        <v>108</v>
      </c>
      <c r="C29" s="79">
        <v>267.04111057406112</v>
      </c>
      <c r="D29" s="79">
        <v>271.54027409569352</v>
      </c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>
        <v>538.58138466975458</v>
      </c>
    </row>
    <row r="30" spans="1:15">
      <c r="A30" s="53"/>
      <c r="B30" s="80" t="s">
        <v>109</v>
      </c>
      <c r="C30" s="81">
        <v>231.37916214174919</v>
      </c>
      <c r="D30" s="81">
        <v>231.62188714247918</v>
      </c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>
        <v>463.00104928422832</v>
      </c>
    </row>
    <row r="31" spans="1:15">
      <c r="A31" s="53"/>
      <c r="B31" s="69" t="s">
        <v>110</v>
      </c>
      <c r="C31" s="70">
        <v>158.92633967068053</v>
      </c>
      <c r="D31" s="70">
        <v>162.1087809497493</v>
      </c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1">
        <v>321.03512062042984</v>
      </c>
    </row>
    <row r="32" spans="1:15">
      <c r="A32" s="53"/>
      <c r="B32" s="69" t="s">
        <v>111</v>
      </c>
      <c r="C32" s="70">
        <v>0</v>
      </c>
      <c r="D32" s="70">
        <v>0</v>
      </c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1">
        <v>0</v>
      </c>
    </row>
    <row r="33" spans="1:15">
      <c r="A33" s="53"/>
      <c r="B33" s="69" t="s">
        <v>112</v>
      </c>
      <c r="C33" s="70">
        <v>17.173211722688457</v>
      </c>
      <c r="D33" s="70">
        <v>15.078928715395765</v>
      </c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1">
        <v>32.252140438084226</v>
      </c>
    </row>
    <row r="34" spans="1:15">
      <c r="A34" s="53"/>
      <c r="B34" s="69" t="s">
        <v>113</v>
      </c>
      <c r="C34" s="70">
        <v>2.2426985794064533</v>
      </c>
      <c r="D34" s="70">
        <v>2.6996832467606477</v>
      </c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1">
        <v>4.9423818261671011</v>
      </c>
    </row>
    <row r="35" spans="1:15">
      <c r="A35" s="53"/>
      <c r="B35" s="69" t="s">
        <v>334</v>
      </c>
      <c r="C35" s="70">
        <v>53.036912168973736</v>
      </c>
      <c r="D35" s="70">
        <v>51.734494230573475</v>
      </c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1">
        <v>104.7714063995472</v>
      </c>
    </row>
    <row r="36" spans="1:15" ht="15" customHeight="1" outlineLevel="3">
      <c r="A36" s="53"/>
      <c r="B36" s="69" t="s">
        <v>256</v>
      </c>
      <c r="C36" s="70">
        <v>0</v>
      </c>
      <c r="D36" s="70">
        <v>0</v>
      </c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1">
        <v>0</v>
      </c>
    </row>
    <row r="37" spans="1:15" ht="4.5" customHeight="1" outlineLevel="2">
      <c r="A37" s="53"/>
      <c r="B37" s="7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3"/>
    </row>
    <row r="38" spans="1:15">
      <c r="A38" s="53"/>
      <c r="B38" s="80" t="s">
        <v>114</v>
      </c>
      <c r="C38" s="81">
        <v>35.241120443003041</v>
      </c>
      <c r="D38" s="81">
        <v>38.693941803967135</v>
      </c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>
        <v>73.935062246970176</v>
      </c>
    </row>
    <row r="39" spans="1:15">
      <c r="A39" s="53"/>
      <c r="B39" s="69" t="s">
        <v>266</v>
      </c>
      <c r="C39" s="243">
        <v>29.735592327913835</v>
      </c>
      <c r="D39" s="243">
        <v>32.25183505932339</v>
      </c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>
        <v>61.987427387237233</v>
      </c>
    </row>
    <row r="40" spans="1:15">
      <c r="A40" s="53"/>
      <c r="B40" s="69" t="s">
        <v>115</v>
      </c>
      <c r="C40" s="243">
        <v>9.2865098065547933</v>
      </c>
      <c r="D40" s="243">
        <v>9.5318442460459085</v>
      </c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>
        <v>18.818354052600704</v>
      </c>
    </row>
    <row r="41" spans="1:15">
      <c r="A41" s="53"/>
      <c r="B41" s="69" t="s">
        <v>116</v>
      </c>
      <c r="C41" s="243">
        <v>14.830021639465064</v>
      </c>
      <c r="D41" s="243">
        <v>16.72124069908909</v>
      </c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>
        <v>31.551262338554153</v>
      </c>
    </row>
    <row r="42" spans="1:15">
      <c r="A42" s="53"/>
      <c r="B42" s="69" t="s">
        <v>117</v>
      </c>
      <c r="C42" s="243">
        <v>2.9948044736538293</v>
      </c>
      <c r="D42" s="243">
        <v>2.6794318461941131</v>
      </c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>
        <v>5.6742363198479424</v>
      </c>
    </row>
    <row r="43" spans="1:15">
      <c r="A43" s="53"/>
      <c r="B43" s="69" t="s">
        <v>120</v>
      </c>
      <c r="C43" s="243">
        <v>2.6242564082401483</v>
      </c>
      <c r="D43" s="243">
        <v>3.3193182679942828</v>
      </c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>
        <v>5.943574676234431</v>
      </c>
    </row>
    <row r="44" spans="1:15">
      <c r="A44" s="53"/>
      <c r="B44" s="69" t="s">
        <v>267</v>
      </c>
      <c r="C44" s="243">
        <v>5.5055281150892021</v>
      </c>
      <c r="D44" s="243">
        <v>6.4421067446437483</v>
      </c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>
        <v>11.94763485973295</v>
      </c>
    </row>
    <row r="45" spans="1:15">
      <c r="A45" s="53"/>
      <c r="B45" s="69" t="s">
        <v>118</v>
      </c>
      <c r="C45" s="243">
        <v>1.2358203888258825</v>
      </c>
      <c r="D45" s="243">
        <v>1.4745826404114362</v>
      </c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>
        <v>2.7104030292373187</v>
      </c>
    </row>
    <row r="46" spans="1:15">
      <c r="A46" s="53"/>
      <c r="B46" s="69" t="s">
        <v>119</v>
      </c>
      <c r="C46" s="243">
        <v>4.2697077262633192</v>
      </c>
      <c r="D46" s="243">
        <v>4.9675241042323126</v>
      </c>
      <c r="E46" s="243"/>
      <c r="F46" s="243"/>
      <c r="G46" s="243"/>
      <c r="H46" s="243"/>
      <c r="I46" s="243"/>
      <c r="J46" s="243"/>
      <c r="K46" s="243"/>
      <c r="L46" s="243"/>
      <c r="M46" s="243"/>
      <c r="N46" s="243"/>
      <c r="O46" s="243">
        <v>9.2372318304956309</v>
      </c>
    </row>
    <row r="47" spans="1:15">
      <c r="A47" s="53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83"/>
    </row>
    <row r="48" spans="1:15">
      <c r="A48" s="53"/>
      <c r="B48" s="84" t="s">
        <v>121</v>
      </c>
      <c r="C48" s="218">
        <v>0.42082798930891335</v>
      </c>
      <c r="D48" s="218">
        <v>1.2244451492471653</v>
      </c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>
        <v>1.6452731385560786</v>
      </c>
    </row>
    <row r="49" spans="1:16">
      <c r="A49" s="53"/>
      <c r="B49" s="69" t="s">
        <v>73</v>
      </c>
      <c r="C49" s="86">
        <v>0.42082798930891335</v>
      </c>
      <c r="D49" s="86">
        <v>1.2244451492471653</v>
      </c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>
        <v>1.6452731385560786</v>
      </c>
    </row>
    <row r="50" spans="1:16" ht="15" customHeight="1" outlineLevel="1">
      <c r="A50" s="53"/>
      <c r="B50" s="72" t="s">
        <v>122</v>
      </c>
      <c r="C50" s="86">
        <v>0</v>
      </c>
      <c r="D50" s="86">
        <v>0</v>
      </c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>
        <v>0</v>
      </c>
    </row>
    <row r="51" spans="1:16" ht="15" customHeight="1" outlineLevel="1">
      <c r="A51" s="53"/>
      <c r="B51" s="72" t="s">
        <v>123</v>
      </c>
      <c r="C51" s="86">
        <v>0.42082798930891335</v>
      </c>
      <c r="D51" s="86">
        <v>1.2244451492471653</v>
      </c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>
        <v>1.6452731385560786</v>
      </c>
    </row>
    <row r="52" spans="1:16" ht="15" customHeight="1" outlineLevel="1">
      <c r="A52" s="53"/>
      <c r="B52" s="72" t="s">
        <v>124</v>
      </c>
      <c r="C52" s="86">
        <v>0</v>
      </c>
      <c r="D52" s="86">
        <v>0</v>
      </c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>
        <v>0</v>
      </c>
    </row>
    <row r="53" spans="1:16">
      <c r="A53" s="53"/>
      <c r="B53" s="69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77"/>
    </row>
    <row r="54" spans="1:16">
      <c r="A54" s="53"/>
      <c r="B54" s="88" t="s">
        <v>125</v>
      </c>
      <c r="C54" s="89">
        <v>-74.055953292060281</v>
      </c>
      <c r="D54" s="89">
        <v>-81.943065677705533</v>
      </c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>
        <v>-155.99901896976576</v>
      </c>
    </row>
    <row r="55" spans="1:16">
      <c r="A55" s="53"/>
      <c r="B55" s="88" t="s">
        <v>126</v>
      </c>
      <c r="C55" s="89">
        <v>-106.20668681719508</v>
      </c>
      <c r="D55" s="89">
        <v>-119.14406994801877</v>
      </c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>
        <v>-225.35075676521376</v>
      </c>
      <c r="P55" s="225"/>
    </row>
    <row r="56" spans="1:16">
      <c r="A56" s="53"/>
      <c r="B56" s="90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7"/>
    </row>
    <row r="57" spans="1:16">
      <c r="A57" s="53"/>
      <c r="B57" s="78" t="s">
        <v>127</v>
      </c>
      <c r="C57" s="79">
        <v>13.664313453101316</v>
      </c>
      <c r="D57" s="79">
        <v>18.248520767177595</v>
      </c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>
        <v>31.912834220278913</v>
      </c>
    </row>
    <row r="58" spans="1:16">
      <c r="A58" s="53"/>
      <c r="B58" s="69" t="s">
        <v>128</v>
      </c>
      <c r="C58" s="86">
        <v>13.098667452509456</v>
      </c>
      <c r="D58" s="86">
        <v>16.819073867177597</v>
      </c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>
        <v>29.917741319687053</v>
      </c>
    </row>
    <row r="59" spans="1:16">
      <c r="A59" s="53"/>
      <c r="B59" s="69" t="s">
        <v>129</v>
      </c>
      <c r="C59" s="86">
        <v>0.56564600059185999</v>
      </c>
      <c r="D59" s="86">
        <v>1.4294469000000001</v>
      </c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>
        <v>1.9950929005918601</v>
      </c>
    </row>
    <row r="60" spans="1:16">
      <c r="A60" s="53"/>
      <c r="B60" s="75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77"/>
    </row>
    <row r="61" spans="1:16">
      <c r="A61" s="53"/>
      <c r="B61" s="88" t="s">
        <v>130</v>
      </c>
      <c r="C61" s="89">
        <v>-119.87100027029639</v>
      </c>
      <c r="D61" s="89">
        <v>-137.39259071519638</v>
      </c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>
        <v>-257.26359098549267</v>
      </c>
    </row>
    <row r="62" spans="1:16">
      <c r="A62" s="53"/>
      <c r="B62" s="92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</row>
    <row r="63" spans="1:16">
      <c r="A63" s="53"/>
      <c r="B63" s="93" t="s">
        <v>131</v>
      </c>
      <c r="C63" s="94">
        <v>44.051493887557257</v>
      </c>
      <c r="D63" s="94">
        <v>169.6420687471539</v>
      </c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>
        <v>213.69356263471113</v>
      </c>
    </row>
    <row r="64" spans="1:16">
      <c r="A64" s="53"/>
      <c r="B64" s="69" t="s">
        <v>132</v>
      </c>
      <c r="C64" s="248">
        <v>119.873557316437</v>
      </c>
      <c r="D64" s="248">
        <v>141.43362884275234</v>
      </c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>
        <v>261.30718615918931</v>
      </c>
    </row>
    <row r="65" spans="1:16">
      <c r="A65" s="53"/>
      <c r="B65" s="72" t="s">
        <v>133</v>
      </c>
      <c r="C65" s="248">
        <v>119.873557316437</v>
      </c>
      <c r="D65" s="248">
        <v>141.43362884275234</v>
      </c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>
        <v>261.30718615918931</v>
      </c>
    </row>
    <row r="66" spans="1:16">
      <c r="A66" s="53"/>
      <c r="B66" s="72" t="s">
        <v>261</v>
      </c>
      <c r="C66" s="248">
        <v>0</v>
      </c>
      <c r="D66" s="248">
        <v>0</v>
      </c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>
        <v>0</v>
      </c>
    </row>
    <row r="67" spans="1:16">
      <c r="A67" s="53"/>
      <c r="B67" s="69" t="s">
        <v>134</v>
      </c>
      <c r="C67" s="248">
        <v>0</v>
      </c>
      <c r="D67" s="248">
        <v>0</v>
      </c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>
        <v>0</v>
      </c>
    </row>
    <row r="68" spans="1:16" ht="15" customHeight="1" outlineLevel="1">
      <c r="A68" s="53"/>
      <c r="B68" s="95" t="s">
        <v>135</v>
      </c>
      <c r="C68" s="248">
        <v>0</v>
      </c>
      <c r="D68" s="248">
        <v>0</v>
      </c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>
        <v>0</v>
      </c>
    </row>
    <row r="69" spans="1:16" ht="15" customHeight="1" outlineLevel="1">
      <c r="A69" s="53"/>
      <c r="B69" s="95" t="s">
        <v>136</v>
      </c>
      <c r="C69" s="248">
        <v>0</v>
      </c>
      <c r="D69" s="248">
        <v>0</v>
      </c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>
        <v>0</v>
      </c>
    </row>
    <row r="70" spans="1:16">
      <c r="A70" s="53"/>
      <c r="B70" s="249" t="s">
        <v>137</v>
      </c>
      <c r="C70" s="248">
        <v>-37.707093159393366</v>
      </c>
      <c r="D70" s="248">
        <v>-15.573691589184499</v>
      </c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>
        <v>-53.280784748577865</v>
      </c>
    </row>
    <row r="71" spans="1:16">
      <c r="A71" s="53"/>
      <c r="B71" s="250" t="s">
        <v>138</v>
      </c>
      <c r="C71" s="248">
        <v>0</v>
      </c>
      <c r="D71" s="248">
        <v>0</v>
      </c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>
        <v>0</v>
      </c>
    </row>
    <row r="72" spans="1:16">
      <c r="A72" s="53"/>
      <c r="B72" s="250" t="s">
        <v>139</v>
      </c>
      <c r="C72" s="248">
        <v>-37.707093159393366</v>
      </c>
      <c r="D72" s="248">
        <v>-15.573691589184499</v>
      </c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>
        <v>-53.280784748577865</v>
      </c>
    </row>
    <row r="73" spans="1:16">
      <c r="A73" s="53"/>
      <c r="B73" s="249" t="s">
        <v>140</v>
      </c>
      <c r="C73" s="248">
        <v>-38.680616270078239</v>
      </c>
      <c r="D73" s="248">
        <v>42.352684593586076</v>
      </c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>
        <v>3.6720683235078369</v>
      </c>
    </row>
    <row r="74" spans="1:16">
      <c r="A74" s="53"/>
      <c r="B74" s="250" t="s">
        <v>141</v>
      </c>
      <c r="C74" s="248">
        <v>-1.9718674750440357</v>
      </c>
      <c r="D74" s="248">
        <v>50.241458524008934</v>
      </c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>
        <v>48.269591048964898</v>
      </c>
    </row>
    <row r="75" spans="1:16">
      <c r="A75" s="53"/>
      <c r="B75" s="250" t="s">
        <v>261</v>
      </c>
      <c r="C75" s="248">
        <v>0</v>
      </c>
      <c r="D75" s="248">
        <v>0</v>
      </c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>
        <v>0</v>
      </c>
      <c r="P75" s="225"/>
    </row>
    <row r="76" spans="1:16">
      <c r="A76" s="53"/>
      <c r="B76" s="250" t="s">
        <v>258</v>
      </c>
      <c r="C76" s="248">
        <v>0</v>
      </c>
      <c r="D76" s="248">
        <v>0</v>
      </c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>
        <v>0</v>
      </c>
    </row>
    <row r="77" spans="1:16">
      <c r="A77" s="53"/>
      <c r="B77" s="250" t="s">
        <v>142</v>
      </c>
      <c r="C77" s="248">
        <v>-36.708748795034204</v>
      </c>
      <c r="D77" s="248">
        <v>-7.8887739304228592</v>
      </c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>
        <v>-44.597522725457061</v>
      </c>
    </row>
    <row r="78" spans="1:16">
      <c r="A78" s="53"/>
      <c r="B78" s="250" t="s">
        <v>143</v>
      </c>
      <c r="C78" s="248">
        <v>0</v>
      </c>
      <c r="D78" s="248">
        <v>0</v>
      </c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>
        <v>0</v>
      </c>
    </row>
    <row r="79" spans="1:16">
      <c r="A79" s="53"/>
      <c r="B79" s="251" t="s">
        <v>144</v>
      </c>
      <c r="C79" s="248">
        <v>0.56564600059185999</v>
      </c>
      <c r="D79" s="248">
        <v>1.4294469000000001</v>
      </c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>
        <v>1.9950929005918601</v>
      </c>
    </row>
    <row r="80" spans="1:16">
      <c r="A80" s="53"/>
      <c r="B80" s="75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 ht="15" thickBot="1">
      <c r="A81" s="53"/>
      <c r="B81" s="99" t="s">
        <v>145</v>
      </c>
      <c r="C81" s="100">
        <v>-75.819506382739135</v>
      </c>
      <c r="D81" s="100">
        <v>32.249478031957523</v>
      </c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>
        <v>-43.570028350781541</v>
      </c>
    </row>
    <row r="82" spans="1:15" ht="15" thickTop="1">
      <c r="A82" s="53"/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3"/>
    </row>
    <row r="83" spans="1:15">
      <c r="A83" s="53"/>
      <c r="B83" s="427">
        <v>0</v>
      </c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</row>
    <row r="84" spans="1:15">
      <c r="A84" s="53"/>
      <c r="B84" s="427" t="s">
        <v>411</v>
      </c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</row>
    <row r="85" spans="1:15">
      <c r="A85" s="53"/>
      <c r="B85" s="428" t="s">
        <v>408</v>
      </c>
      <c r="C85" s="428"/>
      <c r="D85" s="428"/>
      <c r="E85" s="428"/>
      <c r="F85" s="428"/>
      <c r="G85" s="428"/>
      <c r="H85" s="428"/>
      <c r="I85" s="428"/>
      <c r="J85" s="428"/>
      <c r="K85" s="428"/>
      <c r="L85" s="428"/>
      <c r="M85" s="428"/>
      <c r="N85" s="428"/>
      <c r="O85" s="428"/>
    </row>
    <row r="86" spans="1:15">
      <c r="A86" s="53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60"/>
    </row>
    <row r="87" spans="1:15" ht="15" customHeight="1">
      <c r="A87" s="53"/>
      <c r="B87" s="429" t="s">
        <v>96</v>
      </c>
      <c r="C87" s="436" t="s">
        <v>409</v>
      </c>
      <c r="D87" s="437"/>
      <c r="E87" s="437"/>
      <c r="F87" s="437"/>
      <c r="G87" s="437"/>
      <c r="H87" s="437"/>
      <c r="I87" s="437"/>
      <c r="J87" s="437"/>
      <c r="K87" s="437"/>
      <c r="L87" s="437"/>
      <c r="M87" s="437"/>
      <c r="N87" s="438"/>
      <c r="O87" s="434" t="s">
        <v>410</v>
      </c>
    </row>
    <row r="88" spans="1:15">
      <c r="A88" s="53"/>
      <c r="B88" s="430"/>
      <c r="C88" s="62" t="s">
        <v>5</v>
      </c>
      <c r="D88" s="62" t="s">
        <v>6</v>
      </c>
      <c r="E88" s="62" t="s">
        <v>7</v>
      </c>
      <c r="F88" s="62" t="s">
        <v>8</v>
      </c>
      <c r="G88" s="62" t="s">
        <v>9</v>
      </c>
      <c r="H88" s="62" t="s">
        <v>10</v>
      </c>
      <c r="I88" s="62" t="s">
        <v>11</v>
      </c>
      <c r="J88" s="62" t="s">
        <v>12</v>
      </c>
      <c r="K88" s="62" t="s">
        <v>13</v>
      </c>
      <c r="L88" s="62" t="s">
        <v>14</v>
      </c>
      <c r="M88" s="62" t="s">
        <v>15</v>
      </c>
      <c r="N88" s="62" t="s">
        <v>16</v>
      </c>
      <c r="O88" s="435"/>
    </row>
    <row r="89" spans="1:15">
      <c r="A89" s="53"/>
      <c r="B89" s="63" t="s">
        <v>97</v>
      </c>
      <c r="C89" s="64">
        <v>57.211242163189226</v>
      </c>
      <c r="D89" s="64">
        <v>53.830914137676722</v>
      </c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>
        <v>111.04215630086594</v>
      </c>
    </row>
    <row r="90" spans="1:15">
      <c r="A90" s="53"/>
      <c r="B90" s="65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</row>
    <row r="91" spans="1:15">
      <c r="A91" s="53"/>
      <c r="B91" s="67" t="s">
        <v>98</v>
      </c>
      <c r="C91" s="68">
        <v>55.281168111761787</v>
      </c>
      <c r="D91" s="68">
        <v>52.798661119888848</v>
      </c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>
        <v>108.07982923165062</v>
      </c>
    </row>
    <row r="92" spans="1:15">
      <c r="A92" s="53"/>
      <c r="B92" s="69" t="s">
        <v>99</v>
      </c>
      <c r="C92" s="70">
        <v>4.7078355333749853</v>
      </c>
      <c r="D92" s="70">
        <v>5.1874887514488988</v>
      </c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>
        <v>9.895324284823884</v>
      </c>
    </row>
    <row r="93" spans="1:15">
      <c r="A93" s="53"/>
      <c r="B93" s="69" t="s">
        <v>100</v>
      </c>
      <c r="C93" s="70">
        <v>4.8239892696823814</v>
      </c>
      <c r="D93" s="70">
        <v>4.5269757292081119</v>
      </c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>
        <v>9.3509649988904933</v>
      </c>
    </row>
    <row r="94" spans="1:15">
      <c r="A94" s="53"/>
      <c r="B94" s="69" t="s">
        <v>101</v>
      </c>
      <c r="C94" s="70">
        <v>0.62735682525076264</v>
      </c>
      <c r="D94" s="70">
        <v>0.66283489032561027</v>
      </c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>
        <v>1.2901917155763729</v>
      </c>
    </row>
    <row r="95" spans="1:15">
      <c r="A95" s="53"/>
      <c r="B95" s="69" t="s">
        <v>102</v>
      </c>
      <c r="C95" s="70">
        <v>1.5803208243067965</v>
      </c>
      <c r="D95" s="70">
        <v>1.3967459820047674</v>
      </c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>
        <v>2.977066806311564</v>
      </c>
    </row>
    <row r="96" spans="1:15">
      <c r="A96" s="53"/>
      <c r="B96" s="69" t="s">
        <v>103</v>
      </c>
      <c r="C96" s="70">
        <v>13.974219048087827</v>
      </c>
      <c r="D96" s="70">
        <v>12.779044189449557</v>
      </c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>
        <v>26.753263237537382</v>
      </c>
    </row>
    <row r="97" spans="1:15">
      <c r="A97" s="53"/>
      <c r="B97" s="69" t="s">
        <v>104</v>
      </c>
      <c r="C97" s="70">
        <v>29.567446611059033</v>
      </c>
      <c r="D97" s="70">
        <v>28.245571577451898</v>
      </c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>
        <v>57.813018188510931</v>
      </c>
    </row>
    <row r="98" spans="1:15">
      <c r="A98" s="53"/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</row>
    <row r="99" spans="1:15">
      <c r="A99" s="53"/>
      <c r="B99" s="67" t="s">
        <v>105</v>
      </c>
      <c r="C99" s="68">
        <v>1.9300740514274426</v>
      </c>
      <c r="D99" s="68">
        <v>1.0322530177878746</v>
      </c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>
        <v>2.9623270692153172</v>
      </c>
    </row>
    <row r="100" spans="1:15">
      <c r="A100" s="53"/>
      <c r="B100" s="69" t="s">
        <v>106</v>
      </c>
      <c r="C100" s="70">
        <v>1.0328152175537166</v>
      </c>
      <c r="D100" s="70">
        <v>0.91351473168608299</v>
      </c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>
        <v>1.9463299492397996</v>
      </c>
    </row>
    <row r="101" spans="1:15">
      <c r="A101" s="53"/>
      <c r="B101" s="69" t="s">
        <v>107</v>
      </c>
      <c r="C101" s="70">
        <v>0.89725883387372585</v>
      </c>
      <c r="D101" s="70">
        <v>0.1187382861017917</v>
      </c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>
        <v>1.0159971199755176</v>
      </c>
    </row>
    <row r="102" spans="1:15">
      <c r="A102" s="53"/>
      <c r="B102" s="75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</row>
    <row r="103" spans="1:15">
      <c r="A103" s="53"/>
      <c r="B103" s="78" t="s">
        <v>108</v>
      </c>
      <c r="C103" s="79">
        <v>82.22377394395798</v>
      </c>
      <c r="D103" s="79">
        <v>85.581644271632513</v>
      </c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>
        <v>167.80541821559046</v>
      </c>
    </row>
    <row r="104" spans="1:15">
      <c r="A104" s="53"/>
      <c r="B104" s="80" t="s">
        <v>109</v>
      </c>
      <c r="C104" s="81">
        <v>71.593489476944328</v>
      </c>
      <c r="D104" s="81">
        <v>71.870749216907114</v>
      </c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>
        <v>143.46423869385143</v>
      </c>
    </row>
    <row r="105" spans="1:15">
      <c r="A105" s="53"/>
      <c r="B105" s="69" t="s">
        <v>110</v>
      </c>
      <c r="C105" s="70">
        <v>47.487446229368985</v>
      </c>
      <c r="D105" s="70">
        <v>49.400586082048434</v>
      </c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>
        <v>96.888032311417419</v>
      </c>
    </row>
    <row r="106" spans="1:15">
      <c r="A106" s="53"/>
      <c r="B106" s="69" t="s">
        <v>111</v>
      </c>
      <c r="C106" s="70">
        <v>0</v>
      </c>
      <c r="D106" s="70">
        <v>0</v>
      </c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>
        <v>0</v>
      </c>
    </row>
    <row r="107" spans="1:15">
      <c r="A107" s="53"/>
      <c r="B107" s="69" t="s">
        <v>112</v>
      </c>
      <c r="C107" s="70">
        <v>5.5753177157172988</v>
      </c>
      <c r="D107" s="70">
        <v>4.0011198994964756</v>
      </c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>
        <v>9.5764376152137736</v>
      </c>
    </row>
    <row r="108" spans="1:15">
      <c r="A108" s="53"/>
      <c r="B108" s="69" t="s">
        <v>113</v>
      </c>
      <c r="C108" s="70">
        <v>0.31324927010205861</v>
      </c>
      <c r="D108" s="70">
        <v>0.66243534577834495</v>
      </c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>
        <v>0.97568461588040356</v>
      </c>
    </row>
    <row r="109" spans="1:15">
      <c r="A109" s="53"/>
      <c r="B109" s="69" t="s">
        <v>334</v>
      </c>
      <c r="C109" s="70">
        <v>18.217476261755991</v>
      </c>
      <c r="D109" s="70">
        <v>17.806607889583859</v>
      </c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>
        <v>36.024084151339849</v>
      </c>
    </row>
    <row r="110" spans="1:15" outlineLevel="1">
      <c r="A110" s="53"/>
      <c r="B110" s="69" t="s">
        <v>256</v>
      </c>
      <c r="C110" s="70">
        <v>0</v>
      </c>
      <c r="D110" s="70">
        <v>0</v>
      </c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>
        <v>0</v>
      </c>
    </row>
    <row r="111" spans="1:15">
      <c r="A111" s="53"/>
      <c r="B111" s="7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</row>
    <row r="112" spans="1:15">
      <c r="A112" s="53"/>
      <c r="B112" s="244" t="s">
        <v>114</v>
      </c>
      <c r="C112" s="245">
        <v>10.546079877573939</v>
      </c>
      <c r="D112" s="245">
        <v>12.671385174725398</v>
      </c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>
        <v>23.217465052299332</v>
      </c>
    </row>
    <row r="113" spans="1:15">
      <c r="A113" s="53"/>
      <c r="B113" s="69" t="s">
        <v>266</v>
      </c>
      <c r="C113" s="243">
        <v>7.8513537062745931</v>
      </c>
      <c r="D113" s="243">
        <v>9.3442585845061856</v>
      </c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>
        <v>17.195612290780776</v>
      </c>
    </row>
    <row r="114" spans="1:15">
      <c r="A114" s="53"/>
      <c r="B114" s="246" t="s">
        <v>115</v>
      </c>
      <c r="C114" s="243">
        <v>1.7996482197064876</v>
      </c>
      <c r="D114" s="243">
        <v>2.4134145056409313</v>
      </c>
      <c r="E114" s="243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>
        <v>4.2130627253474184</v>
      </c>
    </row>
    <row r="115" spans="1:15">
      <c r="A115" s="53"/>
      <c r="B115" s="246" t="s">
        <v>116</v>
      </c>
      <c r="C115" s="243">
        <v>4.3250719667973057</v>
      </c>
      <c r="D115" s="243">
        <v>5.6172556937013969</v>
      </c>
      <c r="E115" s="243"/>
      <c r="F115" s="243"/>
      <c r="G115" s="243"/>
      <c r="H115" s="243"/>
      <c r="I115" s="243"/>
      <c r="J115" s="243"/>
      <c r="K115" s="243"/>
      <c r="L115" s="243"/>
      <c r="M115" s="243"/>
      <c r="N115" s="243"/>
      <c r="O115" s="243">
        <v>9.9423276604987016</v>
      </c>
    </row>
    <row r="116" spans="1:15">
      <c r="A116" s="53"/>
      <c r="B116" s="246" t="s">
        <v>117</v>
      </c>
      <c r="C116" s="243">
        <v>0.91856904808795869</v>
      </c>
      <c r="D116" s="243">
        <v>0.42603973466037137</v>
      </c>
      <c r="E116" s="243"/>
      <c r="F116" s="243"/>
      <c r="G116" s="243"/>
      <c r="H116" s="243"/>
      <c r="I116" s="243"/>
      <c r="J116" s="243"/>
      <c r="K116" s="243"/>
      <c r="L116" s="243"/>
      <c r="M116" s="243"/>
      <c r="N116" s="243"/>
      <c r="O116" s="243">
        <v>1.3446087827483302</v>
      </c>
    </row>
    <row r="117" spans="1:15">
      <c r="A117" s="53"/>
      <c r="B117" s="246" t="s">
        <v>120</v>
      </c>
      <c r="C117" s="243">
        <v>0.8080644716828409</v>
      </c>
      <c r="D117" s="243">
        <v>0.88754865050348575</v>
      </c>
      <c r="E117" s="243"/>
      <c r="F117" s="243"/>
      <c r="G117" s="243"/>
      <c r="H117" s="243"/>
      <c r="I117" s="243"/>
      <c r="J117" s="243"/>
      <c r="K117" s="243"/>
      <c r="L117" s="243"/>
      <c r="M117" s="243"/>
      <c r="N117" s="243"/>
      <c r="O117" s="243">
        <v>1.6956131221863266</v>
      </c>
    </row>
    <row r="118" spans="1:15">
      <c r="A118" s="53"/>
      <c r="B118" s="69" t="s">
        <v>267</v>
      </c>
      <c r="C118" s="243">
        <v>2.694726171299346</v>
      </c>
      <c r="D118" s="243">
        <v>3.327126590219212</v>
      </c>
      <c r="E118" s="243"/>
      <c r="F118" s="243"/>
      <c r="G118" s="243"/>
      <c r="H118" s="243"/>
      <c r="I118" s="243"/>
      <c r="J118" s="243"/>
      <c r="K118" s="243"/>
      <c r="L118" s="243"/>
      <c r="M118" s="243"/>
      <c r="N118" s="243"/>
      <c r="O118" s="243">
        <v>6.0218527615185575</v>
      </c>
    </row>
    <row r="119" spans="1:15">
      <c r="A119" s="53"/>
      <c r="B119" s="246" t="s">
        <v>118</v>
      </c>
      <c r="C119" s="243">
        <v>0.24940027300323939</v>
      </c>
      <c r="D119" s="243">
        <v>0.69510494868944783</v>
      </c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>
        <v>0.94450522169268725</v>
      </c>
    </row>
    <row r="120" spans="1:15">
      <c r="A120" s="53"/>
      <c r="B120" s="246" t="s">
        <v>119</v>
      </c>
      <c r="C120" s="243">
        <v>2.4453258982961068</v>
      </c>
      <c r="D120" s="243">
        <v>2.6320216415297644</v>
      </c>
      <c r="E120" s="243"/>
      <c r="F120" s="243"/>
      <c r="G120" s="243"/>
      <c r="H120" s="243"/>
      <c r="I120" s="243"/>
      <c r="J120" s="243"/>
      <c r="K120" s="243"/>
      <c r="L120" s="243"/>
      <c r="M120" s="243"/>
      <c r="N120" s="243"/>
      <c r="O120" s="243">
        <v>5.0773475398258707</v>
      </c>
    </row>
    <row r="121" spans="1:15">
      <c r="A121" s="53"/>
      <c r="B121" s="72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</row>
    <row r="122" spans="1:15">
      <c r="A122" s="53"/>
      <c r="B122" s="84" t="s">
        <v>121</v>
      </c>
      <c r="C122" s="85">
        <v>8.4204589439702451E-2</v>
      </c>
      <c r="D122" s="85">
        <v>1.03950988</v>
      </c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>
        <v>1.1237144694397025</v>
      </c>
    </row>
    <row r="123" spans="1:15">
      <c r="A123" s="53"/>
      <c r="B123" s="69" t="s">
        <v>73</v>
      </c>
      <c r="C123" s="86">
        <v>8.4204589439702451E-2</v>
      </c>
      <c r="D123" s="86">
        <v>1.03950988</v>
      </c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>
        <v>1.1237144694397025</v>
      </c>
    </row>
    <row r="124" spans="1:15" outlineLevel="1">
      <c r="A124" s="53"/>
      <c r="B124" s="72" t="s">
        <v>122</v>
      </c>
      <c r="C124" s="86">
        <v>0</v>
      </c>
      <c r="D124" s="86">
        <v>0</v>
      </c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>
        <v>0</v>
      </c>
    </row>
    <row r="125" spans="1:15" outlineLevel="1">
      <c r="A125" s="53"/>
      <c r="B125" s="72" t="s">
        <v>123</v>
      </c>
      <c r="C125" s="86">
        <v>8.4204589439702451E-2</v>
      </c>
      <c r="D125" s="86">
        <v>1.03950988</v>
      </c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>
        <v>1.1237144694397025</v>
      </c>
    </row>
    <row r="126" spans="1:15" outlineLevel="1">
      <c r="A126" s="53"/>
      <c r="B126" s="72" t="s">
        <v>124</v>
      </c>
      <c r="C126" s="86">
        <v>0</v>
      </c>
      <c r="D126" s="86">
        <v>0</v>
      </c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>
        <v>0</v>
      </c>
    </row>
    <row r="127" spans="1:15">
      <c r="A127" s="53"/>
      <c r="B127" s="69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</row>
    <row r="128" spans="1:15">
      <c r="A128" s="53"/>
      <c r="B128" s="88" t="s">
        <v>125</v>
      </c>
      <c r="C128" s="89">
        <v>-16.312321365182541</v>
      </c>
      <c r="D128" s="89">
        <v>-19.072088097018266</v>
      </c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>
        <v>-35.384409462200807</v>
      </c>
    </row>
    <row r="129" spans="1:15">
      <c r="A129" s="53"/>
      <c r="B129" s="88" t="s">
        <v>126</v>
      </c>
      <c r="C129" s="89">
        <v>-25.012531780768754</v>
      </c>
      <c r="D129" s="89">
        <v>-31.750730133955791</v>
      </c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>
        <v>-56.763261914724524</v>
      </c>
    </row>
    <row r="130" spans="1:15">
      <c r="A130" s="53"/>
      <c r="B130" s="90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</row>
    <row r="131" spans="1:15">
      <c r="A131" s="53"/>
      <c r="B131" s="78" t="s">
        <v>127</v>
      </c>
      <c r="C131" s="79">
        <v>5.8703867850272804</v>
      </c>
      <c r="D131" s="79">
        <v>8.1467154534736181</v>
      </c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>
        <v>14.017102238500897</v>
      </c>
    </row>
    <row r="132" spans="1:15">
      <c r="A132" s="53"/>
      <c r="B132" s="69" t="s">
        <v>128</v>
      </c>
      <c r="C132" s="86">
        <v>5.8227838544354205</v>
      </c>
      <c r="D132" s="86">
        <v>8.0585998934736178</v>
      </c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>
        <v>13.881383747909037</v>
      </c>
    </row>
    <row r="133" spans="1:15">
      <c r="A133" s="53"/>
      <c r="B133" s="69" t="s">
        <v>129</v>
      </c>
      <c r="C133" s="86">
        <v>4.7602930591859993E-2</v>
      </c>
      <c r="D133" s="86">
        <v>8.8115560000000009E-2</v>
      </c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>
        <v>0.13571849059186</v>
      </c>
    </row>
    <row r="134" spans="1:15">
      <c r="A134" s="53"/>
      <c r="B134" s="75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>
      <c r="A135" s="53"/>
      <c r="B135" s="88" t="s">
        <v>130</v>
      </c>
      <c r="C135" s="89">
        <v>-30.882918565796032</v>
      </c>
      <c r="D135" s="89">
        <v>-39.897445587429409</v>
      </c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>
        <v>-70.78036415322542</v>
      </c>
    </row>
    <row r="136" spans="1:15">
      <c r="A136" s="53"/>
      <c r="B136" s="92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>
      <c r="A137" s="53"/>
      <c r="B137" s="93" t="s">
        <v>131</v>
      </c>
      <c r="C137" s="94">
        <v>-13.704335667675632</v>
      </c>
      <c r="D137" s="94">
        <v>50.524463832760325</v>
      </c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>
        <v>36.820128165084704</v>
      </c>
    </row>
    <row r="138" spans="1:15">
      <c r="A138" s="53"/>
      <c r="B138" s="69" t="s">
        <v>132</v>
      </c>
      <c r="C138" s="86">
        <v>34.768218720783707</v>
      </c>
      <c r="D138" s="86">
        <v>50.284414647697794</v>
      </c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>
        <v>85.052633368481509</v>
      </c>
    </row>
    <row r="139" spans="1:15">
      <c r="A139" s="53"/>
      <c r="B139" s="69" t="s">
        <v>133</v>
      </c>
      <c r="C139" s="86">
        <v>34.768218720783707</v>
      </c>
      <c r="D139" s="86">
        <v>50.284414647697794</v>
      </c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>
        <v>85.052633368481509</v>
      </c>
    </row>
    <row r="140" spans="1:15" outlineLevel="1">
      <c r="A140" s="53"/>
      <c r="B140" s="95" t="s">
        <v>261</v>
      </c>
      <c r="C140" s="86">
        <v>0</v>
      </c>
      <c r="D140" s="86">
        <v>0</v>
      </c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>
        <v>0</v>
      </c>
    </row>
    <row r="141" spans="1:15" outlineLevel="1">
      <c r="A141" s="53"/>
      <c r="B141" s="95" t="s">
        <v>134</v>
      </c>
      <c r="C141" s="86">
        <v>0</v>
      </c>
      <c r="D141" s="86">
        <v>0</v>
      </c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>
        <v>0</v>
      </c>
    </row>
    <row r="142" spans="1:15" hidden="1" outlineLevel="1">
      <c r="A142" s="53"/>
      <c r="B142" s="247" t="s">
        <v>135</v>
      </c>
      <c r="C142" s="86">
        <v>0</v>
      </c>
      <c r="D142" s="86">
        <v>0</v>
      </c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>
        <v>0</v>
      </c>
    </row>
    <row r="143" spans="1:15" hidden="1" outlineLevel="1">
      <c r="A143" s="53"/>
      <c r="B143" s="247" t="s">
        <v>136</v>
      </c>
      <c r="C143" s="86">
        <v>0</v>
      </c>
      <c r="D143" s="86">
        <v>0</v>
      </c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>
        <v>0</v>
      </c>
    </row>
    <row r="144" spans="1:15">
      <c r="A144" s="53"/>
      <c r="B144" s="96" t="s">
        <v>137</v>
      </c>
      <c r="C144" s="86">
        <v>-16.951178401964185</v>
      </c>
      <c r="D144" s="86">
        <v>-18.94365898592082</v>
      </c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>
        <v>-35.894837387885005</v>
      </c>
    </row>
    <row r="145" spans="1:18">
      <c r="A145" s="53"/>
      <c r="B145" s="97" t="s">
        <v>138</v>
      </c>
      <c r="C145" s="86">
        <v>0</v>
      </c>
      <c r="D145" s="86">
        <v>0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>
        <v>0</v>
      </c>
    </row>
    <row r="146" spans="1:18">
      <c r="A146" s="53"/>
      <c r="B146" s="97" t="s">
        <v>139</v>
      </c>
      <c r="C146" s="86">
        <v>-16.951178401964185</v>
      </c>
      <c r="D146" s="86">
        <v>-18.94365898592082</v>
      </c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>
        <v>-35.894837387885005</v>
      </c>
    </row>
    <row r="147" spans="1:18">
      <c r="A147" s="53"/>
      <c r="B147" s="96" t="s">
        <v>140</v>
      </c>
      <c r="C147" s="86">
        <v>-31.568978917087016</v>
      </c>
      <c r="D147" s="86">
        <v>19.095592610983349</v>
      </c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>
        <v>-12.473386306103666</v>
      </c>
    </row>
    <row r="148" spans="1:18">
      <c r="A148" s="53"/>
      <c r="B148" s="97" t="s">
        <v>141</v>
      </c>
      <c r="C148" s="86">
        <v>-2.3321020495097144</v>
      </c>
      <c r="D148" s="86">
        <v>19.766120057927143</v>
      </c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>
        <v>17.434018008417429</v>
      </c>
    </row>
    <row r="149" spans="1:18">
      <c r="A149" s="53"/>
      <c r="B149" s="97" t="s">
        <v>261</v>
      </c>
      <c r="C149" s="86">
        <v>0</v>
      </c>
      <c r="D149" s="86">
        <v>0</v>
      </c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>
        <v>0</v>
      </c>
      <c r="Q149" s="225"/>
    </row>
    <row r="150" spans="1:18">
      <c r="A150" s="53"/>
      <c r="B150" s="97" t="s">
        <v>258</v>
      </c>
      <c r="C150" s="86">
        <v>0</v>
      </c>
      <c r="D150" s="86">
        <v>0</v>
      </c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>
        <v>0</v>
      </c>
    </row>
    <row r="151" spans="1:18">
      <c r="A151" s="53"/>
      <c r="B151" s="97" t="s">
        <v>142</v>
      </c>
      <c r="C151" s="86">
        <v>-29.236876867577301</v>
      </c>
      <c r="D151" s="86">
        <v>-0.67052744694379385</v>
      </c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>
        <v>-29.907404314521095</v>
      </c>
    </row>
    <row r="152" spans="1:18">
      <c r="A152" s="53"/>
      <c r="B152" s="97" t="s">
        <v>143</v>
      </c>
      <c r="C152" s="86">
        <v>0</v>
      </c>
      <c r="D152" s="86">
        <v>0</v>
      </c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>
        <v>0</v>
      </c>
    </row>
    <row r="153" spans="1:18">
      <c r="A153" s="53"/>
      <c r="B153" s="98" t="s">
        <v>144</v>
      </c>
      <c r="C153" s="86">
        <v>4.7602930591859993E-2</v>
      </c>
      <c r="D153" s="86">
        <v>8.8115560000000009E-2</v>
      </c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>
        <v>0.13571849059186</v>
      </c>
      <c r="R153" s="225"/>
    </row>
    <row r="154" spans="1:18">
      <c r="A154" s="53"/>
      <c r="B154" s="75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8" ht="15" thickBot="1">
      <c r="A155" s="53"/>
      <c r="B155" s="99" t="s">
        <v>145</v>
      </c>
      <c r="C155" s="100">
        <v>-44.587254233471668</v>
      </c>
      <c r="D155" s="100">
        <v>10.627018245330916</v>
      </c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>
        <v>-33.960235988140717</v>
      </c>
    </row>
    <row r="156" spans="1:18" ht="15" thickTop="1">
      <c r="A156" s="53"/>
      <c r="B156" s="101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3"/>
    </row>
    <row r="157" spans="1:18">
      <c r="A157" s="53"/>
      <c r="B157" s="427" t="s">
        <v>412</v>
      </c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</row>
    <row r="158" spans="1:18">
      <c r="A158" s="53"/>
      <c r="B158" s="427" t="s">
        <v>408</v>
      </c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</row>
    <row r="159" spans="1:18">
      <c r="A159" s="53"/>
      <c r="B159" s="428" t="s">
        <v>95</v>
      </c>
      <c r="C159" s="428"/>
      <c r="D159" s="428"/>
      <c r="E159" s="428"/>
      <c r="F159" s="428"/>
      <c r="G159" s="428"/>
      <c r="H159" s="428"/>
      <c r="I159" s="428"/>
      <c r="J159" s="428"/>
      <c r="K159" s="428"/>
      <c r="L159" s="428"/>
      <c r="M159" s="428"/>
      <c r="N159" s="428"/>
      <c r="O159" s="428"/>
    </row>
    <row r="160" spans="1:18">
      <c r="A160" s="53"/>
      <c r="B160" s="58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60"/>
    </row>
    <row r="161" spans="1:15" ht="15" customHeight="1">
      <c r="A161" s="53"/>
      <c r="B161" s="429" t="s">
        <v>96</v>
      </c>
      <c r="C161" s="436" t="s">
        <v>409</v>
      </c>
      <c r="D161" s="437"/>
      <c r="E161" s="437"/>
      <c r="F161" s="437"/>
      <c r="G161" s="437"/>
      <c r="H161" s="437"/>
      <c r="I161" s="437"/>
      <c r="J161" s="437"/>
      <c r="K161" s="437"/>
      <c r="L161" s="437"/>
      <c r="M161" s="437"/>
      <c r="N161" s="438"/>
      <c r="O161" s="434" t="s">
        <v>410</v>
      </c>
    </row>
    <row r="162" spans="1:15">
      <c r="A162" s="53"/>
      <c r="B162" s="430"/>
      <c r="C162" s="62" t="s">
        <v>5</v>
      </c>
      <c r="D162" s="62" t="s">
        <v>6</v>
      </c>
      <c r="E162" s="62" t="s">
        <v>7</v>
      </c>
      <c r="F162" s="62" t="s">
        <v>8</v>
      </c>
      <c r="G162" s="62" t="s">
        <v>9</v>
      </c>
      <c r="H162" s="62" t="s">
        <v>10</v>
      </c>
      <c r="I162" s="62" t="s">
        <v>11</v>
      </c>
      <c r="J162" s="62" t="s">
        <v>12</v>
      </c>
      <c r="K162" s="62" t="s">
        <v>13</v>
      </c>
      <c r="L162" s="62" t="s">
        <v>14</v>
      </c>
      <c r="M162" s="62" t="s">
        <v>15</v>
      </c>
      <c r="N162" s="62" t="s">
        <v>16</v>
      </c>
      <c r="O162" s="435"/>
    </row>
    <row r="163" spans="1:15">
      <c r="A163" s="53"/>
      <c r="B163" s="63" t="s">
        <v>97</v>
      </c>
      <c r="C163" s="64">
        <v>62.68482938944733</v>
      </c>
      <c r="D163" s="64">
        <v>59.307996377163377</v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>
        <v>121.99282576661069</v>
      </c>
    </row>
    <row r="164" spans="1:15">
      <c r="A164" s="53"/>
      <c r="B164" s="65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</row>
    <row r="165" spans="1:15">
      <c r="A165" s="53"/>
      <c r="B165" s="67" t="s">
        <v>98</v>
      </c>
      <c r="C165" s="68">
        <v>62.042223950265253</v>
      </c>
      <c r="D165" s="68">
        <v>58.657476993535852</v>
      </c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>
        <v>120.69970094380109</v>
      </c>
    </row>
    <row r="166" spans="1:15">
      <c r="A166" s="53"/>
      <c r="B166" s="69" t="s">
        <v>99</v>
      </c>
      <c r="C166" s="70">
        <v>9.539434431684672</v>
      </c>
      <c r="D166" s="70">
        <v>9.0979295070515853</v>
      </c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>
        <v>18.637363938736257</v>
      </c>
    </row>
    <row r="167" spans="1:15">
      <c r="A167" s="53"/>
      <c r="B167" s="69" t="s">
        <v>100</v>
      </c>
      <c r="C167" s="70">
        <v>0</v>
      </c>
      <c r="D167" s="70">
        <v>0</v>
      </c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>
        <v>0</v>
      </c>
    </row>
    <row r="168" spans="1:15">
      <c r="A168" s="53"/>
      <c r="B168" s="69" t="s">
        <v>101</v>
      </c>
      <c r="C168" s="70">
        <v>6.0832979124080726</v>
      </c>
      <c r="D168" s="70">
        <v>5.6363108455788637</v>
      </c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>
        <v>11.719608757986936</v>
      </c>
    </row>
    <row r="169" spans="1:15">
      <c r="A169" s="53"/>
      <c r="B169" s="69" t="s">
        <v>102</v>
      </c>
      <c r="C169" s="70">
        <v>1.240265693781367</v>
      </c>
      <c r="D169" s="70">
        <v>1.218409427272944</v>
      </c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>
        <v>2.458675121054311</v>
      </c>
    </row>
    <row r="170" spans="1:15">
      <c r="A170" s="53"/>
      <c r="B170" s="69" t="s">
        <v>103</v>
      </c>
      <c r="C170" s="70">
        <v>17.952237769353257</v>
      </c>
      <c r="D170" s="70">
        <v>17.473091357936863</v>
      </c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>
        <v>35.425329127290119</v>
      </c>
    </row>
    <row r="171" spans="1:15">
      <c r="A171" s="53"/>
      <c r="B171" s="69" t="s">
        <v>104</v>
      </c>
      <c r="C171" s="70">
        <v>27.226988143037882</v>
      </c>
      <c r="D171" s="70">
        <v>25.231735855695593</v>
      </c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>
        <v>52.458723998733475</v>
      </c>
    </row>
    <row r="172" spans="1:15">
      <c r="A172" s="53"/>
      <c r="B172" s="72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</row>
    <row r="173" spans="1:15">
      <c r="A173" s="53"/>
      <c r="B173" s="67" t="s">
        <v>105</v>
      </c>
      <c r="C173" s="68">
        <v>0.64260543918207624</v>
      </c>
      <c r="D173" s="68">
        <v>0.65051938362752892</v>
      </c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>
        <v>1.2931248228096053</v>
      </c>
    </row>
    <row r="174" spans="1:15">
      <c r="A174" s="53"/>
      <c r="B174" s="69" t="s">
        <v>106</v>
      </c>
      <c r="C174" s="70">
        <v>0.62671800378265619</v>
      </c>
      <c r="D174" s="70">
        <v>0.59583945201893718</v>
      </c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>
        <v>1.2225574558015935</v>
      </c>
    </row>
    <row r="175" spans="1:15">
      <c r="A175" s="53"/>
      <c r="B175" s="69" t="s">
        <v>107</v>
      </c>
      <c r="C175" s="70">
        <v>1.5887435399420037E-2</v>
      </c>
      <c r="D175" s="70">
        <v>5.4679931608591754E-2</v>
      </c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>
        <v>7.0567367008011792E-2</v>
      </c>
    </row>
    <row r="176" spans="1:15">
      <c r="A176" s="53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</row>
    <row r="177" spans="1:15">
      <c r="A177" s="53"/>
      <c r="B177" s="78" t="s">
        <v>108</v>
      </c>
      <c r="C177" s="79">
        <v>97.461230332857426</v>
      </c>
      <c r="D177" s="79">
        <v>96.35031182869686</v>
      </c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>
        <v>193.81154216155429</v>
      </c>
    </row>
    <row r="178" spans="1:15">
      <c r="A178" s="53"/>
      <c r="B178" s="80" t="s">
        <v>109</v>
      </c>
      <c r="C178" s="81">
        <v>82.178390668891751</v>
      </c>
      <c r="D178" s="81">
        <v>81.564132174580251</v>
      </c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>
        <v>163.74252284347199</v>
      </c>
    </row>
    <row r="179" spans="1:15">
      <c r="A179" s="53"/>
      <c r="B179" s="69" t="s">
        <v>110</v>
      </c>
      <c r="C179" s="70">
        <v>57.284553389846252</v>
      </c>
      <c r="D179" s="70">
        <v>56.235864635342963</v>
      </c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>
        <v>113.52041802518922</v>
      </c>
    </row>
    <row r="180" spans="1:15">
      <c r="A180" s="53"/>
      <c r="B180" s="69" t="s">
        <v>111</v>
      </c>
      <c r="C180" s="70">
        <v>0</v>
      </c>
      <c r="D180" s="70">
        <v>0</v>
      </c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>
        <v>0</v>
      </c>
    </row>
    <row r="181" spans="1:15">
      <c r="A181" s="53"/>
      <c r="B181" s="69" t="s">
        <v>112</v>
      </c>
      <c r="C181" s="70">
        <v>6.0339835458008428</v>
      </c>
      <c r="D181" s="70">
        <v>7.0796670500016985</v>
      </c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>
        <v>13.113650595802541</v>
      </c>
    </row>
    <row r="182" spans="1:15" ht="15" customHeight="1">
      <c r="A182" s="53"/>
      <c r="B182" s="69" t="s">
        <v>113</v>
      </c>
      <c r="C182" s="70">
        <v>1.4356476910173785</v>
      </c>
      <c r="D182" s="70">
        <v>1.2993039578298304</v>
      </c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>
        <v>2.734951648847209</v>
      </c>
    </row>
    <row r="183" spans="1:15" ht="15" customHeight="1">
      <c r="A183" s="53"/>
      <c r="B183" s="69" t="s">
        <v>334</v>
      </c>
      <c r="C183" s="70">
        <v>17.424206042227286</v>
      </c>
      <c r="D183" s="70">
        <v>16.949296531405761</v>
      </c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>
        <v>34.373502573633047</v>
      </c>
    </row>
    <row r="184" spans="1:15">
      <c r="A184" s="53"/>
      <c r="B184" s="69" t="s">
        <v>256</v>
      </c>
      <c r="C184" s="70">
        <v>0</v>
      </c>
      <c r="D184" s="70">
        <v>0</v>
      </c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>
        <v>0</v>
      </c>
    </row>
    <row r="185" spans="1:15" ht="6.75" customHeight="1">
      <c r="A185" s="53"/>
      <c r="B185" s="7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</row>
    <row r="186" spans="1:15">
      <c r="A186" s="53"/>
      <c r="B186" s="80" t="s">
        <v>114</v>
      </c>
      <c r="C186" s="81">
        <v>15.179266747424466</v>
      </c>
      <c r="D186" s="81">
        <v>14.686730459840442</v>
      </c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>
        <v>29.865997207264908</v>
      </c>
    </row>
    <row r="187" spans="1:15">
      <c r="A187" s="53"/>
      <c r="B187" s="69" t="s">
        <v>266</v>
      </c>
      <c r="C187" s="70">
        <v>13.862671061147292</v>
      </c>
      <c r="D187" s="70">
        <v>13.81485229818246</v>
      </c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>
        <v>27.677523359329754</v>
      </c>
    </row>
    <row r="188" spans="1:15">
      <c r="A188" s="53"/>
      <c r="B188" s="69" t="s">
        <v>115</v>
      </c>
      <c r="C188" s="70">
        <v>4.3804270337722659</v>
      </c>
      <c r="D188" s="70">
        <v>4.219427038230525</v>
      </c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>
        <v>8.5998540720027918</v>
      </c>
    </row>
    <row r="189" spans="1:15">
      <c r="A189" s="53"/>
      <c r="B189" s="69" t="s">
        <v>116</v>
      </c>
      <c r="C189" s="70">
        <v>7.2864548651622068</v>
      </c>
      <c r="D189" s="70">
        <v>7.7882026268827182</v>
      </c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>
        <v>15.074657492044924</v>
      </c>
    </row>
    <row r="190" spans="1:15">
      <c r="A190" s="53"/>
      <c r="B190" s="69" t="s">
        <v>117</v>
      </c>
      <c r="C190" s="70">
        <v>1.6338833264290225</v>
      </c>
      <c r="D190" s="70">
        <v>0.70956857241433224</v>
      </c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>
        <v>2.3434518988433548</v>
      </c>
    </row>
    <row r="191" spans="1:15">
      <c r="A191" s="53"/>
      <c r="B191" s="69" t="s">
        <v>120</v>
      </c>
      <c r="C191" s="70">
        <v>0.56190583578379771</v>
      </c>
      <c r="D191" s="70">
        <v>1.0976540606548852</v>
      </c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>
        <v>1.6595598964386831</v>
      </c>
    </row>
    <row r="192" spans="1:15">
      <c r="A192" s="53"/>
      <c r="B192" s="69" t="s">
        <v>267</v>
      </c>
      <c r="C192" s="70">
        <v>1.316595686277173</v>
      </c>
      <c r="D192" s="70">
        <v>0.87187816165798171</v>
      </c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>
        <v>2.1884738479351546</v>
      </c>
    </row>
    <row r="193" spans="1:15">
      <c r="A193" s="53"/>
      <c r="B193" s="69" t="s">
        <v>118</v>
      </c>
      <c r="C193" s="70">
        <v>0.46675406499786082</v>
      </c>
      <c r="D193" s="70">
        <v>0.2720892905581106</v>
      </c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>
        <v>0.73884335555597147</v>
      </c>
    </row>
    <row r="194" spans="1:15">
      <c r="A194" s="53"/>
      <c r="B194" s="69" t="s">
        <v>119</v>
      </c>
      <c r="C194" s="70">
        <v>0.84984162127931218</v>
      </c>
      <c r="D194" s="70">
        <v>0.59978887109987111</v>
      </c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>
        <v>1.4496304923791832</v>
      </c>
    </row>
    <row r="195" spans="1:15">
      <c r="A195" s="53"/>
      <c r="B195" s="72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</row>
    <row r="196" spans="1:15">
      <c r="A196" s="53"/>
      <c r="B196" s="84" t="s">
        <v>121</v>
      </c>
      <c r="C196" s="85">
        <v>0.10357291654121195</v>
      </c>
      <c r="D196" s="85">
        <v>9.9449194276162611E-2</v>
      </c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>
        <v>0.20302211081737456</v>
      </c>
    </row>
    <row r="197" spans="1:15">
      <c r="A197" s="53"/>
      <c r="B197" s="69" t="s">
        <v>73</v>
      </c>
      <c r="C197" s="86">
        <v>0.10357291654121195</v>
      </c>
      <c r="D197" s="86">
        <v>9.9449194276162611E-2</v>
      </c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>
        <v>0.20302211081737456</v>
      </c>
    </row>
    <row r="198" spans="1:15" ht="15" customHeight="1" outlineLevel="1">
      <c r="A198" s="53"/>
      <c r="B198" s="72" t="s">
        <v>122</v>
      </c>
      <c r="C198" s="86">
        <v>0</v>
      </c>
      <c r="D198" s="86">
        <v>0</v>
      </c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>
        <v>0</v>
      </c>
    </row>
    <row r="199" spans="1:15" ht="15" customHeight="1" outlineLevel="1">
      <c r="A199" s="53"/>
      <c r="B199" s="72" t="s">
        <v>123</v>
      </c>
      <c r="C199" s="86">
        <v>0.10357291654121195</v>
      </c>
      <c r="D199" s="86">
        <v>9.9449194276162611E-2</v>
      </c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>
        <v>0.20302211081737456</v>
      </c>
    </row>
    <row r="200" spans="1:15" ht="15" customHeight="1" outlineLevel="1">
      <c r="A200" s="53"/>
      <c r="B200" s="72" t="s">
        <v>124</v>
      </c>
      <c r="C200" s="86">
        <v>0</v>
      </c>
      <c r="D200" s="86">
        <v>0</v>
      </c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>
        <v>0</v>
      </c>
    </row>
    <row r="201" spans="1:15" ht="15" customHeight="1" outlineLevel="1">
      <c r="A201" s="53"/>
      <c r="B201" s="7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</row>
    <row r="202" spans="1:15">
      <c r="A202" s="53"/>
      <c r="B202" s="88" t="s">
        <v>125</v>
      </c>
      <c r="C202" s="89">
        <v>-20.136166718626498</v>
      </c>
      <c r="D202" s="89">
        <v>-22.9066551810444</v>
      </c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>
        <v>-43.042821899670898</v>
      </c>
    </row>
    <row r="203" spans="1:15">
      <c r="A203" s="53"/>
      <c r="B203" s="88" t="s">
        <v>126</v>
      </c>
      <c r="C203" s="89">
        <v>-34.776400943410096</v>
      </c>
      <c r="D203" s="89">
        <v>-37.042315451533483</v>
      </c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>
        <v>-71.818716394943593</v>
      </c>
    </row>
    <row r="204" spans="1:15">
      <c r="A204" s="53"/>
      <c r="B204" s="90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1:15">
      <c r="A205" s="53"/>
      <c r="B205" s="78" t="s">
        <v>127</v>
      </c>
      <c r="C205" s="79">
        <v>4.4244598407568718</v>
      </c>
      <c r="D205" s="79">
        <v>2.8514787366346126</v>
      </c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>
        <v>7.2759385773914849</v>
      </c>
    </row>
    <row r="206" spans="1:15">
      <c r="A206" s="53"/>
      <c r="B206" s="69" t="s">
        <v>128</v>
      </c>
      <c r="C206" s="86">
        <v>4.0210260507568716</v>
      </c>
      <c r="D206" s="86">
        <v>2.1530025366346126</v>
      </c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>
        <v>6.1740285873914846</v>
      </c>
    </row>
    <row r="207" spans="1:15">
      <c r="A207" s="53"/>
      <c r="B207" s="69" t="s">
        <v>129</v>
      </c>
      <c r="C207" s="86">
        <v>0.40343378999999996</v>
      </c>
      <c r="D207" s="86">
        <v>0.6984762000000001</v>
      </c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>
        <v>1.10190999</v>
      </c>
    </row>
    <row r="208" spans="1:15">
      <c r="A208" s="53"/>
      <c r="B208" s="75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7">
      <c r="A209" s="53"/>
      <c r="B209" s="88" t="s">
        <v>130</v>
      </c>
      <c r="C209" s="89">
        <v>-39.20086078416697</v>
      </c>
      <c r="D209" s="89">
        <v>-39.893794188168094</v>
      </c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>
        <v>-79.094654972335078</v>
      </c>
    </row>
    <row r="210" spans="1:17">
      <c r="A210" s="53"/>
      <c r="B210" s="92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</row>
    <row r="211" spans="1:17">
      <c r="A211" s="53"/>
      <c r="B211" s="93" t="s">
        <v>131</v>
      </c>
      <c r="C211" s="94">
        <v>42.630720647931298</v>
      </c>
      <c r="D211" s="94">
        <v>66.832488895004147</v>
      </c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>
        <v>109.46320954293543</v>
      </c>
    </row>
    <row r="212" spans="1:17">
      <c r="A212" s="53"/>
      <c r="B212" s="69" t="s">
        <v>132</v>
      </c>
      <c r="C212" s="86">
        <v>37.550873059021995</v>
      </c>
      <c r="D212" s="86">
        <v>44.001352144193369</v>
      </c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>
        <v>81.552225203215357</v>
      </c>
    </row>
    <row r="213" spans="1:17">
      <c r="A213" s="53"/>
      <c r="B213" s="72" t="s">
        <v>133</v>
      </c>
      <c r="C213" s="86">
        <v>37.550873059021995</v>
      </c>
      <c r="D213" s="86">
        <v>44.001352144193369</v>
      </c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>
        <v>81.552225203215357</v>
      </c>
    </row>
    <row r="214" spans="1:17">
      <c r="A214" s="53"/>
      <c r="B214" s="69" t="s">
        <v>261</v>
      </c>
      <c r="C214" s="86">
        <v>0</v>
      </c>
      <c r="D214" s="86">
        <v>0</v>
      </c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>
        <v>0</v>
      </c>
    </row>
    <row r="215" spans="1:17" outlineLevel="1">
      <c r="A215" s="53"/>
      <c r="B215" s="95" t="s">
        <v>134</v>
      </c>
      <c r="C215" s="86">
        <v>0</v>
      </c>
      <c r="D215" s="86">
        <v>0</v>
      </c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>
        <v>0</v>
      </c>
    </row>
    <row r="216" spans="1:17" hidden="1" outlineLevel="1">
      <c r="A216" s="53"/>
      <c r="B216" s="95" t="s">
        <v>135</v>
      </c>
      <c r="C216" s="86">
        <v>0</v>
      </c>
      <c r="D216" s="86">
        <v>0</v>
      </c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>
        <v>0</v>
      </c>
    </row>
    <row r="217" spans="1:17" hidden="1">
      <c r="A217" s="53"/>
      <c r="B217" s="96" t="s">
        <v>136</v>
      </c>
      <c r="C217" s="86">
        <v>0</v>
      </c>
      <c r="D217" s="86">
        <v>0</v>
      </c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>
        <v>0</v>
      </c>
    </row>
    <row r="218" spans="1:17">
      <c r="A218" s="53"/>
      <c r="B218" s="97" t="s">
        <v>137</v>
      </c>
      <c r="C218" s="86">
        <v>6.0209711193753108</v>
      </c>
      <c r="D218" s="86">
        <v>3.3448386846613047</v>
      </c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>
        <v>9.3658098040366156</v>
      </c>
    </row>
    <row r="219" spans="1:17">
      <c r="A219" s="53"/>
      <c r="B219" s="97" t="s">
        <v>138</v>
      </c>
      <c r="C219" s="86">
        <v>0</v>
      </c>
      <c r="D219" s="86">
        <v>0</v>
      </c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>
        <v>0</v>
      </c>
    </row>
    <row r="220" spans="1:17">
      <c r="A220" s="53"/>
      <c r="B220" s="96" t="s">
        <v>139</v>
      </c>
      <c r="C220" s="86">
        <v>6.0209711193753108</v>
      </c>
      <c r="D220" s="86">
        <v>3.3448386846613047</v>
      </c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>
        <v>9.3658098040366156</v>
      </c>
    </row>
    <row r="221" spans="1:17">
      <c r="A221" s="53"/>
      <c r="B221" s="97" t="s">
        <v>140</v>
      </c>
      <c r="C221" s="86">
        <v>-1.3445573204660093</v>
      </c>
      <c r="D221" s="86">
        <v>18.787821866149478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>
        <v>17.443264545683469</v>
      </c>
    </row>
    <row r="222" spans="1:17">
      <c r="A222" s="53"/>
      <c r="B222" s="97" t="s">
        <v>141</v>
      </c>
      <c r="C222" s="86">
        <v>-2.222211381790423</v>
      </c>
      <c r="D222" s="86">
        <v>22.226554366611758</v>
      </c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>
        <v>20.004342984821335</v>
      </c>
      <c r="Q222" s="225"/>
    </row>
    <row r="223" spans="1:17">
      <c r="A223" s="53"/>
      <c r="B223" s="97" t="s">
        <v>261</v>
      </c>
      <c r="C223" s="86">
        <v>0</v>
      </c>
      <c r="D223" s="86">
        <v>0</v>
      </c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>
        <v>0</v>
      </c>
    </row>
    <row r="224" spans="1:17">
      <c r="A224" s="53"/>
      <c r="B224" s="97" t="s">
        <v>258</v>
      </c>
      <c r="C224" s="86">
        <v>0</v>
      </c>
      <c r="D224" s="86">
        <v>0</v>
      </c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>
        <v>0</v>
      </c>
    </row>
    <row r="225" spans="1:15">
      <c r="A225" s="53"/>
      <c r="B225" s="97" t="s">
        <v>142</v>
      </c>
      <c r="C225" s="86">
        <v>0.8776540613244137</v>
      </c>
      <c r="D225" s="86">
        <v>-3.4387325004622777</v>
      </c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>
        <v>-2.561078439137864</v>
      </c>
    </row>
    <row r="226" spans="1:15">
      <c r="A226" s="53"/>
      <c r="B226" s="97" t="s">
        <v>143</v>
      </c>
      <c r="C226" s="86">
        <v>0</v>
      </c>
      <c r="D226" s="86">
        <v>0</v>
      </c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>
        <v>0</v>
      </c>
    </row>
    <row r="227" spans="1:15">
      <c r="A227" s="53"/>
      <c r="B227" s="98" t="s">
        <v>144</v>
      </c>
      <c r="C227" s="86">
        <v>0.40343378999999996</v>
      </c>
      <c r="D227" s="86">
        <v>0.6984762000000001</v>
      </c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>
        <v>1.10190999</v>
      </c>
    </row>
    <row r="228" spans="1:15">
      <c r="A228" s="53"/>
      <c r="B228" s="75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 ht="15" thickBot="1">
      <c r="A229" s="53"/>
      <c r="B229" s="99" t="s">
        <v>145</v>
      </c>
      <c r="C229" s="100">
        <v>3.4298598637643281</v>
      </c>
      <c r="D229" s="100">
        <v>26.938694706836053</v>
      </c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>
        <v>30.368554570600352</v>
      </c>
    </row>
    <row r="230" spans="1:15" ht="15" thickTop="1">
      <c r="A230" s="53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5"/>
    </row>
    <row r="231" spans="1:15">
      <c r="A231" s="53"/>
      <c r="B231" s="427" t="s">
        <v>413</v>
      </c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27"/>
      <c r="N231" s="427"/>
      <c r="O231" s="427"/>
    </row>
    <row r="232" spans="1:15">
      <c r="A232" s="53"/>
      <c r="B232" s="427" t="s">
        <v>408</v>
      </c>
      <c r="C232" s="427"/>
      <c r="D232" s="427"/>
      <c r="E232" s="427"/>
      <c r="F232" s="427"/>
      <c r="G232" s="427"/>
      <c r="H232" s="427"/>
      <c r="I232" s="427"/>
      <c r="J232" s="427"/>
      <c r="K232" s="427"/>
      <c r="L232" s="427"/>
      <c r="M232" s="427"/>
      <c r="N232" s="427"/>
      <c r="O232" s="427"/>
    </row>
    <row r="233" spans="1:15">
      <c r="A233" s="53"/>
      <c r="B233" s="428" t="s">
        <v>95</v>
      </c>
      <c r="C233" s="428"/>
      <c r="D233" s="428"/>
      <c r="E233" s="428"/>
      <c r="F233" s="428"/>
      <c r="G233" s="428"/>
      <c r="H233" s="428"/>
      <c r="I233" s="428"/>
      <c r="J233" s="428"/>
      <c r="K233" s="428"/>
      <c r="L233" s="428"/>
      <c r="M233" s="428"/>
      <c r="N233" s="428"/>
      <c r="O233" s="428"/>
    </row>
    <row r="234" spans="1:15">
      <c r="A234" s="53"/>
      <c r="B234" s="58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60"/>
    </row>
    <row r="235" spans="1:15" ht="15" customHeight="1">
      <c r="A235" s="53"/>
      <c r="B235" s="429" t="s">
        <v>96</v>
      </c>
      <c r="C235" s="436" t="s">
        <v>409</v>
      </c>
      <c r="D235" s="437"/>
      <c r="E235" s="437"/>
      <c r="F235" s="437"/>
      <c r="G235" s="437"/>
      <c r="H235" s="437"/>
      <c r="I235" s="437"/>
      <c r="J235" s="437"/>
      <c r="K235" s="437"/>
      <c r="L235" s="437"/>
      <c r="M235" s="437"/>
      <c r="N235" s="438"/>
      <c r="O235" s="434" t="s">
        <v>410</v>
      </c>
    </row>
    <row r="236" spans="1:15">
      <c r="A236" s="53"/>
      <c r="B236" s="430"/>
      <c r="C236" s="62" t="s">
        <v>5</v>
      </c>
      <c r="D236" s="62" t="s">
        <v>6</v>
      </c>
      <c r="E236" s="62" t="s">
        <v>7</v>
      </c>
      <c r="F236" s="62" t="s">
        <v>8</v>
      </c>
      <c r="G236" s="62" t="s">
        <v>9</v>
      </c>
      <c r="H236" s="62" t="s">
        <v>10</v>
      </c>
      <c r="I236" s="62" t="s">
        <v>11</v>
      </c>
      <c r="J236" s="62" t="s">
        <v>12</v>
      </c>
      <c r="K236" s="62" t="s">
        <v>13</v>
      </c>
      <c r="L236" s="62" t="s">
        <v>14</v>
      </c>
      <c r="M236" s="62" t="s">
        <v>15</v>
      </c>
      <c r="N236" s="62" t="s">
        <v>16</v>
      </c>
      <c r="O236" s="435"/>
    </row>
    <row r="237" spans="1:15">
      <c r="A237" s="53"/>
      <c r="B237" s="63" t="s">
        <v>97</v>
      </c>
      <c r="C237" s="64">
        <v>40.938352204229517</v>
      </c>
      <c r="D237" s="64">
        <v>39.257293632834674</v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>
        <v>80.195645837064191</v>
      </c>
    </row>
    <row r="238" spans="1:15">
      <c r="A238" s="53"/>
      <c r="B238" s="65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</row>
    <row r="239" spans="1:15">
      <c r="A239" s="53"/>
      <c r="B239" s="67" t="s">
        <v>98</v>
      </c>
      <c r="C239" s="68">
        <v>39.999816787661885</v>
      </c>
      <c r="D239" s="68">
        <v>38.222683351348962</v>
      </c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>
        <v>78.222500139010847</v>
      </c>
    </row>
    <row r="240" spans="1:15">
      <c r="A240" s="53"/>
      <c r="B240" s="69" t="s">
        <v>99</v>
      </c>
      <c r="C240" s="70">
        <v>0.58705548162661036</v>
      </c>
      <c r="D240" s="70">
        <v>0.54397937159445109</v>
      </c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>
        <v>1.1310348532210615</v>
      </c>
    </row>
    <row r="241" spans="1:15">
      <c r="A241" s="53"/>
      <c r="B241" s="69" t="s">
        <v>100</v>
      </c>
      <c r="C241" s="70">
        <v>2.6886914180548861E-5</v>
      </c>
      <c r="D241" s="70">
        <v>1.3022070845612854E-5</v>
      </c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>
        <v>3.9908985026161716E-5</v>
      </c>
    </row>
    <row r="242" spans="1:15">
      <c r="A242" s="53"/>
      <c r="B242" s="69" t="s">
        <v>101</v>
      </c>
      <c r="C242" s="70">
        <v>6.457359080243938</v>
      </c>
      <c r="D242" s="70">
        <v>5.9829176836999345</v>
      </c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>
        <v>12.440276763943872</v>
      </c>
    </row>
    <row r="243" spans="1:15">
      <c r="A243" s="53"/>
      <c r="B243" s="69" t="s">
        <v>102</v>
      </c>
      <c r="C243" s="70">
        <v>1.2842811620973711</v>
      </c>
      <c r="D243" s="70">
        <v>1.2641031245219907</v>
      </c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>
        <v>2.5483842866193616</v>
      </c>
    </row>
    <row r="244" spans="1:15">
      <c r="A244" s="53"/>
      <c r="B244" s="69" t="s">
        <v>103</v>
      </c>
      <c r="C244" s="70">
        <v>13.323462636926067</v>
      </c>
      <c r="D244" s="70">
        <v>12.815849602126523</v>
      </c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>
        <v>26.13931223905259</v>
      </c>
    </row>
    <row r="245" spans="1:15">
      <c r="A245" s="53"/>
      <c r="B245" s="69" t="s">
        <v>104</v>
      </c>
      <c r="C245" s="70">
        <v>18.347631539853722</v>
      </c>
      <c r="D245" s="70">
        <v>17.615820547335215</v>
      </c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>
        <v>35.963452087188941</v>
      </c>
    </row>
    <row r="246" spans="1:15">
      <c r="A246" s="53"/>
      <c r="B246" s="72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</row>
    <row r="247" spans="1:15">
      <c r="A247" s="53"/>
      <c r="B247" s="67" t="s">
        <v>105</v>
      </c>
      <c r="C247" s="68">
        <v>0.93853541656762951</v>
      </c>
      <c r="D247" s="68">
        <v>1.0346102814857114</v>
      </c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>
        <v>1.9731456980533411</v>
      </c>
    </row>
    <row r="248" spans="1:15">
      <c r="A248" s="53"/>
      <c r="B248" s="69" t="s">
        <v>106</v>
      </c>
      <c r="C248" s="70">
        <v>0.7660237725040917</v>
      </c>
      <c r="D248" s="70">
        <v>0.90359248340352627</v>
      </c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>
        <v>1.669616255907618</v>
      </c>
    </row>
    <row r="249" spans="1:15">
      <c r="A249" s="53"/>
      <c r="B249" s="69" t="s">
        <v>107</v>
      </c>
      <c r="C249" s="70">
        <v>0.17251164406353778</v>
      </c>
      <c r="D249" s="70">
        <v>0.13101779808218525</v>
      </c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>
        <v>0.30352944214572303</v>
      </c>
    </row>
    <row r="250" spans="1:15">
      <c r="A250" s="53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</row>
    <row r="251" spans="1:15">
      <c r="A251" s="53"/>
      <c r="B251" s="78" t="s">
        <v>108</v>
      </c>
      <c r="C251" s="79">
        <v>87.356106297245702</v>
      </c>
      <c r="D251" s="79">
        <v>89.608317995364146</v>
      </c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>
        <v>176.96442429260983</v>
      </c>
    </row>
    <row r="252" spans="1:15">
      <c r="A252" s="53"/>
      <c r="B252" s="80" t="s">
        <v>109</v>
      </c>
      <c r="C252" s="81">
        <v>77.60728199591307</v>
      </c>
      <c r="D252" s="81">
        <v>78.187005750991844</v>
      </c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>
        <v>155.7942877469049</v>
      </c>
    </row>
    <row r="253" spans="1:15">
      <c r="A253" s="53"/>
      <c r="B253" s="69" t="s">
        <v>110</v>
      </c>
      <c r="C253" s="70">
        <v>54.154340051465283</v>
      </c>
      <c r="D253" s="70">
        <v>56.472330232357919</v>
      </c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>
        <v>110.6266702838232</v>
      </c>
    </row>
    <row r="254" spans="1:15">
      <c r="A254" s="53"/>
      <c r="B254" s="69" t="s">
        <v>111</v>
      </c>
      <c r="C254" s="70">
        <v>0</v>
      </c>
      <c r="D254" s="70">
        <v>0</v>
      </c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>
        <v>0</v>
      </c>
    </row>
    <row r="255" spans="1:15">
      <c r="A255" s="53"/>
      <c r="B255" s="69" t="s">
        <v>112</v>
      </c>
      <c r="C255" s="70">
        <v>5.563910461170317</v>
      </c>
      <c r="D255" s="70">
        <v>3.998141765897592</v>
      </c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>
        <v>9.5620522270679089</v>
      </c>
    </row>
    <row r="256" spans="1:15">
      <c r="A256" s="53"/>
      <c r="B256" s="69" t="s">
        <v>113</v>
      </c>
      <c r="C256" s="70">
        <v>0.49380161828701619</v>
      </c>
      <c r="D256" s="70">
        <v>0.73794394315247225</v>
      </c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>
        <v>1.2317455614394883</v>
      </c>
    </row>
    <row r="257" spans="1:15">
      <c r="A257" s="53"/>
      <c r="B257" s="69" t="s">
        <v>334</v>
      </c>
      <c r="C257" s="70">
        <v>17.395229864990462</v>
      </c>
      <c r="D257" s="70">
        <v>16.978589809583855</v>
      </c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>
        <v>34.373819674574321</v>
      </c>
    </row>
    <row r="258" spans="1:15">
      <c r="A258" s="53"/>
      <c r="B258" s="69" t="s">
        <v>256</v>
      </c>
      <c r="C258" s="70">
        <v>0</v>
      </c>
      <c r="D258" s="70">
        <v>0</v>
      </c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>
        <v>0</v>
      </c>
    </row>
    <row r="259" spans="1:15" ht="6" customHeight="1">
      <c r="A259" s="53"/>
      <c r="B259" s="7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</row>
    <row r="260" spans="1:15">
      <c r="A260" s="53"/>
      <c r="B260" s="80" t="s">
        <v>114</v>
      </c>
      <c r="C260" s="81">
        <v>9.5157738180046323</v>
      </c>
      <c r="D260" s="81">
        <v>11.335826169401303</v>
      </c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>
        <v>20.851599987405937</v>
      </c>
    </row>
    <row r="261" spans="1:15">
      <c r="A261" s="53"/>
      <c r="B261" s="69" t="s">
        <v>266</v>
      </c>
      <c r="C261" s="70">
        <v>8.021567560491949</v>
      </c>
      <c r="D261" s="70">
        <v>9.0927241766347482</v>
      </c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>
        <v>17.114291737126699</v>
      </c>
    </row>
    <row r="262" spans="1:15">
      <c r="A262" s="53"/>
      <c r="B262" s="69" t="s">
        <v>115</v>
      </c>
      <c r="C262" s="70">
        <v>3.1064345530760402</v>
      </c>
      <c r="D262" s="70">
        <v>2.8990027021744527</v>
      </c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>
        <v>6.0054372552504933</v>
      </c>
    </row>
    <row r="263" spans="1:15">
      <c r="A263" s="53"/>
      <c r="B263" s="69" t="s">
        <v>116</v>
      </c>
      <c r="C263" s="70">
        <v>3.2184948075055519</v>
      </c>
      <c r="D263" s="70">
        <v>3.3157823785049749</v>
      </c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>
        <v>6.5342771860105273</v>
      </c>
    </row>
    <row r="264" spans="1:15">
      <c r="A264" s="53"/>
      <c r="B264" s="69" t="s">
        <v>117</v>
      </c>
      <c r="C264" s="70">
        <v>0.44235209913684798</v>
      </c>
      <c r="D264" s="70">
        <v>1.5438235391194095</v>
      </c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>
        <v>1.9861756382562574</v>
      </c>
    </row>
    <row r="265" spans="1:15">
      <c r="A265" s="53"/>
      <c r="B265" s="69" t="s">
        <v>120</v>
      </c>
      <c r="C265" s="70">
        <v>1.2542861007735093</v>
      </c>
      <c r="D265" s="70">
        <v>1.3341155568359115</v>
      </c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>
        <v>2.5884016576094209</v>
      </c>
    </row>
    <row r="266" spans="1:15">
      <c r="A266" s="53"/>
      <c r="B266" s="69" t="s">
        <v>267</v>
      </c>
      <c r="C266" s="70">
        <v>1.4942062575126824</v>
      </c>
      <c r="D266" s="70">
        <v>2.2431019927665545</v>
      </c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>
        <v>3.737308250279237</v>
      </c>
    </row>
    <row r="267" spans="1:15">
      <c r="A267" s="53"/>
      <c r="B267" s="69" t="s">
        <v>118</v>
      </c>
      <c r="C267" s="70">
        <v>0.51966605082478223</v>
      </c>
      <c r="D267" s="70">
        <v>0.50738840116387762</v>
      </c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>
        <v>1.02705445198866</v>
      </c>
    </row>
    <row r="268" spans="1:15">
      <c r="A268" s="53"/>
      <c r="B268" s="69" t="s">
        <v>119</v>
      </c>
      <c r="C268" s="70">
        <v>0.9745402066879002</v>
      </c>
      <c r="D268" s="70">
        <v>1.7357135916026769</v>
      </c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>
        <v>2.710253798290577</v>
      </c>
    </row>
    <row r="269" spans="1:15">
      <c r="A269" s="53"/>
      <c r="B269" s="72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</row>
    <row r="270" spans="1:15">
      <c r="A270" s="53"/>
      <c r="B270" s="84" t="s">
        <v>121</v>
      </c>
      <c r="C270" s="85">
        <v>0.23305048332799894</v>
      </c>
      <c r="D270" s="85">
        <v>8.5486074971002746E-2</v>
      </c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>
        <v>0.31853655829900168</v>
      </c>
    </row>
    <row r="271" spans="1:15">
      <c r="A271" s="53"/>
      <c r="B271" s="69" t="s">
        <v>73</v>
      </c>
      <c r="C271" s="86">
        <v>0.23305048332799894</v>
      </c>
      <c r="D271" s="86">
        <v>8.5486074971002746E-2</v>
      </c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>
        <v>0.31853655829900168</v>
      </c>
    </row>
    <row r="272" spans="1:15" outlineLevel="1">
      <c r="A272" s="53"/>
      <c r="B272" s="72" t="s">
        <v>122</v>
      </c>
      <c r="C272" s="86">
        <v>0</v>
      </c>
      <c r="D272" s="86">
        <v>0</v>
      </c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>
        <v>0</v>
      </c>
    </row>
    <row r="273" spans="1:15" outlineLevel="1">
      <c r="A273" s="53"/>
      <c r="B273" s="72" t="s">
        <v>123</v>
      </c>
      <c r="C273" s="86">
        <v>0.23305048332799894</v>
      </c>
      <c r="D273" s="86">
        <v>8.5486074971002746E-2</v>
      </c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>
        <v>0.31853655829900168</v>
      </c>
    </row>
    <row r="274" spans="1:15" outlineLevel="1">
      <c r="A274" s="53"/>
      <c r="B274" s="72" t="s">
        <v>124</v>
      </c>
      <c r="C274" s="86">
        <v>0</v>
      </c>
      <c r="D274" s="86">
        <v>0</v>
      </c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>
        <v>0</v>
      </c>
    </row>
    <row r="275" spans="1:15" outlineLevel="1">
      <c r="A275" s="53"/>
      <c r="B275" s="72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</row>
    <row r="276" spans="1:15">
      <c r="A276" s="53"/>
      <c r="B276" s="88" t="s">
        <v>125</v>
      </c>
      <c r="C276" s="89">
        <v>-37.607465208251185</v>
      </c>
      <c r="D276" s="89">
        <v>-39.964322399642882</v>
      </c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>
        <v>-77.571787607894052</v>
      </c>
    </row>
    <row r="277" spans="1:15">
      <c r="A277" s="53"/>
      <c r="B277" s="88" t="s">
        <v>126</v>
      </c>
      <c r="C277" s="89">
        <v>-46.417754093016185</v>
      </c>
      <c r="D277" s="89">
        <v>-50.351024362529472</v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>
        <v>-96.768778455545643</v>
      </c>
    </row>
    <row r="278" spans="1:15">
      <c r="A278" s="53"/>
      <c r="B278" s="90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</row>
    <row r="279" spans="1:15">
      <c r="A279" s="53"/>
      <c r="B279" s="78" t="s">
        <v>127</v>
      </c>
      <c r="C279" s="79">
        <v>3.3694668273171655</v>
      </c>
      <c r="D279" s="79">
        <v>7.2503265770693668</v>
      </c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>
        <v>10.619793404386533</v>
      </c>
    </row>
    <row r="280" spans="1:15">
      <c r="A280" s="53"/>
      <c r="B280" s="69" t="s">
        <v>128</v>
      </c>
      <c r="C280" s="86">
        <v>3.2548575473171657</v>
      </c>
      <c r="D280" s="86">
        <v>6.6074714370693668</v>
      </c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>
        <v>9.8623289843865329</v>
      </c>
    </row>
    <row r="281" spans="1:15">
      <c r="A281" s="53"/>
      <c r="B281" s="69" t="s">
        <v>129</v>
      </c>
      <c r="C281" s="86">
        <v>0.11460928000000001</v>
      </c>
      <c r="D281" s="86">
        <v>0.64285513999999999</v>
      </c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>
        <v>0.75746442000000003</v>
      </c>
    </row>
    <row r="282" spans="1:15">
      <c r="A282" s="53"/>
      <c r="B282" s="75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5">
      <c r="A283" s="53"/>
      <c r="B283" s="88" t="s">
        <v>130</v>
      </c>
      <c r="C283" s="89">
        <v>-49.787220920333354</v>
      </c>
      <c r="D283" s="89">
        <v>-57.601350939598838</v>
      </c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>
        <v>-107.38857185993217</v>
      </c>
    </row>
    <row r="284" spans="1:15">
      <c r="A284" s="53"/>
      <c r="B284" s="92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</row>
    <row r="285" spans="1:15">
      <c r="A285" s="53"/>
      <c r="B285" s="93" t="s">
        <v>131</v>
      </c>
      <c r="C285" s="94">
        <v>15.125108907301591</v>
      </c>
      <c r="D285" s="94">
        <v>52.285116019389449</v>
      </c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>
        <v>67.410224926691043</v>
      </c>
    </row>
    <row r="286" spans="1:15">
      <c r="A286" s="53"/>
      <c r="B286" s="69" t="s">
        <v>132</v>
      </c>
      <c r="C286" s="86">
        <v>47.554465536631298</v>
      </c>
      <c r="D286" s="86">
        <v>47.147862050861193</v>
      </c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>
        <v>94.702327587492491</v>
      </c>
    </row>
    <row r="287" spans="1:15">
      <c r="A287" s="53"/>
      <c r="B287" s="72" t="s">
        <v>133</v>
      </c>
      <c r="C287" s="86">
        <v>47.554465536631298</v>
      </c>
      <c r="D287" s="86">
        <v>47.147862050861193</v>
      </c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>
        <v>94.702327587492491</v>
      </c>
    </row>
    <row r="288" spans="1:15">
      <c r="A288" s="53"/>
      <c r="B288" s="69" t="s">
        <v>261</v>
      </c>
      <c r="C288" s="86">
        <v>0</v>
      </c>
      <c r="D288" s="86">
        <v>0</v>
      </c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>
        <v>0</v>
      </c>
    </row>
    <row r="289" spans="1:17" outlineLevel="1">
      <c r="A289" s="53"/>
      <c r="B289" s="95" t="s">
        <v>134</v>
      </c>
      <c r="C289" s="86">
        <v>0</v>
      </c>
      <c r="D289" s="86">
        <v>0</v>
      </c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>
        <v>0</v>
      </c>
    </row>
    <row r="290" spans="1:17" outlineLevel="1">
      <c r="A290" s="53"/>
      <c r="B290" s="95" t="s">
        <v>135</v>
      </c>
      <c r="C290" s="86">
        <v>0</v>
      </c>
      <c r="D290" s="86">
        <v>0</v>
      </c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>
        <v>0</v>
      </c>
    </row>
    <row r="291" spans="1:17">
      <c r="A291" s="53"/>
      <c r="B291" s="96" t="s">
        <v>136</v>
      </c>
      <c r="C291" s="86">
        <v>0</v>
      </c>
      <c r="D291" s="86">
        <v>0</v>
      </c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>
        <v>0</v>
      </c>
    </row>
    <row r="292" spans="1:17">
      <c r="A292" s="53"/>
      <c r="B292" s="97" t="s">
        <v>137</v>
      </c>
      <c r="C292" s="86">
        <v>-26.776885876804492</v>
      </c>
      <c r="D292" s="86">
        <v>2.5128712075016324E-2</v>
      </c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>
        <v>-26.751757164729476</v>
      </c>
    </row>
    <row r="293" spans="1:17">
      <c r="A293" s="53"/>
      <c r="B293" s="97" t="s">
        <v>138</v>
      </c>
      <c r="C293" s="86">
        <v>0</v>
      </c>
      <c r="D293" s="86">
        <v>0</v>
      </c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>
        <v>0</v>
      </c>
    </row>
    <row r="294" spans="1:17">
      <c r="A294" s="53"/>
      <c r="B294" s="96" t="s">
        <v>139</v>
      </c>
      <c r="C294" s="86">
        <v>-26.776885876804492</v>
      </c>
      <c r="D294" s="86">
        <v>2.5128712075016324E-2</v>
      </c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>
        <v>-26.751757164729476</v>
      </c>
    </row>
    <row r="295" spans="1:17">
      <c r="A295" s="53"/>
      <c r="B295" s="97" t="s">
        <v>140</v>
      </c>
      <c r="C295" s="86">
        <v>-5.7670800325252145</v>
      </c>
      <c r="D295" s="86">
        <v>4.4692701164532398</v>
      </c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>
        <v>-1.2978099160719747</v>
      </c>
    </row>
    <row r="296" spans="1:17">
      <c r="A296" s="53"/>
      <c r="B296" s="97" t="s">
        <v>141</v>
      </c>
      <c r="C296" s="86">
        <v>2.5824459562561017</v>
      </c>
      <c r="D296" s="86">
        <v>8.2487840994700274</v>
      </c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>
        <v>10.831230055726129</v>
      </c>
      <c r="P296" s="225"/>
    </row>
    <row r="297" spans="1:17">
      <c r="A297" s="53"/>
      <c r="B297" s="97" t="s">
        <v>261</v>
      </c>
      <c r="C297" s="86">
        <v>0</v>
      </c>
      <c r="D297" s="86">
        <v>0</v>
      </c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>
        <v>0</v>
      </c>
      <c r="P297" s="225"/>
    </row>
    <row r="298" spans="1:17">
      <c r="A298" s="53"/>
      <c r="B298" s="97" t="s">
        <v>258</v>
      </c>
      <c r="C298" s="86">
        <v>0</v>
      </c>
      <c r="D298" s="86">
        <v>0</v>
      </c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>
        <v>0</v>
      </c>
    </row>
    <row r="299" spans="1:17">
      <c r="A299" s="53"/>
      <c r="B299" s="97" t="s">
        <v>142</v>
      </c>
      <c r="C299" s="86">
        <v>-8.3495259887813162</v>
      </c>
      <c r="D299" s="86">
        <v>-3.7795139830167876</v>
      </c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>
        <v>-12.129039971798104</v>
      </c>
    </row>
    <row r="300" spans="1:17">
      <c r="A300" s="53"/>
      <c r="B300" s="97" t="s">
        <v>143</v>
      </c>
      <c r="C300" s="86">
        <v>0</v>
      </c>
      <c r="D300" s="86">
        <v>0</v>
      </c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>
        <v>0</v>
      </c>
    </row>
    <row r="301" spans="1:17">
      <c r="A301" s="53"/>
      <c r="B301" s="98" t="s">
        <v>144</v>
      </c>
      <c r="C301" s="86">
        <v>0.11460928000000001</v>
      </c>
      <c r="D301" s="86">
        <v>0.64285513999999999</v>
      </c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>
        <v>0.75746442000000003</v>
      </c>
    </row>
    <row r="302" spans="1:17">
      <c r="A302" s="53"/>
      <c r="B302" s="75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7" ht="15" thickBot="1">
      <c r="A303" s="53"/>
      <c r="B303" s="99" t="s">
        <v>145</v>
      </c>
      <c r="C303" s="100">
        <v>-34.662112013031759</v>
      </c>
      <c r="D303" s="100">
        <v>-5.3162349202093893</v>
      </c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>
        <v>-39.978346933241127</v>
      </c>
      <c r="Q303" s="225"/>
    </row>
    <row r="304" spans="1:17" ht="14.25" customHeight="1" thickTop="1">
      <c r="A304" s="53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5"/>
    </row>
    <row r="305" spans="2:29" s="53" customFormat="1" hidden="1">
      <c r="B305" s="427" t="s">
        <v>414</v>
      </c>
      <c r="C305" s="427"/>
      <c r="D305" s="427"/>
      <c r="E305" s="427"/>
      <c r="F305" s="427"/>
      <c r="G305" s="427"/>
      <c r="H305" s="427"/>
      <c r="I305" s="427"/>
      <c r="J305" s="427"/>
      <c r="K305" s="427"/>
      <c r="L305" s="427"/>
      <c r="M305" s="427"/>
      <c r="N305" s="427"/>
      <c r="O305" s="427"/>
      <c r="Q305" s="61"/>
      <c r="R305" s="61"/>
      <c r="S305" s="61"/>
      <c r="T305" s="61"/>
      <c r="U305" s="61"/>
      <c r="V305" s="61"/>
    </row>
    <row r="306" spans="2:29" s="53" customFormat="1" hidden="1">
      <c r="B306" s="427" t="s">
        <v>408</v>
      </c>
      <c r="C306" s="427"/>
      <c r="D306" s="427"/>
      <c r="E306" s="427"/>
      <c r="F306" s="427"/>
      <c r="G306" s="427"/>
      <c r="H306" s="427"/>
      <c r="I306" s="427"/>
      <c r="J306" s="427"/>
      <c r="K306" s="427"/>
      <c r="L306" s="427"/>
      <c r="M306" s="427"/>
      <c r="N306" s="427"/>
      <c r="O306" s="427"/>
      <c r="Q306" s="61"/>
      <c r="R306" s="61"/>
      <c r="S306" s="61"/>
      <c r="T306" s="61"/>
      <c r="U306" s="61"/>
      <c r="V306" s="61"/>
    </row>
    <row r="307" spans="2:29" s="53" customFormat="1" hidden="1">
      <c r="B307" s="428" t="s">
        <v>95</v>
      </c>
      <c r="C307" s="428"/>
      <c r="D307" s="428"/>
      <c r="E307" s="428"/>
      <c r="F307" s="428"/>
      <c r="G307" s="428"/>
      <c r="H307" s="428"/>
      <c r="I307" s="428"/>
      <c r="J307" s="428"/>
      <c r="K307" s="428"/>
      <c r="L307" s="428"/>
      <c r="M307" s="428"/>
      <c r="N307" s="428"/>
      <c r="O307" s="428"/>
      <c r="Q307" s="61"/>
      <c r="R307" s="61"/>
      <c r="S307" s="61"/>
      <c r="T307" s="61"/>
      <c r="U307" s="61"/>
      <c r="V307" s="61"/>
    </row>
    <row r="308" spans="2:29" s="53" customFormat="1" hidden="1">
      <c r="B308" s="58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60"/>
      <c r="Q308" s="61"/>
      <c r="R308" s="61"/>
      <c r="S308" s="61"/>
      <c r="T308" s="61"/>
      <c r="U308" s="61"/>
      <c r="V308" s="61"/>
    </row>
    <row r="309" spans="2:29" s="53" customFormat="1" ht="15" hidden="1" customHeight="1">
      <c r="B309" s="429" t="s">
        <v>96</v>
      </c>
      <c r="C309" s="436" t="s">
        <v>409</v>
      </c>
      <c r="D309" s="437"/>
      <c r="E309" s="437"/>
      <c r="F309" s="437"/>
      <c r="G309" s="437"/>
      <c r="H309" s="437"/>
      <c r="I309" s="437"/>
      <c r="J309" s="437"/>
      <c r="K309" s="437"/>
      <c r="L309" s="437"/>
      <c r="M309" s="437"/>
      <c r="N309" s="438"/>
      <c r="O309" s="434" t="s">
        <v>410</v>
      </c>
      <c r="Q309" s="61"/>
      <c r="R309" s="61"/>
      <c r="S309" s="61"/>
      <c r="T309" s="61"/>
      <c r="U309" s="61"/>
      <c r="V309" s="61"/>
    </row>
    <row r="310" spans="2:29" s="53" customFormat="1" hidden="1">
      <c r="B310" s="430"/>
      <c r="C310" s="62" t="s">
        <v>5</v>
      </c>
      <c r="D310" s="62" t="s">
        <v>6</v>
      </c>
      <c r="E310" s="62" t="s">
        <v>7</v>
      </c>
      <c r="F310" s="62" t="s">
        <v>8</v>
      </c>
      <c r="G310" s="62" t="s">
        <v>9</v>
      </c>
      <c r="H310" s="62" t="s">
        <v>10</v>
      </c>
      <c r="I310" s="62" t="s">
        <v>11</v>
      </c>
      <c r="J310" s="62" t="s">
        <v>12</v>
      </c>
      <c r="K310" s="62" t="s">
        <v>13</v>
      </c>
      <c r="L310" s="62" t="s">
        <v>14</v>
      </c>
      <c r="M310" s="62" t="s">
        <v>15</v>
      </c>
      <c r="N310" s="62" t="s">
        <v>16</v>
      </c>
      <c r="O310" s="435"/>
      <c r="Q310" s="61"/>
      <c r="R310" s="61"/>
      <c r="S310" s="61"/>
      <c r="T310" s="61"/>
      <c r="U310" s="61"/>
      <c r="V310" s="61"/>
    </row>
    <row r="311" spans="2:29" s="53" customFormat="1" hidden="1">
      <c r="B311" s="63" t="s">
        <v>146</v>
      </c>
      <c r="C311" s="202">
        <v>0</v>
      </c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>
        <v>0</v>
      </c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2:29" s="53" customFormat="1" hidden="1">
      <c r="B312" s="65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3"/>
      <c r="N312" s="203"/>
      <c r="O312" s="203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2:29" s="53" customFormat="1" hidden="1">
      <c r="B313" s="67" t="s">
        <v>147</v>
      </c>
      <c r="C313" s="204">
        <v>0</v>
      </c>
      <c r="D313" s="204"/>
      <c r="E313" s="204"/>
      <c r="F313" s="204"/>
      <c r="G313" s="204"/>
      <c r="H313" s="204"/>
      <c r="I313" s="204"/>
      <c r="J313" s="204"/>
      <c r="K313" s="204"/>
      <c r="L313" s="204"/>
      <c r="M313" s="204"/>
      <c r="N313" s="204"/>
      <c r="O313" s="204">
        <v>0</v>
      </c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2:29" s="53" customFormat="1" hidden="1">
      <c r="B314" s="106" t="s">
        <v>148</v>
      </c>
      <c r="C314" s="205">
        <v>0</v>
      </c>
      <c r="D314" s="205"/>
      <c r="E314" s="205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>
        <v>0</v>
      </c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2:29" s="53" customFormat="1" hidden="1">
      <c r="B315" s="106" t="s">
        <v>110</v>
      </c>
      <c r="C315" s="205">
        <v>0</v>
      </c>
      <c r="D315" s="205"/>
      <c r="E315" s="205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>
        <v>0</v>
      </c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2:29" s="53" customFormat="1" hidden="1">
      <c r="B316" s="106" t="s">
        <v>149</v>
      </c>
      <c r="C316" s="205">
        <v>0</v>
      </c>
      <c r="D316" s="205"/>
      <c r="E316" s="205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>
        <v>0</v>
      </c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2:29" s="53" customFormat="1" hidden="1">
      <c r="B317" s="106" t="s">
        <v>257</v>
      </c>
      <c r="C317" s="205">
        <v>0</v>
      </c>
      <c r="D317" s="205"/>
      <c r="E317" s="205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>
        <v>0</v>
      </c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2:29" s="53" customFormat="1" hidden="1">
      <c r="B318" s="1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2:29" s="53" customFormat="1" hidden="1">
      <c r="B319" s="67" t="s">
        <v>150</v>
      </c>
      <c r="C319" s="204">
        <v>0</v>
      </c>
      <c r="D319" s="204"/>
      <c r="E319" s="204"/>
      <c r="F319" s="204"/>
      <c r="G319" s="204"/>
      <c r="H319" s="204"/>
      <c r="I319" s="204"/>
      <c r="J319" s="204"/>
      <c r="K319" s="204"/>
      <c r="L319" s="204"/>
      <c r="M319" s="204"/>
      <c r="N319" s="204"/>
      <c r="O319" s="204">
        <v>0</v>
      </c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2:29" s="53" customFormat="1" hidden="1">
      <c r="B320" s="106" t="s">
        <v>107</v>
      </c>
      <c r="C320" s="205">
        <v>0</v>
      </c>
      <c r="D320" s="205"/>
      <c r="E320" s="205"/>
      <c r="F320" s="205"/>
      <c r="G320" s="205"/>
      <c r="H320" s="205"/>
      <c r="I320" s="205"/>
      <c r="J320" s="205"/>
      <c r="K320" s="205"/>
      <c r="L320" s="205"/>
      <c r="M320" s="205"/>
      <c r="N320" s="205"/>
      <c r="O320" s="205">
        <v>0</v>
      </c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2:29" s="53" customFormat="1" hidden="1">
      <c r="B321" s="108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2:29" s="53" customFormat="1" hidden="1">
      <c r="B322" s="109" t="s">
        <v>151</v>
      </c>
      <c r="C322" s="208">
        <v>0</v>
      </c>
      <c r="D322" s="208"/>
      <c r="E322" s="208"/>
      <c r="F322" s="208"/>
      <c r="G322" s="208"/>
      <c r="H322" s="208"/>
      <c r="I322" s="208"/>
      <c r="J322" s="208"/>
      <c r="K322" s="208"/>
      <c r="L322" s="208"/>
      <c r="M322" s="208"/>
      <c r="N322" s="208"/>
      <c r="O322" s="208">
        <v>0</v>
      </c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2:29" s="53" customFormat="1" hidden="1">
      <c r="B323" s="108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2:29" s="53" customFormat="1" hidden="1">
      <c r="B324" s="84" t="s">
        <v>152</v>
      </c>
      <c r="C324" s="209">
        <v>0</v>
      </c>
      <c r="D324" s="209"/>
      <c r="E324" s="209"/>
      <c r="F324" s="209"/>
      <c r="G324" s="209"/>
      <c r="H324" s="209"/>
      <c r="I324" s="209"/>
      <c r="J324" s="209"/>
      <c r="K324" s="209"/>
      <c r="L324" s="209"/>
      <c r="M324" s="209"/>
      <c r="N324" s="209"/>
      <c r="O324" s="209">
        <v>0</v>
      </c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2:29" s="53" customFormat="1" hidden="1">
      <c r="B325" s="106" t="s">
        <v>153</v>
      </c>
      <c r="C325" s="210">
        <v>0</v>
      </c>
      <c r="D325" s="210"/>
      <c r="E325" s="210"/>
      <c r="F325" s="210"/>
      <c r="G325" s="210"/>
      <c r="H325" s="210"/>
      <c r="I325" s="210"/>
      <c r="J325" s="210"/>
      <c r="K325" s="210"/>
      <c r="L325" s="210"/>
      <c r="M325" s="210"/>
      <c r="N325" s="210"/>
      <c r="O325" s="210">
        <v>0</v>
      </c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2:29" s="53" customFormat="1" hidden="1">
      <c r="B326" s="111" t="s">
        <v>110</v>
      </c>
      <c r="C326" s="210">
        <v>0</v>
      </c>
      <c r="D326" s="210"/>
      <c r="E326" s="210"/>
      <c r="F326" s="210"/>
      <c r="G326" s="210"/>
      <c r="H326" s="210"/>
      <c r="I326" s="210"/>
      <c r="J326" s="210"/>
      <c r="K326" s="210"/>
      <c r="L326" s="210"/>
      <c r="M326" s="210"/>
      <c r="N326" s="210"/>
      <c r="O326" s="210">
        <v>0</v>
      </c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2:29" s="53" customFormat="1" hidden="1">
      <c r="B327" s="111" t="s">
        <v>112</v>
      </c>
      <c r="C327" s="210">
        <v>0</v>
      </c>
      <c r="D327" s="210"/>
      <c r="E327" s="210"/>
      <c r="F327" s="210"/>
      <c r="G327" s="210"/>
      <c r="H327" s="210"/>
      <c r="I327" s="210"/>
      <c r="J327" s="210"/>
      <c r="K327" s="210"/>
      <c r="L327" s="210"/>
      <c r="M327" s="210"/>
      <c r="N327" s="210"/>
      <c r="O327" s="210">
        <v>0</v>
      </c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2:29" s="53" customFormat="1" hidden="1">
      <c r="B328" s="106" t="s">
        <v>154</v>
      </c>
      <c r="C328" s="210">
        <v>0</v>
      </c>
      <c r="D328" s="210"/>
      <c r="E328" s="210"/>
      <c r="F328" s="210"/>
      <c r="G328" s="210"/>
      <c r="H328" s="210"/>
      <c r="I328" s="210"/>
      <c r="J328" s="210"/>
      <c r="K328" s="210"/>
      <c r="L328" s="210"/>
      <c r="M328" s="210"/>
      <c r="N328" s="210"/>
      <c r="O328" s="210">
        <v>0</v>
      </c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2:29" s="53" customFormat="1" hidden="1">
      <c r="B329" s="111" t="s">
        <v>155</v>
      </c>
      <c r="C329" s="210">
        <v>0</v>
      </c>
      <c r="D329" s="210"/>
      <c r="E329" s="210"/>
      <c r="F329" s="210"/>
      <c r="G329" s="210"/>
      <c r="H329" s="210"/>
      <c r="I329" s="210"/>
      <c r="J329" s="210"/>
      <c r="K329" s="210"/>
      <c r="L329" s="210"/>
      <c r="M329" s="210"/>
      <c r="N329" s="210"/>
      <c r="O329" s="210">
        <v>0</v>
      </c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2:29" s="53" customFormat="1" hidden="1">
      <c r="B330" s="106" t="s">
        <v>256</v>
      </c>
      <c r="C330" s="210">
        <v>0</v>
      </c>
      <c r="D330" s="210"/>
      <c r="E330" s="210"/>
      <c r="F330" s="210"/>
      <c r="G330" s="210"/>
      <c r="H330" s="210"/>
      <c r="I330" s="210"/>
      <c r="J330" s="210"/>
      <c r="K330" s="210"/>
      <c r="L330" s="210"/>
      <c r="M330" s="210"/>
      <c r="N330" s="210"/>
      <c r="O330" s="210">
        <v>0</v>
      </c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2:29" s="53" customFormat="1" ht="6" hidden="1" customHeight="1">
      <c r="B331" s="1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2:29" s="53" customFormat="1" hidden="1">
      <c r="B332" s="84" t="s">
        <v>156</v>
      </c>
      <c r="C332" s="209">
        <v>0</v>
      </c>
      <c r="D332" s="209"/>
      <c r="E332" s="209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>
        <v>0</v>
      </c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2:29" s="53" customFormat="1" hidden="1">
      <c r="B333" s="106" t="s">
        <v>115</v>
      </c>
      <c r="C333" s="210">
        <v>0</v>
      </c>
      <c r="D333" s="210"/>
      <c r="E333" s="210"/>
      <c r="F333" s="210"/>
      <c r="G333" s="210"/>
      <c r="H333" s="210"/>
      <c r="I333" s="210"/>
      <c r="J333" s="210"/>
      <c r="K333" s="210"/>
      <c r="L333" s="210"/>
      <c r="M333" s="210"/>
      <c r="N333" s="210"/>
      <c r="O333" s="210">
        <v>0</v>
      </c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2:29" s="53" customFormat="1" hidden="1">
      <c r="B334" s="106" t="s">
        <v>69</v>
      </c>
      <c r="C334" s="210">
        <v>0</v>
      </c>
      <c r="D334" s="210"/>
      <c r="E334" s="210"/>
      <c r="F334" s="210"/>
      <c r="G334" s="210"/>
      <c r="H334" s="210"/>
      <c r="I334" s="210"/>
      <c r="J334" s="210"/>
      <c r="K334" s="210"/>
      <c r="L334" s="210"/>
      <c r="M334" s="210"/>
      <c r="N334" s="210"/>
      <c r="O334" s="210">
        <v>0</v>
      </c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2:29" s="53" customFormat="1" hidden="1">
      <c r="B335" s="106" t="s">
        <v>70</v>
      </c>
      <c r="C335" s="210">
        <v>0</v>
      </c>
      <c r="D335" s="210"/>
      <c r="E335" s="210"/>
      <c r="F335" s="210"/>
      <c r="G335" s="210"/>
      <c r="H335" s="210"/>
      <c r="I335" s="210"/>
      <c r="J335" s="210"/>
      <c r="K335" s="210"/>
      <c r="L335" s="210"/>
      <c r="M335" s="210"/>
      <c r="N335" s="210"/>
      <c r="O335" s="210">
        <v>0</v>
      </c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2:29" s="53" customFormat="1" hidden="1">
      <c r="B336" s="106" t="s">
        <v>88</v>
      </c>
      <c r="C336" s="210">
        <v>0</v>
      </c>
      <c r="D336" s="210"/>
      <c r="E336" s="210"/>
      <c r="F336" s="210"/>
      <c r="G336" s="210"/>
      <c r="H336" s="210"/>
      <c r="I336" s="210"/>
      <c r="J336" s="210"/>
      <c r="K336" s="210"/>
      <c r="L336" s="210"/>
      <c r="M336" s="210"/>
      <c r="N336" s="210"/>
      <c r="O336" s="210">
        <v>0</v>
      </c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 s="53" customFormat="1" hidden="1">
      <c r="B337" s="106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 hidden="1">
      <c r="A338" s="53"/>
      <c r="B338" s="84" t="s">
        <v>121</v>
      </c>
      <c r="C338" s="209">
        <v>0</v>
      </c>
      <c r="D338" s="209"/>
      <c r="E338" s="209"/>
      <c r="F338" s="209"/>
      <c r="G338" s="209"/>
      <c r="H338" s="209"/>
      <c r="I338" s="209"/>
      <c r="J338" s="209"/>
      <c r="K338" s="209"/>
      <c r="L338" s="209"/>
      <c r="M338" s="209"/>
      <c r="N338" s="209"/>
      <c r="O338" s="209">
        <v>0</v>
      </c>
    </row>
    <row r="339" spans="1:29" hidden="1">
      <c r="A339" s="53"/>
      <c r="B339" s="106" t="s">
        <v>73</v>
      </c>
      <c r="C339" s="210">
        <v>0</v>
      </c>
      <c r="D339" s="210"/>
      <c r="E339" s="210"/>
      <c r="F339" s="210"/>
      <c r="G339" s="210"/>
      <c r="H339" s="210"/>
      <c r="I339" s="210"/>
      <c r="J339" s="210"/>
      <c r="K339" s="210"/>
      <c r="L339" s="210"/>
      <c r="M339" s="210"/>
      <c r="N339" s="210"/>
      <c r="O339" s="210">
        <v>0</v>
      </c>
    </row>
    <row r="340" spans="1:29" hidden="1" outlineLevel="1">
      <c r="A340" s="53"/>
      <c r="B340" s="72" t="s">
        <v>122</v>
      </c>
      <c r="C340" s="210">
        <v>0</v>
      </c>
      <c r="D340" s="210"/>
      <c r="E340" s="210"/>
      <c r="F340" s="210"/>
      <c r="G340" s="210"/>
      <c r="H340" s="210"/>
      <c r="I340" s="210"/>
      <c r="J340" s="210"/>
      <c r="K340" s="210"/>
      <c r="L340" s="210"/>
      <c r="M340" s="210"/>
      <c r="N340" s="210"/>
      <c r="O340" s="210">
        <v>0</v>
      </c>
    </row>
    <row r="341" spans="1:29" s="53" customFormat="1" hidden="1" collapsed="1">
      <c r="B341" s="111" t="s">
        <v>123</v>
      </c>
      <c r="C341" s="210">
        <v>0</v>
      </c>
      <c r="D341" s="210"/>
      <c r="E341" s="210"/>
      <c r="F341" s="210"/>
      <c r="G341" s="210"/>
      <c r="H341" s="210"/>
      <c r="I341" s="210"/>
      <c r="J341" s="210"/>
      <c r="K341" s="210"/>
      <c r="L341" s="210"/>
      <c r="M341" s="210"/>
      <c r="N341" s="210"/>
      <c r="O341" s="210">
        <v>0</v>
      </c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 hidden="1">
      <c r="A342" s="53"/>
      <c r="B342" s="106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</row>
    <row r="343" spans="1:29" hidden="1">
      <c r="A343" s="53"/>
      <c r="B343" s="113" t="s">
        <v>157</v>
      </c>
      <c r="C343" s="211">
        <v>0</v>
      </c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>
        <v>0</v>
      </c>
    </row>
    <row r="344" spans="1:29" hidden="1">
      <c r="A344" s="53"/>
      <c r="B344" s="113" t="s">
        <v>158</v>
      </c>
      <c r="C344" s="211">
        <v>0</v>
      </c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>
        <v>0</v>
      </c>
    </row>
    <row r="345" spans="1:29" hidden="1">
      <c r="A345" s="53"/>
      <c r="B345" s="115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</row>
    <row r="346" spans="1:29" hidden="1">
      <c r="A346" s="53"/>
      <c r="B346" s="116" t="s">
        <v>127</v>
      </c>
      <c r="C346" s="208">
        <v>0</v>
      </c>
      <c r="D346" s="208"/>
      <c r="E346" s="208"/>
      <c r="F346" s="208"/>
      <c r="G346" s="208"/>
      <c r="H346" s="208"/>
      <c r="I346" s="208"/>
      <c r="J346" s="208"/>
      <c r="K346" s="208"/>
      <c r="L346" s="208"/>
      <c r="M346" s="208"/>
      <c r="N346" s="208"/>
      <c r="O346" s="208">
        <v>0</v>
      </c>
    </row>
    <row r="347" spans="1:29" hidden="1">
      <c r="A347" s="53"/>
      <c r="B347" s="117" t="s">
        <v>159</v>
      </c>
      <c r="C347" s="210">
        <v>0</v>
      </c>
      <c r="D347" s="210"/>
      <c r="E347" s="210"/>
      <c r="F347" s="210"/>
      <c r="G347" s="210"/>
      <c r="H347" s="210"/>
      <c r="I347" s="210"/>
      <c r="J347" s="210"/>
      <c r="K347" s="210"/>
      <c r="L347" s="210"/>
      <c r="M347" s="210"/>
      <c r="N347" s="210"/>
      <c r="O347" s="210">
        <v>0</v>
      </c>
    </row>
    <row r="348" spans="1:29" hidden="1">
      <c r="A348" s="53"/>
      <c r="B348" s="118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</row>
    <row r="349" spans="1:29" hidden="1">
      <c r="A349" s="53"/>
      <c r="B349" s="119" t="s">
        <v>160</v>
      </c>
      <c r="C349" s="211">
        <v>0</v>
      </c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>
        <v>0</v>
      </c>
    </row>
    <row r="350" spans="1:29" hidden="1">
      <c r="A350" s="53"/>
      <c r="B350" s="120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</row>
    <row r="351" spans="1:29" hidden="1">
      <c r="A351" s="53"/>
      <c r="B351" s="93" t="s">
        <v>161</v>
      </c>
      <c r="C351" s="94">
        <v>0</v>
      </c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>
        <v>0</v>
      </c>
    </row>
    <row r="352" spans="1:29" hidden="1">
      <c r="A352" s="53"/>
      <c r="B352" s="98" t="s">
        <v>162</v>
      </c>
      <c r="C352" s="210">
        <v>0</v>
      </c>
      <c r="D352" s="210"/>
      <c r="E352" s="210"/>
      <c r="F352" s="210"/>
      <c r="G352" s="210"/>
      <c r="H352" s="210"/>
      <c r="I352" s="210"/>
      <c r="J352" s="210"/>
      <c r="K352" s="210"/>
      <c r="L352" s="210"/>
      <c r="M352" s="210"/>
      <c r="N352" s="210"/>
      <c r="O352" s="210">
        <v>0</v>
      </c>
    </row>
    <row r="353" spans="2:29" s="53" customFormat="1" hidden="1">
      <c r="B353" s="98" t="s">
        <v>261</v>
      </c>
      <c r="C353" s="210">
        <v>0</v>
      </c>
      <c r="D353" s="210"/>
      <c r="E353" s="210"/>
      <c r="F353" s="210"/>
      <c r="G353" s="210"/>
      <c r="H353" s="210"/>
      <c r="I353" s="210"/>
      <c r="J353" s="210"/>
      <c r="K353" s="210"/>
      <c r="L353" s="210"/>
      <c r="M353" s="210"/>
      <c r="N353" s="210"/>
      <c r="O353" s="210">
        <v>0</v>
      </c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2:29" s="53" customFormat="1" hidden="1">
      <c r="B354" s="98" t="s">
        <v>163</v>
      </c>
      <c r="C354" s="210">
        <v>0</v>
      </c>
      <c r="D354" s="210"/>
      <c r="E354" s="210"/>
      <c r="F354" s="210"/>
      <c r="G354" s="210"/>
      <c r="H354" s="210"/>
      <c r="I354" s="210"/>
      <c r="J354" s="210"/>
      <c r="K354" s="210"/>
      <c r="L354" s="210"/>
      <c r="M354" s="210"/>
      <c r="N354" s="210"/>
      <c r="O354" s="210">
        <v>0</v>
      </c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2:29" s="53" customFormat="1" hidden="1" outlineLevel="1">
      <c r="B355" s="111" t="s">
        <v>164</v>
      </c>
      <c r="C355" s="210">
        <v>0</v>
      </c>
      <c r="D355" s="210"/>
      <c r="E355" s="210"/>
      <c r="F355" s="210"/>
      <c r="G355" s="210"/>
      <c r="H355" s="210"/>
      <c r="I355" s="210"/>
      <c r="J355" s="210"/>
      <c r="K355" s="210"/>
      <c r="L355" s="210"/>
      <c r="M355" s="210"/>
      <c r="N355" s="210"/>
      <c r="O355" s="210">
        <v>0</v>
      </c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2:29" s="53" customFormat="1" hidden="1" outlineLevel="1">
      <c r="B356" s="111" t="s">
        <v>148</v>
      </c>
      <c r="C356" s="210">
        <v>0</v>
      </c>
      <c r="D356" s="210"/>
      <c r="E356" s="210"/>
      <c r="F356" s="210"/>
      <c r="G356" s="210"/>
      <c r="H356" s="210"/>
      <c r="I356" s="210"/>
      <c r="J356" s="210"/>
      <c r="K356" s="210"/>
      <c r="L356" s="210"/>
      <c r="M356" s="210"/>
      <c r="N356" s="210"/>
      <c r="O356" s="210">
        <v>0</v>
      </c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2:29" s="53" customFormat="1" hidden="1" outlineLevel="1">
      <c r="B357" s="111" t="s">
        <v>112</v>
      </c>
      <c r="C357" s="210">
        <v>0</v>
      </c>
      <c r="D357" s="210"/>
      <c r="E357" s="210"/>
      <c r="F357" s="210"/>
      <c r="G357" s="210"/>
      <c r="H357" s="210"/>
      <c r="I357" s="210"/>
      <c r="J357" s="210"/>
      <c r="K357" s="210"/>
      <c r="L357" s="210"/>
      <c r="M357" s="210"/>
      <c r="N357" s="210"/>
      <c r="O357" s="210">
        <v>0</v>
      </c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2:29" s="53" customFormat="1" hidden="1" collapsed="1">
      <c r="B358" s="98" t="s">
        <v>113</v>
      </c>
      <c r="C358" s="210">
        <v>0</v>
      </c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>
        <v>0</v>
      </c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2:29" s="53" customFormat="1" hidden="1">
      <c r="B359" s="111" t="s">
        <v>137</v>
      </c>
      <c r="C359" s="210">
        <v>0</v>
      </c>
      <c r="D359" s="210"/>
      <c r="E359" s="210"/>
      <c r="F359" s="210"/>
      <c r="G359" s="210"/>
      <c r="H359" s="210"/>
      <c r="I359" s="210"/>
      <c r="J359" s="210"/>
      <c r="K359" s="210"/>
      <c r="L359" s="210"/>
      <c r="M359" s="210"/>
      <c r="N359" s="210"/>
      <c r="O359" s="210">
        <v>0</v>
      </c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2:29" s="53" customFormat="1" hidden="1">
      <c r="B360" s="111" t="s">
        <v>138</v>
      </c>
      <c r="C360" s="210">
        <v>0</v>
      </c>
      <c r="D360" s="210"/>
      <c r="E360" s="210"/>
      <c r="F360" s="210"/>
      <c r="G360" s="210"/>
      <c r="H360" s="210"/>
      <c r="I360" s="210"/>
      <c r="J360" s="210"/>
      <c r="K360" s="210"/>
      <c r="L360" s="210"/>
      <c r="M360" s="210"/>
      <c r="N360" s="210"/>
      <c r="O360" s="210">
        <v>0</v>
      </c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2:29" s="53" customFormat="1" hidden="1">
      <c r="B361" s="111" t="s">
        <v>139</v>
      </c>
      <c r="C361" s="210">
        <v>0</v>
      </c>
      <c r="D361" s="210"/>
      <c r="E361" s="210"/>
      <c r="F361" s="210"/>
      <c r="G361" s="210"/>
      <c r="H361" s="210"/>
      <c r="I361" s="210"/>
      <c r="J361" s="210"/>
      <c r="K361" s="210"/>
      <c r="L361" s="210"/>
      <c r="M361" s="210"/>
      <c r="N361" s="210"/>
      <c r="O361" s="210">
        <v>0</v>
      </c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2:29" s="53" customFormat="1" hidden="1" collapsed="1">
      <c r="B362" s="98" t="s">
        <v>140</v>
      </c>
      <c r="C362" s="210">
        <v>0</v>
      </c>
      <c r="D362" s="210"/>
      <c r="E362" s="210"/>
      <c r="F362" s="210"/>
      <c r="G362" s="210"/>
      <c r="H362" s="210"/>
      <c r="I362" s="210"/>
      <c r="J362" s="210"/>
      <c r="K362" s="210"/>
      <c r="L362" s="210"/>
      <c r="M362" s="210"/>
      <c r="N362" s="210"/>
      <c r="O362" s="210">
        <v>0</v>
      </c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2:29" s="53" customFormat="1" hidden="1">
      <c r="B363" s="111" t="s">
        <v>141</v>
      </c>
      <c r="C363" s="210">
        <v>0</v>
      </c>
      <c r="D363" s="210"/>
      <c r="E363" s="210"/>
      <c r="F363" s="210"/>
      <c r="G363" s="210"/>
      <c r="H363" s="210"/>
      <c r="I363" s="210"/>
      <c r="J363" s="210"/>
      <c r="K363" s="210"/>
      <c r="L363" s="210"/>
      <c r="M363" s="210"/>
      <c r="N363" s="210"/>
      <c r="O363" s="210">
        <v>0</v>
      </c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2:29" s="53" customFormat="1" hidden="1">
      <c r="B364" s="111" t="s">
        <v>262</v>
      </c>
      <c r="C364" s="210">
        <v>0</v>
      </c>
      <c r="D364" s="210"/>
      <c r="E364" s="210"/>
      <c r="F364" s="210"/>
      <c r="G364" s="210"/>
      <c r="H364" s="210"/>
      <c r="I364" s="210"/>
      <c r="J364" s="210"/>
      <c r="K364" s="210"/>
      <c r="L364" s="210"/>
      <c r="M364" s="210"/>
      <c r="N364" s="210"/>
      <c r="O364" s="210">
        <v>0</v>
      </c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2:29" s="53" customFormat="1" hidden="1">
      <c r="B365" s="111" t="s">
        <v>258</v>
      </c>
      <c r="C365" s="210">
        <v>0</v>
      </c>
      <c r="D365" s="210"/>
      <c r="E365" s="210"/>
      <c r="F365" s="210"/>
      <c r="G365" s="210"/>
      <c r="H365" s="210"/>
      <c r="I365" s="210"/>
      <c r="J365" s="210"/>
      <c r="K365" s="210"/>
      <c r="L365" s="210"/>
      <c r="M365" s="210"/>
      <c r="N365" s="210"/>
      <c r="O365" s="210">
        <v>0</v>
      </c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2:29" s="53" customFormat="1" hidden="1">
      <c r="B366" s="111" t="s">
        <v>112</v>
      </c>
      <c r="C366" s="210">
        <v>0</v>
      </c>
      <c r="D366" s="210"/>
      <c r="E366" s="210"/>
      <c r="F366" s="210"/>
      <c r="G366" s="210"/>
      <c r="H366" s="210"/>
      <c r="I366" s="210"/>
      <c r="J366" s="210"/>
      <c r="K366" s="210"/>
      <c r="L366" s="210"/>
      <c r="M366" s="210"/>
      <c r="N366" s="210"/>
      <c r="O366" s="210">
        <v>0</v>
      </c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2:29" s="53" customFormat="1" hidden="1">
      <c r="B367" s="111" t="s">
        <v>165</v>
      </c>
      <c r="C367" s="210">
        <v>0</v>
      </c>
      <c r="D367" s="210"/>
      <c r="E367" s="210"/>
      <c r="F367" s="210"/>
      <c r="G367" s="210"/>
      <c r="H367" s="210"/>
      <c r="I367" s="210"/>
      <c r="J367" s="210"/>
      <c r="K367" s="210"/>
      <c r="L367" s="210"/>
      <c r="M367" s="210"/>
      <c r="N367" s="210"/>
      <c r="O367" s="210">
        <v>0</v>
      </c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2:29" s="53" customFormat="1" hidden="1">
      <c r="B368" s="111" t="s">
        <v>143</v>
      </c>
      <c r="C368" s="210">
        <v>0</v>
      </c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>
        <v>0</v>
      </c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 s="53" customFormat="1" hidden="1">
      <c r="B369" s="98" t="s">
        <v>166</v>
      </c>
      <c r="C369" s="210">
        <v>0</v>
      </c>
      <c r="D369" s="210"/>
      <c r="E369" s="210"/>
      <c r="F369" s="210"/>
      <c r="G369" s="210"/>
      <c r="H369" s="210"/>
      <c r="I369" s="210"/>
      <c r="J369" s="210"/>
      <c r="K369" s="210"/>
      <c r="L369" s="210"/>
      <c r="M369" s="210"/>
      <c r="N369" s="210"/>
      <c r="O369" s="210">
        <v>0</v>
      </c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 s="53" customFormat="1" hidden="1">
      <c r="B370" s="98" t="s">
        <v>167</v>
      </c>
      <c r="C370" s="210">
        <v>0</v>
      </c>
      <c r="D370" s="210"/>
      <c r="E370" s="210"/>
      <c r="F370" s="210"/>
      <c r="G370" s="210"/>
      <c r="H370" s="210"/>
      <c r="I370" s="210"/>
      <c r="J370" s="210"/>
      <c r="K370" s="210"/>
      <c r="L370" s="210"/>
      <c r="M370" s="210"/>
      <c r="N370" s="210"/>
      <c r="O370" s="210">
        <v>0</v>
      </c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 hidden="1">
      <c r="A371" s="53"/>
      <c r="B371" s="121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</row>
    <row r="372" spans="1:29" ht="15" hidden="1" thickBot="1">
      <c r="A372" s="53"/>
      <c r="B372" s="122" t="s">
        <v>168</v>
      </c>
      <c r="C372" s="215">
        <v>0</v>
      </c>
      <c r="D372" s="215"/>
      <c r="E372" s="215"/>
      <c r="F372" s="215"/>
      <c r="G372" s="215"/>
      <c r="H372" s="215"/>
      <c r="I372" s="215"/>
      <c r="J372" s="215"/>
      <c r="K372" s="215"/>
      <c r="L372" s="215"/>
      <c r="M372" s="215"/>
      <c r="N372" s="215"/>
      <c r="O372" s="215">
        <v>0</v>
      </c>
    </row>
    <row r="373" spans="1:29">
      <c r="A373" s="53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5"/>
    </row>
    <row r="374" spans="1:29">
      <c r="A374" s="53"/>
      <c r="B374" s="426" t="s">
        <v>415</v>
      </c>
      <c r="C374" s="426"/>
      <c r="D374" s="426"/>
      <c r="E374" s="426"/>
      <c r="F374" s="426"/>
      <c r="G374" s="426"/>
      <c r="H374" s="426"/>
      <c r="I374" s="426"/>
      <c r="J374" s="426"/>
      <c r="K374" s="426"/>
      <c r="L374" s="426"/>
      <c r="M374" s="426"/>
      <c r="N374" s="426"/>
      <c r="O374" s="426"/>
    </row>
    <row r="375" spans="1:29">
      <c r="A375" s="53"/>
      <c r="B375" s="427" t="s">
        <v>408</v>
      </c>
      <c r="C375" s="427"/>
      <c r="D375" s="427"/>
      <c r="E375" s="427"/>
      <c r="F375" s="427"/>
      <c r="G375" s="427"/>
      <c r="H375" s="427"/>
      <c r="I375" s="427"/>
      <c r="J375" s="427"/>
      <c r="K375" s="427"/>
      <c r="L375" s="427"/>
      <c r="M375" s="427"/>
      <c r="N375" s="427"/>
      <c r="O375" s="427"/>
    </row>
    <row r="376" spans="1:29">
      <c r="A376" s="53"/>
      <c r="B376" s="428" t="s">
        <v>95</v>
      </c>
      <c r="C376" s="428"/>
      <c r="D376" s="428"/>
      <c r="E376" s="428"/>
      <c r="F376" s="428"/>
      <c r="G376" s="428"/>
      <c r="H376" s="428"/>
      <c r="I376" s="428"/>
      <c r="J376" s="428"/>
      <c r="K376" s="428"/>
      <c r="L376" s="428"/>
      <c r="M376" s="428"/>
      <c r="N376" s="428"/>
      <c r="O376" s="428"/>
    </row>
    <row r="377" spans="1:29">
      <c r="A377" s="53"/>
      <c r="B377" s="58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60"/>
    </row>
    <row r="378" spans="1:29" ht="15" customHeight="1">
      <c r="A378" s="53"/>
      <c r="B378" s="429" t="s">
        <v>96</v>
      </c>
      <c r="C378" s="431" t="s">
        <v>409</v>
      </c>
      <c r="D378" s="432"/>
      <c r="E378" s="432"/>
      <c r="F378" s="432"/>
      <c r="G378" s="432"/>
      <c r="H378" s="432"/>
      <c r="I378" s="432"/>
      <c r="J378" s="432"/>
      <c r="K378" s="432"/>
      <c r="L378" s="432"/>
      <c r="M378" s="432"/>
      <c r="N378" s="433"/>
      <c r="O378" s="434" t="s">
        <v>410</v>
      </c>
    </row>
    <row r="379" spans="1:29">
      <c r="A379" s="53"/>
      <c r="B379" s="430"/>
      <c r="C379" s="62" t="s">
        <v>5</v>
      </c>
      <c r="D379" s="62" t="s">
        <v>6</v>
      </c>
      <c r="E379" s="62" t="s">
        <v>7</v>
      </c>
      <c r="F379" s="62" t="s">
        <v>8</v>
      </c>
      <c r="G379" s="62" t="s">
        <v>9</v>
      </c>
      <c r="H379" s="62" t="s">
        <v>10</v>
      </c>
      <c r="I379" s="62" t="s">
        <v>11</v>
      </c>
      <c r="J379" s="62" t="s">
        <v>12</v>
      </c>
      <c r="K379" s="62" t="s">
        <v>13</v>
      </c>
      <c r="L379" s="62" t="s">
        <v>14</v>
      </c>
      <c r="M379" s="62" t="s">
        <v>15</v>
      </c>
      <c r="N379" s="62" t="s">
        <v>16</v>
      </c>
      <c r="O379" s="435"/>
    </row>
    <row r="380" spans="1:29">
      <c r="A380" s="53"/>
      <c r="B380" s="63" t="s">
        <v>146</v>
      </c>
      <c r="C380" s="64">
        <v>54.052227856686883</v>
      </c>
      <c r="D380" s="64">
        <v>28.857361730214254</v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>
        <v>82.909589586901134</v>
      </c>
    </row>
    <row r="381" spans="1:29" ht="12" customHeight="1">
      <c r="A381" s="53"/>
      <c r="B381" s="65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</row>
    <row r="382" spans="1:29">
      <c r="A382" s="53"/>
      <c r="B382" s="67" t="s">
        <v>147</v>
      </c>
      <c r="C382" s="68">
        <v>54.052227856686883</v>
      </c>
      <c r="D382" s="68">
        <v>28.857361730214254</v>
      </c>
      <c r="E382" s="68"/>
      <c r="F382" s="68"/>
      <c r="G382" s="68"/>
      <c r="H382" s="68"/>
      <c r="I382" s="68"/>
      <c r="J382" s="68"/>
      <c r="K382" s="68"/>
      <c r="L382" s="68"/>
      <c r="M382" s="68"/>
      <c r="N382" s="68"/>
      <c r="O382" s="68">
        <v>82.909589586901134</v>
      </c>
    </row>
    <row r="383" spans="1:29">
      <c r="A383" s="53"/>
      <c r="B383" s="96" t="s">
        <v>169</v>
      </c>
      <c r="C383" s="110">
        <v>50.75938053561606</v>
      </c>
      <c r="D383" s="110">
        <v>24.353005929861414</v>
      </c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>
        <v>75.112386465477471</v>
      </c>
    </row>
    <row r="384" spans="1:29">
      <c r="A384" s="53"/>
      <c r="B384" s="96" t="s">
        <v>111</v>
      </c>
      <c r="C384" s="110">
        <v>0</v>
      </c>
      <c r="D384" s="110">
        <v>0.72546055189011549</v>
      </c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>
        <v>0.72546055189011549</v>
      </c>
    </row>
    <row r="385" spans="1:29">
      <c r="A385" s="53"/>
      <c r="B385" s="96" t="s">
        <v>110</v>
      </c>
      <c r="C385" s="110">
        <v>0.15022255655309641</v>
      </c>
      <c r="D385" s="110">
        <v>0.1493435553334761</v>
      </c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>
        <v>0.29956611188657251</v>
      </c>
    </row>
    <row r="386" spans="1:29" s="53" customFormat="1">
      <c r="B386" s="96" t="s">
        <v>170</v>
      </c>
      <c r="C386" s="110">
        <v>3.1426247645177283</v>
      </c>
      <c r="D386" s="110">
        <v>3.6295516931292462</v>
      </c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>
        <v>6.7721764576469745</v>
      </c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 s="53" customFormat="1" ht="9" customHeight="1">
      <c r="B387" s="123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 s="53" customFormat="1">
      <c r="B388" s="67" t="s">
        <v>150</v>
      </c>
      <c r="C388" s="68">
        <v>0</v>
      </c>
      <c r="D388" s="68">
        <v>0</v>
      </c>
      <c r="E388" s="68"/>
      <c r="F388" s="68"/>
      <c r="G388" s="68"/>
      <c r="H388" s="68"/>
      <c r="I388" s="68"/>
      <c r="J388" s="68"/>
      <c r="K388" s="68"/>
      <c r="L388" s="68"/>
      <c r="M388" s="68"/>
      <c r="N388" s="68"/>
      <c r="O388" s="68">
        <v>0</v>
      </c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 s="53" customFormat="1">
      <c r="B389" s="106" t="s">
        <v>107</v>
      </c>
      <c r="C389" s="110">
        <v>0</v>
      </c>
      <c r="D389" s="110">
        <v>0</v>
      </c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>
        <v>0</v>
      </c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 s="53" customFormat="1" ht="9" customHeight="1">
      <c r="B390" s="123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 s="53" customFormat="1">
      <c r="B391" s="126" t="s">
        <v>151</v>
      </c>
      <c r="C391" s="127">
        <v>8.0209577240562027</v>
      </c>
      <c r="D391" s="127">
        <v>5.1983815110354223</v>
      </c>
      <c r="E391" s="127"/>
      <c r="F391" s="127"/>
      <c r="G391" s="127"/>
      <c r="H391" s="127"/>
      <c r="I391" s="127"/>
      <c r="J391" s="127"/>
      <c r="K391" s="127"/>
      <c r="L391" s="127"/>
      <c r="M391" s="127"/>
      <c r="N391" s="127"/>
      <c r="O391" s="127">
        <v>13.219339235091626</v>
      </c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 s="53" customFormat="1">
      <c r="B392" s="128" t="s">
        <v>171</v>
      </c>
      <c r="C392" s="129">
        <v>0</v>
      </c>
      <c r="D392" s="129">
        <v>0</v>
      </c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>
        <v>0</v>
      </c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 s="53" customFormat="1">
      <c r="B393" s="96" t="s">
        <v>172</v>
      </c>
      <c r="C393" s="110">
        <v>0</v>
      </c>
      <c r="D393" s="110">
        <v>0</v>
      </c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>
        <v>0</v>
      </c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 s="53" customFormat="1" ht="9" customHeight="1">
      <c r="B394" s="219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 s="53" customFormat="1">
      <c r="B395" s="130" t="s">
        <v>156</v>
      </c>
      <c r="C395" s="129">
        <v>8.0209577240562027</v>
      </c>
      <c r="D395" s="129">
        <v>5.1983815110354223</v>
      </c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>
        <v>13.219339235091626</v>
      </c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 s="53" customFormat="1">
      <c r="B396" s="98" t="s">
        <v>115</v>
      </c>
      <c r="C396" s="110">
        <v>2.7635603625781826</v>
      </c>
      <c r="D396" s="110">
        <v>2.842869469966586</v>
      </c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>
        <v>5.6064298325447686</v>
      </c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 s="53" customFormat="1">
      <c r="B397" s="98" t="s">
        <v>69</v>
      </c>
      <c r="C397" s="110">
        <v>4.9416740718229422</v>
      </c>
      <c r="D397" s="110">
        <v>1.8936636422503899</v>
      </c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>
        <v>6.835337714073332</v>
      </c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 s="53" customFormat="1">
      <c r="B398" s="98" t="s">
        <v>70</v>
      </c>
      <c r="C398" s="110">
        <v>0.19906177547181342</v>
      </c>
      <c r="D398" s="110">
        <v>0.19895782507163762</v>
      </c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>
        <v>0.39801960054345104</v>
      </c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 s="53" customFormat="1">
      <c r="B399" s="98" t="s">
        <v>88</v>
      </c>
      <c r="C399" s="110">
        <v>0.11666151418326531</v>
      </c>
      <c r="D399" s="110">
        <v>0.26289057374680902</v>
      </c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>
        <v>0.37955208793007433</v>
      </c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 s="53" customFormat="1" ht="9" customHeight="1">
      <c r="B400" s="98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2:29" s="53" customFormat="1">
      <c r="B401" s="84" t="s">
        <v>121</v>
      </c>
      <c r="C401" s="85">
        <v>0</v>
      </c>
      <c r="D401" s="85">
        <v>0</v>
      </c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>
        <v>0</v>
      </c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2:29" s="53" customFormat="1">
      <c r="B402" s="96" t="s">
        <v>73</v>
      </c>
      <c r="C402" s="110">
        <v>0</v>
      </c>
      <c r="D402" s="110">
        <v>0</v>
      </c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>
        <v>0</v>
      </c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2:29" s="53" customFormat="1" ht="15" customHeight="1">
      <c r="B403" s="96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2:29" s="53" customFormat="1">
      <c r="B404" s="131" t="s">
        <v>173</v>
      </c>
      <c r="C404" s="132">
        <v>46.031270132630681</v>
      </c>
      <c r="D404" s="132">
        <v>23.658980219178833</v>
      </c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>
        <v>69.69025035180951</v>
      </c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2:29" s="53" customFormat="1" ht="18" customHeight="1">
      <c r="B405" s="133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2:29" s="53" customFormat="1">
      <c r="B406" s="116" t="s">
        <v>174</v>
      </c>
      <c r="C406" s="127">
        <v>24.392577246504267</v>
      </c>
      <c r="D406" s="127">
        <v>21.978305368147687</v>
      </c>
      <c r="E406" s="127"/>
      <c r="F406" s="127"/>
      <c r="G406" s="127"/>
      <c r="H406" s="127"/>
      <c r="I406" s="127"/>
      <c r="J406" s="127"/>
      <c r="K406" s="127"/>
      <c r="L406" s="127"/>
      <c r="M406" s="127"/>
      <c r="N406" s="127"/>
      <c r="O406" s="127">
        <v>46.370882614651954</v>
      </c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2:29" s="53" customFormat="1">
      <c r="B407" s="117" t="s">
        <v>175</v>
      </c>
      <c r="C407" s="110">
        <v>24.392577246504267</v>
      </c>
      <c r="D407" s="110">
        <v>21.978305368147687</v>
      </c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>
        <v>46.370882614651954</v>
      </c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2:29" s="53" customFormat="1" ht="12" customHeight="1">
      <c r="B408" s="118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2:29" s="53" customFormat="1">
      <c r="B409" s="119" t="s">
        <v>264</v>
      </c>
      <c r="C409" s="114">
        <v>21.638692886126414</v>
      </c>
      <c r="D409" s="114">
        <v>1.6806748510311458</v>
      </c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>
        <v>23.319367737157556</v>
      </c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2:29" s="53" customFormat="1" ht="4.5" customHeight="1">
      <c r="B410" s="118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2:29" s="53" customFormat="1">
      <c r="B411" s="93" t="s">
        <v>176</v>
      </c>
      <c r="C411" s="94">
        <v>-21.638692886126428</v>
      </c>
      <c r="D411" s="94">
        <v>-1.680674851031142</v>
      </c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>
        <v>-23.31936773715757</v>
      </c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2:29" s="53" customFormat="1">
      <c r="B412" s="98" t="s">
        <v>137</v>
      </c>
      <c r="C412" s="124">
        <v>-18.690465153038026</v>
      </c>
      <c r="D412" s="124">
        <v>-0.3956914169122594</v>
      </c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>
        <v>-19.086156569950287</v>
      </c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2:29" s="53" customFormat="1">
      <c r="B413" s="111" t="s">
        <v>138</v>
      </c>
      <c r="C413" s="124">
        <v>0</v>
      </c>
      <c r="D413" s="124">
        <v>0</v>
      </c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>
        <v>0</v>
      </c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2:29" s="53" customFormat="1">
      <c r="B414" s="111" t="s">
        <v>139</v>
      </c>
      <c r="C414" s="124">
        <v>-18.690465153038026</v>
      </c>
      <c r="D414" s="124">
        <v>-0.3956914169122594</v>
      </c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>
        <v>-19.086156569950287</v>
      </c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2:29" s="53" customFormat="1">
      <c r="B415" s="98" t="s">
        <v>164</v>
      </c>
      <c r="C415" s="124">
        <v>-2.9482277330884004</v>
      </c>
      <c r="D415" s="124">
        <v>-1.2849834341188826</v>
      </c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>
        <v>-4.2332111672072834</v>
      </c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2:29" s="53" customFormat="1" ht="15" customHeight="1" outlineLevel="1">
      <c r="B416" s="111" t="s">
        <v>148</v>
      </c>
      <c r="C416" s="124">
        <v>0</v>
      </c>
      <c r="D416" s="124">
        <v>0</v>
      </c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>
        <v>0</v>
      </c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 s="53" customFormat="1" ht="15" customHeight="1" outlineLevel="1">
      <c r="B417" s="111" t="s">
        <v>111</v>
      </c>
      <c r="C417" s="124">
        <v>0</v>
      </c>
      <c r="D417" s="124">
        <v>0</v>
      </c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>
        <v>0</v>
      </c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 s="53" customFormat="1" ht="15" customHeight="1" outlineLevel="1">
      <c r="B418" s="111" t="s">
        <v>113</v>
      </c>
      <c r="C418" s="124">
        <v>-2.9482277330884004</v>
      </c>
      <c r="D418" s="124">
        <v>-1.2849834341188826</v>
      </c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>
        <v>-4.2332111672072834</v>
      </c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 s="53" customFormat="1">
      <c r="B419" s="98" t="s">
        <v>166</v>
      </c>
      <c r="C419" s="124">
        <v>0</v>
      </c>
      <c r="D419" s="124">
        <v>0</v>
      </c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>
        <v>0</v>
      </c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 s="53" customFormat="1">
      <c r="B420" s="98" t="s">
        <v>167</v>
      </c>
      <c r="C420" s="124">
        <v>0</v>
      </c>
      <c r="D420" s="124">
        <v>0</v>
      </c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>
        <v>0</v>
      </c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 s="53" customFormat="1" ht="12.75" customHeight="1">
      <c r="B421" s="13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 s="53" customFormat="1" ht="15" thickBot="1">
      <c r="B422" s="122" t="s">
        <v>168</v>
      </c>
      <c r="C422" s="135">
        <v>0</v>
      </c>
      <c r="D422" s="135">
        <v>3.7747582837255322E-15</v>
      </c>
      <c r="E422" s="135"/>
      <c r="F422" s="135"/>
      <c r="G422" s="135"/>
      <c r="H422" s="135"/>
      <c r="I422" s="135"/>
      <c r="J422" s="135"/>
      <c r="K422" s="135"/>
      <c r="L422" s="135"/>
      <c r="M422" s="135"/>
      <c r="N422" s="135"/>
      <c r="O422" s="135">
        <v>0</v>
      </c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 s="53" customFormat="1" ht="15" thickTop="1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136"/>
      <c r="P423" s="61"/>
      <c r="Q423" s="61"/>
      <c r="R423" s="61"/>
      <c r="S423" s="61"/>
    </row>
    <row r="424" spans="1:29" s="53" customFormat="1">
      <c r="B424" s="426" t="s">
        <v>416</v>
      </c>
      <c r="C424" s="426"/>
      <c r="D424" s="426"/>
      <c r="E424" s="426"/>
      <c r="F424" s="426"/>
      <c r="G424" s="426"/>
      <c r="H424" s="426"/>
      <c r="I424" s="426"/>
      <c r="J424" s="426"/>
      <c r="K424" s="426"/>
      <c r="L424" s="426"/>
      <c r="M424" s="426"/>
      <c r="N424" s="426"/>
      <c r="O424" s="426"/>
      <c r="P424" s="61"/>
      <c r="Q424" s="61"/>
      <c r="R424" s="61"/>
      <c r="S424" s="61"/>
    </row>
    <row r="425" spans="1:29" s="53" customFormat="1">
      <c r="B425" s="427" t="s">
        <v>408</v>
      </c>
      <c r="C425" s="427"/>
      <c r="D425" s="427"/>
      <c r="E425" s="427"/>
      <c r="F425" s="427"/>
      <c r="G425" s="427"/>
      <c r="H425" s="427"/>
      <c r="I425" s="427"/>
      <c r="J425" s="427"/>
      <c r="K425" s="427"/>
      <c r="L425" s="427"/>
      <c r="M425" s="427"/>
      <c r="N425" s="427"/>
      <c r="O425" s="427"/>
      <c r="P425" s="61"/>
      <c r="Q425" s="61"/>
      <c r="R425" s="61"/>
      <c r="S425" s="61"/>
    </row>
    <row r="426" spans="1:29" s="53" customFormat="1">
      <c r="B426" s="428" t="s">
        <v>95</v>
      </c>
      <c r="C426" s="428"/>
      <c r="D426" s="428"/>
      <c r="E426" s="428"/>
      <c r="F426" s="428"/>
      <c r="G426" s="428"/>
      <c r="H426" s="428"/>
      <c r="I426" s="428"/>
      <c r="J426" s="428"/>
      <c r="K426" s="428"/>
      <c r="L426" s="428"/>
      <c r="M426" s="428"/>
      <c r="N426" s="428"/>
      <c r="O426" s="428"/>
      <c r="P426" s="61"/>
      <c r="Q426" s="61"/>
      <c r="R426" s="61"/>
      <c r="S426" s="61"/>
    </row>
    <row r="427" spans="1:29" s="53" customFormat="1">
      <c r="B427" s="58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60"/>
      <c r="P427" s="61"/>
      <c r="Q427" s="61"/>
      <c r="R427" s="61"/>
      <c r="S427" s="61"/>
    </row>
    <row r="428" spans="1:29" s="53" customFormat="1" ht="15" customHeight="1">
      <c r="B428" s="429" t="s">
        <v>96</v>
      </c>
      <c r="C428" s="431" t="s">
        <v>409</v>
      </c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3"/>
      <c r="O428" s="434" t="s">
        <v>410</v>
      </c>
      <c r="P428" s="61"/>
      <c r="Q428" s="61"/>
      <c r="R428" s="61"/>
      <c r="S428" s="61"/>
    </row>
    <row r="429" spans="1:29" s="53" customFormat="1">
      <c r="B429" s="430"/>
      <c r="C429" s="62" t="s">
        <v>5</v>
      </c>
      <c r="D429" s="62" t="s">
        <v>6</v>
      </c>
      <c r="E429" s="62" t="s">
        <v>7</v>
      </c>
      <c r="F429" s="62" t="s">
        <v>8</v>
      </c>
      <c r="G429" s="62" t="s">
        <v>9</v>
      </c>
      <c r="H429" s="62" t="s">
        <v>10</v>
      </c>
      <c r="I429" s="62" t="s">
        <v>11</v>
      </c>
      <c r="J429" s="62" t="s">
        <v>12</v>
      </c>
      <c r="K429" s="62" t="s">
        <v>13</v>
      </c>
      <c r="L429" s="62" t="s">
        <v>14</v>
      </c>
      <c r="M429" s="62" t="s">
        <v>15</v>
      </c>
      <c r="N429" s="62" t="s">
        <v>16</v>
      </c>
      <c r="O429" s="435"/>
      <c r="P429" s="61"/>
      <c r="Q429" s="61"/>
      <c r="R429" s="61"/>
      <c r="S429" s="61"/>
    </row>
    <row r="430" spans="1:29" s="53" customFormat="1">
      <c r="B430" s="63" t="s">
        <v>146</v>
      </c>
      <c r="C430" s="64">
        <v>8.9764226662297695</v>
      </c>
      <c r="D430" s="64">
        <v>8.6048579948604473</v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>
        <v>17.581280661090219</v>
      </c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 ht="4.5" customHeight="1">
      <c r="A431" s="53"/>
      <c r="B431" s="65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</row>
    <row r="432" spans="1:29">
      <c r="A432" s="53"/>
      <c r="B432" s="67" t="s">
        <v>177</v>
      </c>
      <c r="C432" s="68">
        <v>8.0377209492635018</v>
      </c>
      <c r="D432" s="68">
        <v>7.7388761490062512</v>
      </c>
      <c r="E432" s="68"/>
      <c r="F432" s="68"/>
      <c r="G432" s="68"/>
      <c r="H432" s="68"/>
      <c r="I432" s="68"/>
      <c r="J432" s="68"/>
      <c r="K432" s="68"/>
      <c r="L432" s="68"/>
      <c r="M432" s="68"/>
      <c r="N432" s="68"/>
      <c r="O432" s="68">
        <v>15.776597098269754</v>
      </c>
    </row>
    <row r="433" spans="1:29">
      <c r="A433" s="53"/>
      <c r="B433" s="98" t="s">
        <v>148</v>
      </c>
      <c r="C433" s="110">
        <v>0</v>
      </c>
      <c r="D433" s="110">
        <v>0</v>
      </c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>
        <v>0</v>
      </c>
    </row>
    <row r="434" spans="1:29">
      <c r="A434" s="53"/>
      <c r="B434" s="98" t="s">
        <v>111</v>
      </c>
      <c r="C434" s="110">
        <v>0</v>
      </c>
      <c r="D434" s="110">
        <v>0</v>
      </c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>
        <v>0</v>
      </c>
    </row>
    <row r="435" spans="1:29">
      <c r="A435" s="53"/>
      <c r="B435" s="98" t="s">
        <v>112</v>
      </c>
      <c r="C435" s="110">
        <v>0</v>
      </c>
      <c r="D435" s="110">
        <v>0</v>
      </c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>
        <v>0</v>
      </c>
    </row>
    <row r="436" spans="1:29">
      <c r="A436" s="53"/>
      <c r="B436" s="98" t="s">
        <v>110</v>
      </c>
      <c r="C436" s="110">
        <v>8.0377209492635018</v>
      </c>
      <c r="D436" s="110">
        <v>7.7388761490062512</v>
      </c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>
        <v>15.776597098269754</v>
      </c>
    </row>
    <row r="437" spans="1:29">
      <c r="A437" s="53"/>
      <c r="B437" s="98" t="s">
        <v>170</v>
      </c>
      <c r="C437" s="110">
        <v>0</v>
      </c>
      <c r="D437" s="110">
        <v>0</v>
      </c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>
        <v>0</v>
      </c>
    </row>
    <row r="438" spans="1:29">
      <c r="A438" s="53"/>
      <c r="B438" s="221" t="s">
        <v>257</v>
      </c>
      <c r="C438" s="110">
        <v>0</v>
      </c>
      <c r="D438" s="110">
        <v>0</v>
      </c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>
        <v>0</v>
      </c>
    </row>
    <row r="439" spans="1:29" ht="4.5" customHeight="1">
      <c r="A439" s="53"/>
      <c r="B439" s="137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</row>
    <row r="440" spans="1:29">
      <c r="A440" s="53"/>
      <c r="B440" s="67" t="s">
        <v>150</v>
      </c>
      <c r="C440" s="68">
        <v>0.93870171696626847</v>
      </c>
      <c r="D440" s="68">
        <v>0.86598184585419569</v>
      </c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>
        <v>1.8046835628204643</v>
      </c>
    </row>
    <row r="441" spans="1:29">
      <c r="A441" s="53"/>
      <c r="B441" s="106" t="s">
        <v>107</v>
      </c>
      <c r="C441" s="110">
        <v>0.93870171696626847</v>
      </c>
      <c r="D441" s="110">
        <v>0.86598184585419569</v>
      </c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>
        <v>1.8046835628204643</v>
      </c>
    </row>
    <row r="442" spans="1:29" ht="4.5" customHeight="1">
      <c r="A442" s="53"/>
      <c r="B442" s="139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</row>
    <row r="443" spans="1:29">
      <c r="A443" s="53"/>
      <c r="B443" s="126" t="s">
        <v>151</v>
      </c>
      <c r="C443" s="127">
        <v>3.6715582413701777</v>
      </c>
      <c r="D443" s="127">
        <v>6.1327494450846221</v>
      </c>
      <c r="E443" s="127"/>
      <c r="F443" s="127"/>
      <c r="G443" s="127"/>
      <c r="H443" s="127"/>
      <c r="I443" s="127"/>
      <c r="J443" s="127"/>
      <c r="K443" s="127"/>
      <c r="L443" s="127"/>
      <c r="M443" s="127"/>
      <c r="N443" s="127"/>
      <c r="O443" s="127">
        <v>9.8043076864548002</v>
      </c>
    </row>
    <row r="444" spans="1:29">
      <c r="A444" s="53"/>
      <c r="B444" s="130" t="s">
        <v>178</v>
      </c>
      <c r="C444" s="129">
        <v>3.6715582413701777</v>
      </c>
      <c r="D444" s="129">
        <v>5.6116411028284539</v>
      </c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>
        <v>9.283199344198632</v>
      </c>
    </row>
    <row r="445" spans="1:29">
      <c r="A445" s="53"/>
      <c r="B445" s="98" t="s">
        <v>115</v>
      </c>
      <c r="C445" s="110">
        <v>1.8823248421063354</v>
      </c>
      <c r="D445" s="110">
        <v>1.9445608246739341</v>
      </c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>
        <v>3.8268856667802695</v>
      </c>
    </row>
    <row r="446" spans="1:29">
      <c r="A446" s="53"/>
      <c r="B446" s="98" t="s">
        <v>69</v>
      </c>
      <c r="C446" s="110">
        <v>0.9208415740809911</v>
      </c>
      <c r="D446" s="110">
        <v>0.93242998497564478</v>
      </c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>
        <v>1.853271559056636</v>
      </c>
    </row>
    <row r="447" spans="1:29">
      <c r="A447" s="53"/>
      <c r="B447" s="98" t="s">
        <v>70</v>
      </c>
      <c r="C447" s="110">
        <v>0.70987646026173001</v>
      </c>
      <c r="D447" s="110">
        <v>2.5319040513071531</v>
      </c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>
        <v>3.2417805115688831</v>
      </c>
    </row>
    <row r="448" spans="1:29" s="53" customFormat="1">
      <c r="B448" s="98" t="s">
        <v>88</v>
      </c>
      <c r="C448" s="110">
        <v>0.15851536492112112</v>
      </c>
      <c r="D448" s="110">
        <v>0.20274624187172191</v>
      </c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>
        <v>0.36126160679284303</v>
      </c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2:29" s="53" customFormat="1" ht="4.5" customHeight="1">
      <c r="B449" s="98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2:29" s="53" customFormat="1">
      <c r="B450" s="84" t="s">
        <v>179</v>
      </c>
      <c r="C450" s="85">
        <v>0</v>
      </c>
      <c r="D450" s="85">
        <v>0.52110834225616864</v>
      </c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>
        <v>0.52110834225616864</v>
      </c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2:29" s="53" customFormat="1">
      <c r="B451" s="96" t="s">
        <v>73</v>
      </c>
      <c r="C451" s="110">
        <v>0</v>
      </c>
      <c r="D451" s="110">
        <v>0.52110834225616864</v>
      </c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>
        <v>0.52110834225616864</v>
      </c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2:29" s="53" customFormat="1" ht="4.5" customHeight="1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2:29" s="53" customFormat="1">
      <c r="B453" s="131" t="s">
        <v>173</v>
      </c>
      <c r="C453" s="132">
        <v>5.3048644248595913</v>
      </c>
      <c r="D453" s="132">
        <v>2.4721085497758253</v>
      </c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>
        <v>7.7769729746354184</v>
      </c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2:29" s="53" customFormat="1" ht="4.5" customHeight="1">
      <c r="B454" s="133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2:29" s="53" customFormat="1">
      <c r="B455" s="116" t="s">
        <v>174</v>
      </c>
      <c r="C455" s="127">
        <v>6.1925427053126976</v>
      </c>
      <c r="D455" s="127">
        <v>4.2078452464232177</v>
      </c>
      <c r="E455" s="127"/>
      <c r="F455" s="127"/>
      <c r="G455" s="127"/>
      <c r="H455" s="127"/>
      <c r="I455" s="127"/>
      <c r="J455" s="127"/>
      <c r="K455" s="127"/>
      <c r="L455" s="127"/>
      <c r="M455" s="127"/>
      <c r="N455" s="127"/>
      <c r="O455" s="127">
        <v>10.400387951735915</v>
      </c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2:29" s="53" customFormat="1">
      <c r="B456" s="117" t="s">
        <v>180</v>
      </c>
      <c r="C456" s="110">
        <v>6.1925427053126976</v>
      </c>
      <c r="D456" s="110">
        <v>4.2078452464232177</v>
      </c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>
        <v>10.400387951735915</v>
      </c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2:29" s="53" customFormat="1" ht="4.5" customHeight="1">
      <c r="B457" s="118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2:29" s="53" customFormat="1">
      <c r="B458" s="119" t="s">
        <v>181</v>
      </c>
      <c r="C458" s="114">
        <v>-0.88767828045310626</v>
      </c>
      <c r="D458" s="114">
        <v>-1.7357366966473924</v>
      </c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>
        <v>-2.6234149771004969</v>
      </c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2:29" s="53" customFormat="1" ht="4.5" customHeight="1">
      <c r="B459" s="141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</row>
    <row r="460" spans="2:29" s="53" customFormat="1">
      <c r="B460" s="93" t="s">
        <v>176</v>
      </c>
      <c r="C460" s="94">
        <v>0.88767828045310537</v>
      </c>
      <c r="D460" s="94">
        <v>1.7357366966473937</v>
      </c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>
        <v>2.6234149771004995</v>
      </c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</row>
    <row r="461" spans="2:29" s="53" customFormat="1">
      <c r="B461" s="98" t="s">
        <v>137</v>
      </c>
      <c r="C461" s="124">
        <v>-2.060549452635295</v>
      </c>
      <c r="D461" s="124">
        <v>0.45075326252851111</v>
      </c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>
        <v>-1.6097961901067839</v>
      </c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</row>
    <row r="462" spans="2:29" s="53" customFormat="1">
      <c r="B462" s="111" t="s">
        <v>138</v>
      </c>
      <c r="C462" s="124">
        <v>0</v>
      </c>
      <c r="D462" s="124">
        <v>0</v>
      </c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>
        <v>0</v>
      </c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</row>
    <row r="463" spans="2:29" s="53" customFormat="1">
      <c r="B463" s="111" t="s">
        <v>139</v>
      </c>
      <c r="C463" s="124">
        <v>-2.060549452635295</v>
      </c>
      <c r="D463" s="124">
        <v>0.45075326252851111</v>
      </c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>
        <v>-1.6097961901067839</v>
      </c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</row>
    <row r="464" spans="2:29" s="53" customFormat="1">
      <c r="B464" s="98" t="s">
        <v>164</v>
      </c>
      <c r="C464" s="124">
        <v>2.9482277330884004</v>
      </c>
      <c r="D464" s="124">
        <v>1.2849834341188826</v>
      </c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>
        <v>4.2332111672072834</v>
      </c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</row>
    <row r="465" spans="1:29" s="53" customFormat="1" outlineLevel="3">
      <c r="B465" s="111" t="s">
        <v>148</v>
      </c>
      <c r="C465" s="124">
        <v>0</v>
      </c>
      <c r="D465" s="124">
        <v>0</v>
      </c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>
        <v>0</v>
      </c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</row>
    <row r="466" spans="1:29" s="53" customFormat="1" outlineLevel="3">
      <c r="B466" s="111" t="s">
        <v>111</v>
      </c>
      <c r="C466" s="124">
        <v>0</v>
      </c>
      <c r="D466" s="124">
        <v>0</v>
      </c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>
        <v>0</v>
      </c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</row>
    <row r="467" spans="1:29" s="53" customFormat="1" outlineLevel="3">
      <c r="B467" s="111" t="s">
        <v>112</v>
      </c>
      <c r="C467" s="124">
        <v>2.9482277330884004</v>
      </c>
      <c r="D467" s="124">
        <v>1.2849834341188826</v>
      </c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>
        <v>4.2332111672072834</v>
      </c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</row>
    <row r="468" spans="1:29" s="53" customFormat="1">
      <c r="B468" s="98" t="s">
        <v>166</v>
      </c>
      <c r="C468" s="124">
        <v>0</v>
      </c>
      <c r="D468" s="124">
        <v>0</v>
      </c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>
        <v>0</v>
      </c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</row>
    <row r="469" spans="1:29" s="53" customFormat="1" ht="4.5" customHeight="1"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</row>
    <row r="470" spans="1:29" s="53" customFormat="1" ht="15" thickBot="1">
      <c r="B470" s="122" t="s">
        <v>182</v>
      </c>
      <c r="C470" s="135">
        <v>-8.8817841970012523E-16</v>
      </c>
      <c r="D470" s="135">
        <v>0</v>
      </c>
      <c r="E470" s="135"/>
      <c r="F470" s="135"/>
      <c r="G470" s="135"/>
      <c r="H470" s="135"/>
      <c r="I470" s="135"/>
      <c r="J470" s="135"/>
      <c r="K470" s="135"/>
      <c r="L470" s="135"/>
      <c r="M470" s="135"/>
      <c r="N470" s="135"/>
      <c r="O470" s="135">
        <v>0</v>
      </c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</row>
    <row r="471" spans="1:29" s="53" customFormat="1" ht="15" thickTop="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136"/>
      <c r="Q471" s="61"/>
    </row>
    <row r="472" spans="1:29">
      <c r="A472" s="53"/>
      <c r="B472" s="426" t="s">
        <v>417</v>
      </c>
      <c r="C472" s="426"/>
      <c r="D472" s="426"/>
      <c r="E472" s="426"/>
      <c r="F472" s="426"/>
      <c r="G472" s="426"/>
      <c r="H472" s="426"/>
      <c r="I472" s="426"/>
      <c r="J472" s="426"/>
      <c r="K472" s="426"/>
      <c r="L472" s="426"/>
      <c r="M472" s="426"/>
      <c r="N472" s="426"/>
      <c r="O472" s="426"/>
    </row>
    <row r="473" spans="1:29">
      <c r="B473" s="427" t="s">
        <v>408</v>
      </c>
      <c r="C473" s="427"/>
      <c r="D473" s="427"/>
      <c r="E473" s="427"/>
      <c r="F473" s="427"/>
      <c r="G473" s="427"/>
      <c r="H473" s="427"/>
      <c r="I473" s="427"/>
      <c r="J473" s="427"/>
      <c r="K473" s="427"/>
      <c r="L473" s="427"/>
      <c r="M473" s="427"/>
      <c r="N473" s="427"/>
      <c r="O473" s="427"/>
    </row>
    <row r="474" spans="1:29">
      <c r="B474" s="428" t="s">
        <v>95</v>
      </c>
      <c r="C474" s="428"/>
      <c r="D474" s="428"/>
      <c r="E474" s="428"/>
      <c r="F474" s="428"/>
      <c r="G474" s="428"/>
      <c r="H474" s="428"/>
      <c r="I474" s="428"/>
      <c r="J474" s="428"/>
      <c r="K474" s="428"/>
      <c r="L474" s="428"/>
      <c r="M474" s="428"/>
      <c r="N474" s="428"/>
      <c r="O474" s="428"/>
    </row>
    <row r="476" spans="1:29" ht="15" thickBot="1"/>
    <row r="477" spans="1:29">
      <c r="B477" s="439" t="s">
        <v>96</v>
      </c>
      <c r="C477" s="441" t="s">
        <v>409</v>
      </c>
      <c r="D477" s="442">
        <v>0</v>
      </c>
      <c r="E477" s="442">
        <v>0</v>
      </c>
      <c r="F477" s="442">
        <v>0</v>
      </c>
      <c r="G477" s="442">
        <v>0</v>
      </c>
      <c r="H477" s="442">
        <v>0</v>
      </c>
      <c r="I477" s="442">
        <v>0</v>
      </c>
      <c r="J477" s="442">
        <v>0</v>
      </c>
      <c r="K477" s="442">
        <v>0</v>
      </c>
      <c r="L477" s="442">
        <v>0</v>
      </c>
      <c r="M477" s="442">
        <v>0</v>
      </c>
      <c r="N477" s="443">
        <v>0</v>
      </c>
      <c r="O477" s="444" t="s">
        <v>410</v>
      </c>
    </row>
    <row r="478" spans="1:29">
      <c r="B478" s="440"/>
      <c r="C478" s="367" t="s">
        <v>5</v>
      </c>
      <c r="D478" s="367" t="s">
        <v>6</v>
      </c>
      <c r="E478" s="367" t="s">
        <v>7</v>
      </c>
      <c r="F478" s="367" t="s">
        <v>8</v>
      </c>
      <c r="G478" s="367" t="s">
        <v>9</v>
      </c>
      <c r="H478" s="367" t="s">
        <v>10</v>
      </c>
      <c r="I478" s="367" t="s">
        <v>11</v>
      </c>
      <c r="J478" s="367" t="s">
        <v>12</v>
      </c>
      <c r="K478" s="367" t="s">
        <v>13</v>
      </c>
      <c r="L478" s="367" t="s">
        <v>14</v>
      </c>
      <c r="M478" s="367" t="s">
        <v>15</v>
      </c>
      <c r="N478" s="368" t="s">
        <v>16</v>
      </c>
      <c r="O478" s="445"/>
    </row>
    <row r="479" spans="1:29">
      <c r="B479" s="369" t="s">
        <v>146</v>
      </c>
      <c r="C479" s="370">
        <v>77.664421480734319</v>
      </c>
      <c r="D479" s="370">
        <v>12.665558359394844</v>
      </c>
      <c r="E479" s="370"/>
      <c r="F479" s="370"/>
      <c r="G479" s="370"/>
      <c r="H479" s="370"/>
      <c r="I479" s="370"/>
      <c r="J479" s="370"/>
      <c r="K479" s="370"/>
      <c r="L479" s="370"/>
      <c r="M479" s="370"/>
      <c r="N479" s="370"/>
      <c r="O479" s="370">
        <v>90.32997984012917</v>
      </c>
    </row>
    <row r="480" spans="1:29">
      <c r="B480" s="371"/>
      <c r="C480" s="372"/>
      <c r="D480" s="372"/>
      <c r="E480" s="372"/>
      <c r="F480" s="372"/>
      <c r="G480" s="372"/>
      <c r="H480" s="372"/>
      <c r="I480" s="372"/>
      <c r="J480" s="372"/>
      <c r="K480" s="372"/>
      <c r="L480" s="372"/>
      <c r="M480" s="372"/>
      <c r="N480" s="372"/>
      <c r="O480" s="372"/>
    </row>
    <row r="481" spans="2:15">
      <c r="B481" s="373" t="s">
        <v>147</v>
      </c>
      <c r="C481" s="374">
        <v>77.612387639033486</v>
      </c>
      <c r="D481" s="374">
        <v>12.6013881513458</v>
      </c>
      <c r="E481" s="374"/>
      <c r="F481" s="374"/>
      <c r="G481" s="374"/>
      <c r="H481" s="374"/>
      <c r="I481" s="374"/>
      <c r="J481" s="374"/>
      <c r="K481" s="374"/>
      <c r="L481" s="374"/>
      <c r="M481" s="374"/>
      <c r="N481" s="374"/>
      <c r="O481" s="374">
        <v>90.213775790379287</v>
      </c>
    </row>
    <row r="482" spans="2:15">
      <c r="B482" s="375" t="s">
        <v>148</v>
      </c>
      <c r="C482" s="243">
        <v>77.612387639033486</v>
      </c>
      <c r="D482" s="243">
        <v>12.6013881513458</v>
      </c>
      <c r="E482" s="243"/>
      <c r="F482" s="243"/>
      <c r="G482" s="243"/>
      <c r="H482" s="243"/>
      <c r="I482" s="243"/>
      <c r="J482" s="243"/>
      <c r="K482" s="243"/>
      <c r="L482" s="243"/>
      <c r="M482" s="243"/>
      <c r="N482" s="243"/>
      <c r="O482" s="243">
        <v>90.213775790379287</v>
      </c>
    </row>
    <row r="483" spans="2:15">
      <c r="B483" s="375" t="s">
        <v>113</v>
      </c>
      <c r="C483" s="243">
        <v>0</v>
      </c>
      <c r="D483" s="243">
        <v>0</v>
      </c>
      <c r="E483" s="243"/>
      <c r="F483" s="243"/>
      <c r="G483" s="243"/>
      <c r="H483" s="243"/>
      <c r="I483" s="243"/>
      <c r="J483" s="243"/>
      <c r="K483" s="243"/>
      <c r="L483" s="243"/>
      <c r="M483" s="243"/>
      <c r="N483" s="243"/>
      <c r="O483" s="243">
        <v>0</v>
      </c>
    </row>
    <row r="484" spans="2:15">
      <c r="B484" s="375" t="s">
        <v>112</v>
      </c>
      <c r="C484" s="243">
        <v>0</v>
      </c>
      <c r="D484" s="243">
        <v>0</v>
      </c>
      <c r="E484" s="243"/>
      <c r="F484" s="243"/>
      <c r="G484" s="243"/>
      <c r="H484" s="243"/>
      <c r="I484" s="243"/>
      <c r="J484" s="243"/>
      <c r="K484" s="243"/>
      <c r="L484" s="243"/>
      <c r="M484" s="243"/>
      <c r="N484" s="243"/>
      <c r="O484" s="243">
        <v>0</v>
      </c>
    </row>
    <row r="485" spans="2:15">
      <c r="B485" s="375" t="s">
        <v>110</v>
      </c>
      <c r="C485" s="243">
        <v>0</v>
      </c>
      <c r="D485" s="243">
        <v>0</v>
      </c>
      <c r="E485" s="243"/>
      <c r="F485" s="243"/>
      <c r="G485" s="243"/>
      <c r="H485" s="243"/>
      <c r="I485" s="243"/>
      <c r="J485" s="243"/>
      <c r="K485" s="243"/>
      <c r="L485" s="243"/>
      <c r="M485" s="243"/>
      <c r="N485" s="243"/>
      <c r="O485" s="243">
        <v>0</v>
      </c>
    </row>
    <row r="486" spans="2:15">
      <c r="B486" s="375" t="s">
        <v>321</v>
      </c>
      <c r="C486" s="243">
        <v>0</v>
      </c>
      <c r="D486" s="243">
        <v>0</v>
      </c>
      <c r="E486" s="243"/>
      <c r="F486" s="243"/>
      <c r="G486" s="243"/>
      <c r="H486" s="243"/>
      <c r="I486" s="243"/>
      <c r="J486" s="243"/>
      <c r="K486" s="243"/>
      <c r="L486" s="243"/>
      <c r="M486" s="243"/>
      <c r="N486" s="243"/>
      <c r="O486" s="243">
        <v>0</v>
      </c>
    </row>
    <row r="487" spans="2:15">
      <c r="B487" s="376"/>
      <c r="C487" s="377"/>
      <c r="D487" s="377"/>
      <c r="E487" s="377"/>
      <c r="F487" s="377"/>
      <c r="G487" s="377"/>
      <c r="H487" s="377"/>
      <c r="I487" s="377"/>
      <c r="J487" s="377"/>
      <c r="K487" s="377"/>
      <c r="L487" s="377"/>
      <c r="M487" s="377"/>
      <c r="N487" s="377"/>
      <c r="O487" s="377"/>
    </row>
    <row r="488" spans="2:15">
      <c r="B488" s="373" t="s">
        <v>150</v>
      </c>
      <c r="C488" s="374">
        <v>5.2033841700837344E-2</v>
      </c>
      <c r="D488" s="374">
        <v>6.4170208049043304E-2</v>
      </c>
      <c r="E488" s="374"/>
      <c r="F488" s="374"/>
      <c r="G488" s="374"/>
      <c r="H488" s="374"/>
      <c r="I488" s="374"/>
      <c r="J488" s="374"/>
      <c r="K488" s="374"/>
      <c r="L488" s="374"/>
      <c r="M488" s="374"/>
      <c r="N488" s="374"/>
      <c r="O488" s="374">
        <v>0.11620404974988065</v>
      </c>
    </row>
    <row r="489" spans="2:15">
      <c r="B489" s="375" t="s">
        <v>107</v>
      </c>
      <c r="C489" s="243">
        <v>5.2033841700837344E-2</v>
      </c>
      <c r="D489" s="243">
        <v>6.4170208049043304E-2</v>
      </c>
      <c r="E489" s="243"/>
      <c r="F489" s="243"/>
      <c r="G489" s="243"/>
      <c r="H489" s="243"/>
      <c r="I489" s="243"/>
      <c r="J489" s="243"/>
      <c r="K489" s="243"/>
      <c r="L489" s="243"/>
      <c r="M489" s="243"/>
      <c r="N489" s="243"/>
      <c r="O489" s="243">
        <v>0.11620404974988065</v>
      </c>
    </row>
    <row r="490" spans="2:15">
      <c r="B490" s="378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</row>
    <row r="491" spans="2:15">
      <c r="B491" s="379" t="s">
        <v>151</v>
      </c>
      <c r="C491" s="380">
        <v>33.175183038029346</v>
      </c>
      <c r="D491" s="380">
        <v>20.355021421087908</v>
      </c>
      <c r="E491" s="380"/>
      <c r="F491" s="380"/>
      <c r="G491" s="380"/>
      <c r="H491" s="380"/>
      <c r="I491" s="380"/>
      <c r="J491" s="380"/>
      <c r="K491" s="380"/>
      <c r="L491" s="380"/>
      <c r="M491" s="380"/>
      <c r="N491" s="380"/>
      <c r="O491" s="380">
        <v>53.53020445911725</v>
      </c>
    </row>
    <row r="492" spans="2:15">
      <c r="B492" s="381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</row>
    <row r="493" spans="2:15">
      <c r="B493" s="382" t="s">
        <v>322</v>
      </c>
      <c r="C493" s="85">
        <v>1.9826389345403428</v>
      </c>
      <c r="D493" s="85">
        <v>2.0277926095129324</v>
      </c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>
        <v>4.010431544053275</v>
      </c>
    </row>
    <row r="494" spans="2:15">
      <c r="B494" s="381" t="s">
        <v>323</v>
      </c>
      <c r="C494" s="110">
        <v>1.9826389345403428</v>
      </c>
      <c r="D494" s="110">
        <v>2.0277926095129324</v>
      </c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>
        <v>4.010431544053275</v>
      </c>
    </row>
    <row r="495" spans="2:15">
      <c r="B495" s="381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</row>
    <row r="496" spans="2:15">
      <c r="B496" s="382" t="s">
        <v>324</v>
      </c>
      <c r="C496" s="85">
        <v>31.136429223942788</v>
      </c>
      <c r="D496" s="85">
        <v>18.231479031199299</v>
      </c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>
        <v>49.367908255142083</v>
      </c>
    </row>
    <row r="497" spans="2:15">
      <c r="B497" s="375" t="s">
        <v>115</v>
      </c>
      <c r="C497" s="110">
        <v>1.0270089749814941</v>
      </c>
      <c r="D497" s="110">
        <v>1.183700958057575</v>
      </c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>
        <v>2.2107099330390692</v>
      </c>
    </row>
    <row r="498" spans="2:15">
      <c r="B498" s="375" t="s">
        <v>69</v>
      </c>
      <c r="C498" s="110">
        <v>9.1844456765018911</v>
      </c>
      <c r="D498" s="110">
        <v>1.9098822302729539</v>
      </c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>
        <v>11.094327906774845</v>
      </c>
    </row>
    <row r="499" spans="2:15">
      <c r="B499" s="375" t="s">
        <v>70</v>
      </c>
      <c r="C499" s="110">
        <v>20.557445920022406</v>
      </c>
      <c r="D499" s="110">
        <v>14.788497256415841</v>
      </c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>
        <v>35.345943176438247</v>
      </c>
    </row>
    <row r="500" spans="2:15">
      <c r="B500" s="375" t="s">
        <v>88</v>
      </c>
      <c r="C500" s="110">
        <v>0.36752865243699534</v>
      </c>
      <c r="D500" s="110">
        <v>0.34939858645292654</v>
      </c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>
        <v>0.71692723888992194</v>
      </c>
    </row>
    <row r="501" spans="2:15">
      <c r="B501" s="375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</row>
    <row r="502" spans="2:15">
      <c r="B502" s="382" t="s">
        <v>121</v>
      </c>
      <c r="C502" s="85">
        <v>5.6114879546217002E-2</v>
      </c>
      <c r="D502" s="85">
        <v>9.5749780375676843E-2</v>
      </c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>
        <v>0.15186465992189385</v>
      </c>
    </row>
    <row r="503" spans="2:15">
      <c r="B503" s="375" t="s">
        <v>73</v>
      </c>
      <c r="C503" s="110">
        <v>5.6114879546217002E-2</v>
      </c>
      <c r="D503" s="110">
        <v>9.5749780375676843E-2</v>
      </c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>
        <v>0.15186465992189385</v>
      </c>
    </row>
    <row r="504" spans="2:15">
      <c r="B504" s="383" t="s">
        <v>122</v>
      </c>
      <c r="C504" s="110">
        <v>0</v>
      </c>
      <c r="D504" s="110">
        <v>0</v>
      </c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>
        <v>0</v>
      </c>
    </row>
    <row r="505" spans="2:15">
      <c r="B505" s="384" t="s">
        <v>123</v>
      </c>
      <c r="C505" s="110">
        <v>0</v>
      </c>
      <c r="D505" s="110">
        <v>0</v>
      </c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>
        <v>0</v>
      </c>
    </row>
    <row r="506" spans="2:15">
      <c r="B506" s="384" t="s">
        <v>325</v>
      </c>
      <c r="C506" s="110">
        <v>0</v>
      </c>
      <c r="D506" s="110">
        <v>0</v>
      </c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>
        <v>0</v>
      </c>
    </row>
    <row r="507" spans="2:15">
      <c r="B507" s="384" t="s">
        <v>326</v>
      </c>
      <c r="C507" s="110">
        <v>5.6114879546217002E-2</v>
      </c>
      <c r="D507" s="110">
        <v>9.5749780375676843E-2</v>
      </c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>
        <v>0.15186465992189385</v>
      </c>
    </row>
    <row r="508" spans="2:15">
      <c r="B508" s="375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</row>
    <row r="509" spans="2:15">
      <c r="B509" s="385" t="s">
        <v>158</v>
      </c>
      <c r="C509" s="114">
        <v>44.489238442704973</v>
      </c>
      <c r="D509" s="114">
        <v>-7.6894630616930648</v>
      </c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>
        <v>36.799775381011919</v>
      </c>
    </row>
    <row r="510" spans="2:15">
      <c r="B510" s="386"/>
      <c r="C510" s="387"/>
      <c r="D510" s="387"/>
      <c r="E510" s="387"/>
      <c r="F510" s="387"/>
      <c r="G510" s="387"/>
      <c r="H510" s="387"/>
      <c r="I510" s="387"/>
      <c r="J510" s="387"/>
      <c r="K510" s="387"/>
      <c r="L510" s="387"/>
      <c r="M510" s="387"/>
      <c r="N510" s="387"/>
      <c r="O510" s="387"/>
    </row>
    <row r="511" spans="2:15">
      <c r="B511" s="388" t="s">
        <v>127</v>
      </c>
      <c r="C511" s="380">
        <v>0.7110793884252059</v>
      </c>
      <c r="D511" s="380">
        <v>0.84624998283416442</v>
      </c>
      <c r="E511" s="380"/>
      <c r="F511" s="380"/>
      <c r="G511" s="380"/>
      <c r="H511" s="380"/>
      <c r="I511" s="380"/>
      <c r="J511" s="380"/>
      <c r="K511" s="380"/>
      <c r="L511" s="380"/>
      <c r="M511" s="380"/>
      <c r="N511" s="380"/>
      <c r="O511" s="380">
        <v>1.5573293712593703</v>
      </c>
    </row>
    <row r="512" spans="2:15">
      <c r="B512" s="389" t="s">
        <v>159</v>
      </c>
      <c r="C512" s="110">
        <v>0.7110793884252059</v>
      </c>
      <c r="D512" s="110">
        <v>0.84624998283416442</v>
      </c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>
        <v>1.5573293712593703</v>
      </c>
    </row>
    <row r="513" spans="2:15">
      <c r="B513" s="390"/>
      <c r="C513" s="391"/>
      <c r="D513" s="391"/>
      <c r="E513" s="391"/>
      <c r="F513" s="391"/>
      <c r="G513" s="391"/>
      <c r="H513" s="391"/>
      <c r="I513" s="391"/>
      <c r="J513" s="391"/>
      <c r="K513" s="391"/>
      <c r="L513" s="391"/>
      <c r="M513" s="391"/>
      <c r="N513" s="391"/>
      <c r="O513" s="391"/>
    </row>
    <row r="514" spans="2:15">
      <c r="B514" s="392" t="s">
        <v>160</v>
      </c>
      <c r="C514" s="114">
        <v>43.778159054279769</v>
      </c>
      <c r="D514" s="114">
        <v>-8.5357130445272293</v>
      </c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>
        <v>35.242446009752548</v>
      </c>
    </row>
    <row r="515" spans="2:15">
      <c r="B515" s="393"/>
      <c r="C515" s="394"/>
      <c r="D515" s="394"/>
      <c r="E515" s="394"/>
      <c r="F515" s="394"/>
      <c r="G515" s="394"/>
      <c r="H515" s="394"/>
      <c r="I515" s="394"/>
      <c r="J515" s="394"/>
      <c r="K515" s="394"/>
      <c r="L515" s="394"/>
      <c r="M515" s="394"/>
      <c r="N515" s="394"/>
      <c r="O515" s="394"/>
    </row>
    <row r="516" spans="2:15">
      <c r="B516" s="395" t="s">
        <v>161</v>
      </c>
      <c r="C516" s="396">
        <v>-43.778159054279755</v>
      </c>
      <c r="D516" s="396">
        <v>8.5357130445272258</v>
      </c>
      <c r="E516" s="396"/>
      <c r="F516" s="396"/>
      <c r="G516" s="396"/>
      <c r="H516" s="396"/>
      <c r="I516" s="396"/>
      <c r="J516" s="396"/>
      <c r="K516" s="396"/>
      <c r="L516" s="396"/>
      <c r="M516" s="396"/>
      <c r="N516" s="396"/>
      <c r="O516" s="396">
        <v>-35.242446009752534</v>
      </c>
    </row>
    <row r="517" spans="2:15">
      <c r="B517" s="397" t="s">
        <v>137</v>
      </c>
      <c r="C517" s="110">
        <v>-28.778159054279758</v>
      </c>
      <c r="D517" s="110">
        <v>8.5357130445272258</v>
      </c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>
        <v>-20.242446009752534</v>
      </c>
    </row>
    <row r="518" spans="2:15">
      <c r="B518" s="397" t="s">
        <v>138</v>
      </c>
      <c r="C518" s="110">
        <v>0</v>
      </c>
      <c r="D518" s="110">
        <v>0</v>
      </c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>
        <v>0</v>
      </c>
    </row>
    <row r="519" spans="2:15">
      <c r="B519" s="397" t="s">
        <v>139</v>
      </c>
      <c r="C519" s="110">
        <v>-28.778159054279758</v>
      </c>
      <c r="D519" s="110">
        <v>8.5357130445272258</v>
      </c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>
        <v>-20.242446009752534</v>
      </c>
    </row>
    <row r="520" spans="2:15">
      <c r="B520" s="397" t="s">
        <v>140</v>
      </c>
      <c r="C520" s="110">
        <v>0</v>
      </c>
      <c r="D520" s="110">
        <v>0</v>
      </c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>
        <v>0</v>
      </c>
    </row>
    <row r="521" spans="2:15">
      <c r="B521" s="384" t="s">
        <v>327</v>
      </c>
      <c r="C521" s="110">
        <v>0</v>
      </c>
      <c r="D521" s="110">
        <v>0</v>
      </c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>
        <v>0</v>
      </c>
    </row>
    <row r="522" spans="2:15">
      <c r="B522" s="384" t="s">
        <v>148</v>
      </c>
      <c r="C522" s="110">
        <v>0</v>
      </c>
      <c r="D522" s="110">
        <v>0</v>
      </c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>
        <v>0</v>
      </c>
    </row>
    <row r="523" spans="2:15">
      <c r="B523" s="384" t="s">
        <v>328</v>
      </c>
      <c r="C523" s="110">
        <v>0</v>
      </c>
      <c r="D523" s="110">
        <v>0</v>
      </c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>
        <v>0</v>
      </c>
    </row>
    <row r="524" spans="2:15">
      <c r="B524" s="397" t="s">
        <v>329</v>
      </c>
      <c r="C524" s="110">
        <v>-15</v>
      </c>
      <c r="D524" s="110">
        <v>0</v>
      </c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>
        <v>-15</v>
      </c>
    </row>
    <row r="525" spans="2:15" ht="15" thickBot="1">
      <c r="B525" s="398" t="s">
        <v>168</v>
      </c>
      <c r="C525" s="399">
        <v>0</v>
      </c>
      <c r="D525" s="399">
        <v>0</v>
      </c>
      <c r="E525" s="399"/>
      <c r="F525" s="399"/>
      <c r="G525" s="399"/>
      <c r="H525" s="399"/>
      <c r="I525" s="399"/>
      <c r="J525" s="399"/>
      <c r="K525" s="399"/>
      <c r="L525" s="399"/>
      <c r="M525" s="399"/>
      <c r="N525" s="399"/>
      <c r="O525" s="399">
        <v>0</v>
      </c>
    </row>
  </sheetData>
  <sheetProtection sort="0"/>
  <dataConsolidate/>
  <mergeCells count="48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231:O231"/>
    <mergeCell ref="B232:O232"/>
    <mergeCell ref="B233:O233"/>
    <mergeCell ref="B235:B236"/>
    <mergeCell ref="C235:N235"/>
    <mergeCell ref="O235:O236"/>
    <mergeCell ref="B305:O305"/>
    <mergeCell ref="B306:O306"/>
    <mergeCell ref="B307:O307"/>
    <mergeCell ref="B309:B310"/>
    <mergeCell ref="C309:N309"/>
    <mergeCell ref="O309:O310"/>
    <mergeCell ref="B374:O374"/>
    <mergeCell ref="B375:O375"/>
    <mergeCell ref="B376:O376"/>
    <mergeCell ref="B378:B379"/>
    <mergeCell ref="C378:N378"/>
    <mergeCell ref="O378:O379"/>
    <mergeCell ref="B424:O424"/>
    <mergeCell ref="B425:O425"/>
    <mergeCell ref="B426:O426"/>
    <mergeCell ref="B428:B429"/>
    <mergeCell ref="C428:N428"/>
    <mergeCell ref="O428:O429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14"/>
  <sheetViews>
    <sheetView showGridLines="0" zoomScale="88" zoomScaleNormal="88" zoomScaleSheetLayoutView="85" workbookViewId="0">
      <selection activeCell="B6" sqref="B6"/>
    </sheetView>
  </sheetViews>
  <sheetFormatPr baseColWidth="10" defaultColWidth="11.453125" defaultRowHeight="14.5" outlineLevelRow="3"/>
  <cols>
    <col min="1" max="1" width="6.08984375" customWidth="1"/>
    <col min="2" max="2" width="31.36328125" customWidth="1"/>
    <col min="3" max="3" width="13" bestFit="1" customWidth="1"/>
    <col min="4" max="14" width="10.54296875" customWidth="1"/>
    <col min="15" max="15" width="10.36328125" customWidth="1"/>
    <col min="16" max="16" width="14.90625" customWidth="1"/>
    <col min="17" max="18" width="7.90625" customWidth="1"/>
    <col min="19" max="19" width="8.08984375" customWidth="1"/>
    <col min="20" max="20" width="10.08984375" customWidth="1"/>
    <col min="21" max="21" width="12.453125" customWidth="1"/>
    <col min="22" max="23" width="8.6328125" customWidth="1"/>
    <col min="24" max="24" width="13.08984375" customWidth="1"/>
    <col min="25" max="25" width="12.36328125" customWidth="1"/>
    <col min="26" max="26" width="8.6328125" customWidth="1"/>
    <col min="27" max="27" width="11.453125" customWidth="1"/>
    <col min="28" max="28" width="9.08984375" customWidth="1"/>
    <col min="29" max="29" width="2" customWidth="1"/>
    <col min="30" max="30" width="10.08984375" customWidth="1"/>
    <col min="31" max="31" width="19.90625" bestFit="1" customWidth="1"/>
  </cols>
  <sheetData>
    <row r="1" spans="1:40">
      <c r="A1" s="53"/>
      <c r="B1" s="54"/>
    </row>
    <row r="2" spans="1:40">
      <c r="A2" s="53"/>
      <c r="B2" s="54"/>
      <c r="C2" s="319" t="s">
        <v>418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7" t="s">
        <v>304</v>
      </c>
    </row>
    <row r="7" spans="1:40">
      <c r="A7" s="53"/>
      <c r="B7" s="57" t="s">
        <v>255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46" t="s">
        <v>350</v>
      </c>
      <c r="C11" s="446"/>
      <c r="D11" s="446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</row>
    <row r="12" spans="1:40" ht="34.25" customHeight="1">
      <c r="B12" s="446" t="s">
        <v>183</v>
      </c>
      <c r="C12" s="446"/>
      <c r="D12" s="446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</row>
    <row r="13" spans="1:40">
      <c r="B13" s="446" t="s">
        <v>184</v>
      </c>
      <c r="C13" s="446"/>
      <c r="D13" s="446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</row>
    <row r="14" spans="1:40">
      <c r="B14" s="450" t="s">
        <v>95</v>
      </c>
      <c r="C14" s="450"/>
      <c r="D14" s="450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</row>
    <row r="15" spans="1:40">
      <c r="B15" s="199"/>
      <c r="AN15" s="235"/>
    </row>
    <row r="16" spans="1:40" ht="41.25" customHeight="1">
      <c r="B16" s="146" t="s">
        <v>185</v>
      </c>
      <c r="C16" s="257">
        <v>45323</v>
      </c>
      <c r="D16" s="280" t="s">
        <v>347</v>
      </c>
      <c r="E16" s="235"/>
      <c r="F16" s="235"/>
      <c r="G16" s="235"/>
      <c r="H16" s="235"/>
      <c r="I16" s="235"/>
      <c r="J16" s="235"/>
      <c r="K16" s="148"/>
    </row>
    <row r="17" spans="2:11">
      <c r="B17" s="147" t="s">
        <v>187</v>
      </c>
      <c r="C17" s="19">
        <f t="shared" ref="C17:C43" si="0">+SUM(C59,C101,C143)</f>
        <v>82.982852174409061</v>
      </c>
      <c r="D17" s="277">
        <f t="shared" ref="D17:D48" si="1">+SUM(C17:C17)</f>
        <v>82.982852174409061</v>
      </c>
      <c r="E17" s="148"/>
      <c r="F17" s="148"/>
      <c r="G17" s="148"/>
      <c r="H17" s="148"/>
      <c r="I17" s="148"/>
      <c r="J17" s="148"/>
      <c r="K17" s="216"/>
    </row>
    <row r="18" spans="2:11">
      <c r="B18" s="149" t="s">
        <v>188</v>
      </c>
      <c r="C18" s="19">
        <f t="shared" si="0"/>
        <v>48.89687056810137</v>
      </c>
      <c r="D18" s="277">
        <f t="shared" si="1"/>
        <v>48.89687056810137</v>
      </c>
      <c r="E18" s="216"/>
      <c r="F18" s="216"/>
      <c r="G18" s="216"/>
      <c r="H18" s="216"/>
      <c r="I18" s="216"/>
      <c r="J18" s="216"/>
      <c r="K18" s="216"/>
    </row>
    <row r="19" spans="2:11">
      <c r="B19" s="149" t="s">
        <v>189</v>
      </c>
      <c r="C19" s="19">
        <f t="shared" si="0"/>
        <v>34.085981606307691</v>
      </c>
      <c r="D19" s="277">
        <f t="shared" si="1"/>
        <v>34.085981606307691</v>
      </c>
      <c r="E19" s="216"/>
      <c r="F19" s="216"/>
      <c r="G19" s="216"/>
      <c r="H19" s="216"/>
      <c r="I19" s="216"/>
      <c r="J19" s="216"/>
      <c r="K19" s="216"/>
    </row>
    <row r="20" spans="2:11" hidden="1">
      <c r="B20" s="149" t="s">
        <v>190</v>
      </c>
      <c r="C20" s="19">
        <f t="shared" si="0"/>
        <v>0</v>
      </c>
      <c r="D20" s="277">
        <f t="shared" si="1"/>
        <v>0</v>
      </c>
      <c r="E20" s="216"/>
      <c r="F20" s="216"/>
      <c r="G20" s="216"/>
      <c r="H20" s="216"/>
      <c r="I20" s="216"/>
      <c r="J20" s="216"/>
      <c r="K20" s="216"/>
    </row>
    <row r="21" spans="2:11">
      <c r="B21" s="147" t="s">
        <v>191</v>
      </c>
      <c r="C21" s="19">
        <f t="shared" si="0"/>
        <v>31.598862507931038</v>
      </c>
      <c r="D21" s="277">
        <f t="shared" si="1"/>
        <v>31.598862507931038</v>
      </c>
      <c r="E21" s="148"/>
      <c r="F21" s="148"/>
      <c r="G21" s="148"/>
      <c r="H21" s="148"/>
      <c r="I21" s="148"/>
      <c r="J21" s="148"/>
      <c r="K21" s="148"/>
    </row>
    <row r="22" spans="2:11">
      <c r="B22" s="147" t="s">
        <v>192</v>
      </c>
      <c r="C22" s="19">
        <f t="shared" si="0"/>
        <v>18.03770875</v>
      </c>
      <c r="D22" s="277">
        <f t="shared" si="1"/>
        <v>18.03770875</v>
      </c>
      <c r="E22" s="148"/>
      <c r="F22" s="148"/>
      <c r="G22" s="148"/>
      <c r="H22" s="148"/>
      <c r="I22" s="148"/>
      <c r="J22" s="148"/>
      <c r="K22" s="148"/>
    </row>
    <row r="23" spans="2:11" hidden="1">
      <c r="B23" s="147" t="s">
        <v>193</v>
      </c>
      <c r="C23" s="19">
        <f t="shared" si="0"/>
        <v>0</v>
      </c>
      <c r="D23" s="277">
        <f t="shared" si="1"/>
        <v>0</v>
      </c>
      <c r="E23" s="148"/>
      <c r="F23" s="148"/>
      <c r="G23" s="148"/>
      <c r="H23" s="148"/>
      <c r="I23" s="148"/>
      <c r="J23" s="148"/>
      <c r="K23" s="148"/>
    </row>
    <row r="24" spans="2:11" hidden="1">
      <c r="B24" s="147" t="s">
        <v>194</v>
      </c>
      <c r="C24" s="19">
        <f t="shared" si="0"/>
        <v>0</v>
      </c>
      <c r="D24" s="277">
        <f t="shared" si="1"/>
        <v>0</v>
      </c>
      <c r="E24" s="148"/>
      <c r="F24" s="148"/>
      <c r="G24" s="148"/>
      <c r="H24" s="148"/>
      <c r="I24" s="148"/>
      <c r="J24" s="148"/>
      <c r="K24" s="148"/>
    </row>
    <row r="25" spans="2:11" hidden="1">
      <c r="B25" s="147" t="s">
        <v>195</v>
      </c>
      <c r="C25" s="19">
        <f t="shared" si="0"/>
        <v>0</v>
      </c>
      <c r="D25" s="277">
        <f t="shared" si="1"/>
        <v>0</v>
      </c>
      <c r="E25" s="148"/>
      <c r="F25" s="148"/>
      <c r="G25" s="148"/>
      <c r="H25" s="148"/>
      <c r="I25" s="148"/>
      <c r="J25" s="148"/>
      <c r="K25" s="148"/>
    </row>
    <row r="26" spans="2:11" hidden="1">
      <c r="B26" s="147" t="s">
        <v>196</v>
      </c>
      <c r="C26" s="19">
        <f t="shared" si="0"/>
        <v>0</v>
      </c>
      <c r="D26" s="277">
        <f t="shared" si="1"/>
        <v>0</v>
      </c>
      <c r="E26" s="148"/>
      <c r="F26" s="148"/>
      <c r="G26" s="148"/>
      <c r="H26" s="148"/>
      <c r="I26" s="148"/>
      <c r="J26" s="148"/>
      <c r="K26" s="148"/>
    </row>
    <row r="27" spans="2:11" hidden="1">
      <c r="B27" s="147" t="s">
        <v>197</v>
      </c>
      <c r="C27" s="19">
        <f t="shared" si="0"/>
        <v>5.6859458679665671E-3</v>
      </c>
      <c r="D27" s="277">
        <f t="shared" si="1"/>
        <v>5.6859458679665671E-3</v>
      </c>
      <c r="E27" s="148"/>
      <c r="F27" s="148"/>
      <c r="G27" s="148"/>
      <c r="H27" s="148"/>
      <c r="I27" s="148"/>
      <c r="J27" s="148"/>
      <c r="K27" s="148"/>
    </row>
    <row r="28" spans="2:11" hidden="1">
      <c r="B28" s="147" t="s">
        <v>198</v>
      </c>
      <c r="C28" s="19">
        <f t="shared" si="0"/>
        <v>0</v>
      </c>
      <c r="D28" s="277">
        <f t="shared" si="1"/>
        <v>0</v>
      </c>
      <c r="E28" s="148"/>
      <c r="F28" s="148"/>
      <c r="G28" s="148"/>
      <c r="H28" s="148"/>
      <c r="I28" s="148"/>
      <c r="J28" s="148"/>
      <c r="K28" s="148"/>
    </row>
    <row r="29" spans="2:11" hidden="1">
      <c r="B29" s="147" t="s">
        <v>199</v>
      </c>
      <c r="C29" s="19">
        <f t="shared" si="0"/>
        <v>0</v>
      </c>
      <c r="D29" s="277">
        <f t="shared" si="1"/>
        <v>0</v>
      </c>
      <c r="E29" s="148"/>
      <c r="F29" s="148"/>
      <c r="G29" s="148"/>
      <c r="H29" s="148"/>
      <c r="I29" s="148"/>
      <c r="J29" s="148"/>
      <c r="K29" s="148"/>
    </row>
    <row r="30" spans="2:11" hidden="1">
      <c r="B30" s="147" t="s">
        <v>263</v>
      </c>
      <c r="C30" s="19">
        <f t="shared" si="0"/>
        <v>0</v>
      </c>
      <c r="D30" s="277">
        <f t="shared" si="1"/>
        <v>0</v>
      </c>
      <c r="E30" s="148"/>
      <c r="F30" s="148"/>
      <c r="G30" s="148"/>
      <c r="H30" s="148"/>
      <c r="I30" s="148"/>
      <c r="J30" s="148"/>
      <c r="K30" s="148"/>
    </row>
    <row r="31" spans="2:11" hidden="1">
      <c r="B31" s="147" t="s">
        <v>200</v>
      </c>
      <c r="C31" s="19">
        <f t="shared" si="0"/>
        <v>0</v>
      </c>
      <c r="D31" s="277">
        <f t="shared" si="1"/>
        <v>0</v>
      </c>
      <c r="E31" s="148"/>
      <c r="F31" s="148"/>
      <c r="G31" s="148"/>
      <c r="H31" s="148"/>
      <c r="I31" s="148"/>
      <c r="J31" s="148"/>
      <c r="K31" s="236"/>
    </row>
    <row r="32" spans="2:11">
      <c r="B32" s="147" t="s">
        <v>268</v>
      </c>
      <c r="C32" s="19">
        <f t="shared" si="0"/>
        <v>0.52719934000000002</v>
      </c>
      <c r="D32" s="277">
        <f t="shared" si="1"/>
        <v>0.52719934000000002</v>
      </c>
      <c r="E32" s="148"/>
      <c r="F32" s="148"/>
      <c r="G32" s="148"/>
      <c r="H32" s="148"/>
      <c r="I32" s="148"/>
      <c r="J32" s="148"/>
      <c r="K32" s="236"/>
    </row>
    <row r="33" spans="2:11" hidden="1">
      <c r="B33" s="147" t="s">
        <v>270</v>
      </c>
      <c r="C33" s="19">
        <f t="shared" si="0"/>
        <v>0</v>
      </c>
      <c r="D33" s="277">
        <f t="shared" si="1"/>
        <v>0</v>
      </c>
      <c r="E33" s="148"/>
      <c r="F33" s="148"/>
      <c r="G33" s="148"/>
      <c r="H33" s="148"/>
      <c r="I33" s="148"/>
      <c r="J33" s="148"/>
      <c r="K33" s="236"/>
    </row>
    <row r="34" spans="2:11">
      <c r="B34" s="147" t="s">
        <v>273</v>
      </c>
      <c r="C34" s="19">
        <f t="shared" si="0"/>
        <v>4.0003073300000001</v>
      </c>
      <c r="D34" s="277">
        <f t="shared" si="1"/>
        <v>4.0003073300000001</v>
      </c>
      <c r="E34" s="148"/>
      <c r="F34" s="148"/>
      <c r="G34" s="148"/>
      <c r="H34" s="148"/>
      <c r="I34" s="148"/>
      <c r="J34" s="148"/>
      <c r="K34" s="236"/>
    </row>
    <row r="35" spans="2:11">
      <c r="B35" s="147" t="s">
        <v>274</v>
      </c>
      <c r="C35" s="19">
        <f t="shared" si="0"/>
        <v>1.8928767</v>
      </c>
      <c r="D35" s="277">
        <f t="shared" si="1"/>
        <v>1.8928767</v>
      </c>
      <c r="E35" s="148"/>
      <c r="F35" s="148"/>
      <c r="G35" s="148"/>
      <c r="H35" s="148"/>
      <c r="I35" s="148"/>
      <c r="J35" s="148"/>
      <c r="K35" s="236"/>
    </row>
    <row r="36" spans="2:11">
      <c r="B36" s="147" t="s">
        <v>276</v>
      </c>
      <c r="C36" s="19">
        <f t="shared" si="0"/>
        <v>2.2440172999999999</v>
      </c>
      <c r="D36" s="277">
        <f t="shared" si="1"/>
        <v>2.2440172999999999</v>
      </c>
      <c r="E36" s="148"/>
      <c r="F36" s="148"/>
      <c r="G36" s="148"/>
      <c r="H36" s="148"/>
      <c r="I36" s="148"/>
      <c r="J36" s="148"/>
      <c r="K36" s="236"/>
    </row>
    <row r="37" spans="2:11">
      <c r="B37" s="147" t="s">
        <v>277</v>
      </c>
      <c r="C37" s="19">
        <f t="shared" si="0"/>
        <v>1.8280661199999999</v>
      </c>
      <c r="D37" s="277">
        <f t="shared" si="1"/>
        <v>1.8280661199999999</v>
      </c>
      <c r="E37" s="148"/>
      <c r="F37" s="148"/>
      <c r="G37" s="148"/>
      <c r="H37" s="148"/>
      <c r="I37" s="148"/>
      <c r="J37" s="148"/>
      <c r="K37" s="236"/>
    </row>
    <row r="38" spans="2:11">
      <c r="B38" s="147" t="s">
        <v>282</v>
      </c>
      <c r="C38" s="19">
        <f t="shared" si="0"/>
        <v>2.7544058099999997</v>
      </c>
      <c r="D38" s="277">
        <f t="shared" si="1"/>
        <v>2.7544058099999997</v>
      </c>
      <c r="E38" s="148"/>
      <c r="F38" s="148"/>
      <c r="G38" s="148"/>
      <c r="H38" s="148"/>
      <c r="I38" s="148"/>
      <c r="J38" s="148"/>
      <c r="K38" s="236"/>
    </row>
    <row r="39" spans="2:11">
      <c r="B39" s="147" t="s">
        <v>285</v>
      </c>
      <c r="C39" s="19">
        <f t="shared" si="0"/>
        <v>0.58985001999999997</v>
      </c>
      <c r="D39" s="277">
        <f t="shared" si="1"/>
        <v>0.58985001999999997</v>
      </c>
      <c r="E39" s="148"/>
      <c r="F39" s="148"/>
      <c r="G39" s="148"/>
      <c r="H39" s="148"/>
      <c r="I39" s="148"/>
      <c r="J39" s="148"/>
      <c r="K39" s="236"/>
    </row>
    <row r="40" spans="2:11">
      <c r="B40" s="147" t="s">
        <v>287</v>
      </c>
      <c r="C40" s="19">
        <f t="shared" si="0"/>
        <v>1.95968034</v>
      </c>
      <c r="D40" s="277">
        <f t="shared" si="1"/>
        <v>1.95968034</v>
      </c>
      <c r="E40" s="148"/>
      <c r="F40" s="148"/>
      <c r="G40" s="148"/>
      <c r="H40" s="148"/>
      <c r="I40" s="148"/>
      <c r="J40" s="148"/>
      <c r="K40" s="236"/>
    </row>
    <row r="41" spans="2:11">
      <c r="B41" s="147" t="s">
        <v>286</v>
      </c>
      <c r="C41" s="19">
        <f t="shared" si="0"/>
        <v>0.77189868000000006</v>
      </c>
      <c r="D41" s="277">
        <f t="shared" si="1"/>
        <v>0.77189868000000006</v>
      </c>
      <c r="E41" s="148"/>
      <c r="F41" s="148"/>
      <c r="G41" s="148"/>
      <c r="H41" s="148"/>
      <c r="I41" s="148"/>
      <c r="J41" s="148"/>
      <c r="K41" s="236"/>
    </row>
    <row r="42" spans="2:11">
      <c r="B42" s="147" t="s">
        <v>335</v>
      </c>
      <c r="C42" s="19">
        <f t="shared" si="0"/>
        <v>1.5002278100000002</v>
      </c>
      <c r="D42" s="277">
        <f t="shared" si="1"/>
        <v>1.5002278100000002</v>
      </c>
      <c r="E42" s="148"/>
      <c r="F42" s="148"/>
      <c r="G42" s="148"/>
      <c r="H42" s="148"/>
      <c r="I42" s="148"/>
      <c r="J42" s="148"/>
      <c r="K42" s="236"/>
    </row>
    <row r="43" spans="2:11" hidden="1">
      <c r="B43" s="147" t="s">
        <v>336</v>
      </c>
      <c r="C43" s="19">
        <f t="shared" si="0"/>
        <v>0</v>
      </c>
      <c r="D43" s="277">
        <f t="shared" si="1"/>
        <v>0</v>
      </c>
      <c r="E43" s="148"/>
      <c r="F43" s="148"/>
      <c r="G43" s="148"/>
      <c r="H43" s="148"/>
      <c r="I43" s="148"/>
      <c r="J43" s="148"/>
      <c r="K43" s="236"/>
    </row>
    <row r="44" spans="2:11">
      <c r="B44" s="147" t="s">
        <v>351</v>
      </c>
      <c r="C44" s="19">
        <f t="shared" ref="C44:C48" si="2">+SUM(C86,C128,C170)</f>
        <v>1.8716477</v>
      </c>
      <c r="D44" s="277">
        <f t="shared" si="1"/>
        <v>1.8716477</v>
      </c>
      <c r="E44" s="148"/>
      <c r="F44" s="148"/>
      <c r="G44" s="148"/>
      <c r="H44" s="148"/>
      <c r="I44" s="148"/>
      <c r="J44" s="148"/>
      <c r="K44" s="236"/>
    </row>
    <row r="45" spans="2:11">
      <c r="B45" s="147" t="s">
        <v>352</v>
      </c>
      <c r="C45" s="19">
        <f t="shared" si="2"/>
        <v>8.4179584175882773</v>
      </c>
      <c r="D45" s="277">
        <f t="shared" si="1"/>
        <v>8.4179584175882773</v>
      </c>
      <c r="E45" s="148"/>
      <c r="F45" s="148"/>
      <c r="G45" s="148"/>
      <c r="H45" s="148"/>
      <c r="I45" s="148"/>
      <c r="J45" s="148"/>
      <c r="K45" s="236"/>
    </row>
    <row r="46" spans="2:11" hidden="1">
      <c r="B46" s="147" t="s">
        <v>353</v>
      </c>
      <c r="C46" s="19">
        <f t="shared" si="2"/>
        <v>0</v>
      </c>
      <c r="D46" s="277">
        <f t="shared" si="1"/>
        <v>0</v>
      </c>
      <c r="E46" s="148"/>
      <c r="F46" s="148"/>
      <c r="G46" s="148"/>
      <c r="H46" s="148"/>
      <c r="I46" s="148"/>
      <c r="J46" s="148"/>
      <c r="K46" s="236"/>
    </row>
    <row r="47" spans="2:11">
      <c r="B47" s="147" t="s">
        <v>354</v>
      </c>
      <c r="C47" s="19">
        <f t="shared" si="2"/>
        <v>8.8745060743908084</v>
      </c>
      <c r="D47" s="277">
        <f t="shared" si="1"/>
        <v>8.8745060743908084</v>
      </c>
      <c r="E47" s="148"/>
      <c r="F47" s="148"/>
      <c r="G47" s="148"/>
      <c r="H47" s="148"/>
      <c r="I47" s="148"/>
      <c r="J47" s="148"/>
      <c r="K47" s="236"/>
    </row>
    <row r="48" spans="2:11">
      <c r="B48" s="147" t="s">
        <v>355</v>
      </c>
      <c r="C48" s="19">
        <f t="shared" si="2"/>
        <v>1.23250236</v>
      </c>
      <c r="D48" s="277">
        <f t="shared" si="1"/>
        <v>1.23250236</v>
      </c>
      <c r="E48" s="148"/>
      <c r="F48" s="148"/>
      <c r="G48" s="148"/>
      <c r="H48" s="148"/>
      <c r="I48" s="148"/>
      <c r="J48" s="148"/>
      <c r="K48" s="236"/>
    </row>
    <row r="49" spans="2:40">
      <c r="B49" s="276" t="s">
        <v>201</v>
      </c>
      <c r="C49" s="277">
        <f>SUM(C21:C48,C17)</f>
        <v>171.09025338018716</v>
      </c>
      <c r="D49" s="277">
        <f>SUM(D21:D48,D17)</f>
        <v>171.09025338018716</v>
      </c>
      <c r="E49" s="236"/>
      <c r="F49" s="236"/>
      <c r="G49" s="236"/>
      <c r="H49" s="236"/>
    </row>
    <row r="50" spans="2:40" ht="7.5" customHeight="1">
      <c r="C50" s="216"/>
      <c r="D50" s="216"/>
      <c r="E50" s="216"/>
      <c r="H50" s="240"/>
      <c r="L50" s="236"/>
    </row>
    <row r="51" spans="2:40">
      <c r="B51" s="276" t="s">
        <v>202</v>
      </c>
      <c r="C51" s="277">
        <f>+C49</f>
        <v>171.09025338018716</v>
      </c>
      <c r="D51" s="236"/>
      <c r="E51" s="236"/>
      <c r="F51" s="236"/>
      <c r="G51" s="236"/>
      <c r="H51" s="236"/>
      <c r="I51" s="236"/>
      <c r="J51" s="236"/>
      <c r="K51" s="236"/>
    </row>
    <row r="52" spans="2:40">
      <c r="B52" s="201"/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</row>
    <row r="53" spans="2:40">
      <c r="B53" s="446" t="s">
        <v>350</v>
      </c>
      <c r="C53" s="446"/>
      <c r="D53" s="446"/>
      <c r="E53" s="253"/>
      <c r="F53" s="253"/>
      <c r="G53" s="253"/>
      <c r="H53" s="253"/>
      <c r="I53" s="253"/>
      <c r="J53" s="253"/>
      <c r="K53" s="253"/>
      <c r="L53" s="253"/>
      <c r="M53" s="253"/>
      <c r="N53" s="253"/>
      <c r="O53" s="253"/>
      <c r="P53" s="264"/>
      <c r="Q53" s="253"/>
      <c r="R53" s="253"/>
      <c r="S53" s="253"/>
      <c r="T53" s="253"/>
      <c r="U53" s="253"/>
      <c r="V53" s="253"/>
      <c r="W53" s="253"/>
      <c r="X53" s="253"/>
      <c r="Y53" s="253"/>
      <c r="Z53" s="253"/>
      <c r="AA53" s="253"/>
      <c r="AB53" s="253"/>
      <c r="AC53" s="253"/>
      <c r="AD53" s="253"/>
    </row>
    <row r="54" spans="2:40" ht="29" customHeight="1">
      <c r="B54" s="446" t="s">
        <v>183</v>
      </c>
      <c r="C54" s="446"/>
      <c r="D54" s="446"/>
      <c r="E54" s="253"/>
      <c r="F54" s="253"/>
      <c r="G54" s="253"/>
      <c r="H54" s="253"/>
      <c r="I54" s="253"/>
      <c r="J54" s="253"/>
      <c r="K54" s="253"/>
      <c r="L54" s="253"/>
      <c r="M54" s="253"/>
      <c r="N54" s="253"/>
      <c r="O54" s="253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</row>
    <row r="55" spans="2:40" ht="15" customHeight="1">
      <c r="B55" s="446" t="s">
        <v>18</v>
      </c>
      <c r="C55" s="446"/>
      <c r="D55" s="446"/>
      <c r="E55" s="253"/>
      <c r="F55" s="253"/>
      <c r="G55" s="253"/>
      <c r="H55" s="253"/>
      <c r="I55" s="253"/>
      <c r="J55" s="253"/>
      <c r="K55" s="253"/>
      <c r="L55" s="253"/>
      <c r="M55" s="253"/>
      <c r="N55" s="253"/>
      <c r="O55" s="253"/>
      <c r="P55" s="253"/>
      <c r="Q55" s="253"/>
      <c r="R55" s="253"/>
      <c r="S55" s="253"/>
      <c r="T55" s="253"/>
      <c r="U55" s="253"/>
      <c r="V55" s="253"/>
      <c r="W55" s="253"/>
      <c r="X55" s="253"/>
      <c r="Y55" s="253"/>
      <c r="Z55" s="253"/>
      <c r="AA55" s="253"/>
      <c r="AB55" s="253"/>
      <c r="AC55" s="253"/>
      <c r="AD55" s="253"/>
    </row>
    <row r="56" spans="2:40" ht="15" customHeight="1">
      <c r="B56" s="450" t="s">
        <v>95</v>
      </c>
      <c r="C56" s="450"/>
      <c r="D56" s="450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</row>
    <row r="57" spans="2:40">
      <c r="AN57" s="235"/>
    </row>
    <row r="58" spans="2:40" ht="50" customHeight="1">
      <c r="B58" s="146" t="s">
        <v>185</v>
      </c>
      <c r="C58" s="257">
        <f>C16</f>
        <v>45323</v>
      </c>
      <c r="D58" s="280" t="s">
        <v>347</v>
      </c>
      <c r="E58" s="235"/>
      <c r="F58" s="235"/>
      <c r="G58" s="235"/>
      <c r="H58" s="235"/>
      <c r="I58" s="235"/>
      <c r="J58" s="235"/>
      <c r="K58" s="235"/>
      <c r="L58" s="148"/>
    </row>
    <row r="59" spans="2:40">
      <c r="B59" s="147" t="s">
        <v>187</v>
      </c>
      <c r="C59" s="27">
        <f>+C60+C61+C62</f>
        <v>25.683858332101991</v>
      </c>
      <c r="D59" s="278">
        <f>SUM(D60:D62)</f>
        <v>25.683858332101991</v>
      </c>
      <c r="E59" s="148"/>
      <c r="F59" s="148"/>
      <c r="G59" s="148"/>
      <c r="H59" s="148"/>
      <c r="I59" s="148"/>
      <c r="J59" s="148"/>
      <c r="K59" s="148"/>
      <c r="L59" s="216"/>
    </row>
    <row r="60" spans="2:40">
      <c r="B60" s="149" t="s">
        <v>188</v>
      </c>
      <c r="C60" s="19">
        <v>17.377176245353915</v>
      </c>
      <c r="D60" s="278">
        <f t="shared" ref="D60:D89" si="3">SUM(C60:C60)</f>
        <v>17.377176245353915</v>
      </c>
      <c r="E60" s="216"/>
      <c r="F60" s="216"/>
      <c r="G60" s="216"/>
      <c r="H60" s="216"/>
      <c r="I60" s="216"/>
      <c r="J60" s="216"/>
      <c r="K60" s="216"/>
      <c r="L60" s="216"/>
    </row>
    <row r="61" spans="2:40">
      <c r="B61" s="149" t="s">
        <v>189</v>
      </c>
      <c r="C61" s="19">
        <v>8.3066820867480757</v>
      </c>
      <c r="D61" s="278">
        <f t="shared" si="3"/>
        <v>8.3066820867480757</v>
      </c>
      <c r="E61" s="216"/>
      <c r="F61" s="216"/>
      <c r="G61" s="216"/>
      <c r="H61" s="216"/>
      <c r="I61" s="216"/>
      <c r="J61" s="216"/>
      <c r="K61" s="216"/>
      <c r="L61" s="216"/>
    </row>
    <row r="62" spans="2:40" hidden="1">
      <c r="B62" s="149" t="s">
        <v>190</v>
      </c>
      <c r="C62" s="19">
        <v>0</v>
      </c>
      <c r="D62" s="278">
        <f t="shared" si="3"/>
        <v>0</v>
      </c>
      <c r="E62" s="216"/>
      <c r="F62" s="216"/>
      <c r="G62" s="216"/>
      <c r="H62" s="216"/>
      <c r="I62" s="216"/>
      <c r="J62" s="216"/>
      <c r="K62" s="216"/>
      <c r="L62" s="237"/>
    </row>
    <row r="63" spans="2:40">
      <c r="B63" s="147" t="s">
        <v>191</v>
      </c>
      <c r="C63" s="27">
        <v>23.946230797931037</v>
      </c>
      <c r="D63" s="278">
        <f t="shared" si="3"/>
        <v>23.946230797931037</v>
      </c>
      <c r="E63" s="148"/>
      <c r="F63" s="148"/>
      <c r="G63" s="148"/>
      <c r="H63" s="148"/>
      <c r="I63" s="148"/>
      <c r="J63" s="148"/>
      <c r="K63" s="148"/>
      <c r="L63" s="148"/>
    </row>
    <row r="64" spans="2:40" hidden="1">
      <c r="B64" s="147" t="s">
        <v>192</v>
      </c>
      <c r="C64" s="27">
        <v>0</v>
      </c>
      <c r="D64" s="278">
        <f t="shared" si="3"/>
        <v>0</v>
      </c>
      <c r="E64" s="148"/>
      <c r="F64" s="148"/>
      <c r="G64" s="148"/>
      <c r="H64" s="148"/>
      <c r="I64" s="148"/>
      <c r="J64" s="148"/>
      <c r="K64" s="148"/>
      <c r="L64" s="148"/>
    </row>
    <row r="65" spans="1:13" hidden="1">
      <c r="B65" s="147" t="s">
        <v>193</v>
      </c>
      <c r="C65" s="27">
        <v>0</v>
      </c>
      <c r="D65" s="278">
        <f t="shared" si="3"/>
        <v>0</v>
      </c>
      <c r="E65" s="148"/>
      <c r="F65" s="148"/>
      <c r="G65" s="148"/>
      <c r="H65" s="148"/>
      <c r="I65" s="148"/>
      <c r="J65" s="148"/>
      <c r="K65" s="148"/>
      <c r="L65" s="148"/>
    </row>
    <row r="66" spans="1:13" hidden="1">
      <c r="B66" s="147" t="s">
        <v>194</v>
      </c>
      <c r="C66" s="419">
        <v>0</v>
      </c>
      <c r="D66" s="278">
        <f t="shared" si="3"/>
        <v>0</v>
      </c>
      <c r="E66" s="148"/>
      <c r="F66" s="148"/>
      <c r="G66" s="148"/>
      <c r="H66" s="148"/>
      <c r="I66" s="148"/>
      <c r="J66" s="148"/>
      <c r="K66" s="148"/>
      <c r="L66" s="148"/>
    </row>
    <row r="67" spans="1:13" hidden="1">
      <c r="B67" s="147" t="s">
        <v>195</v>
      </c>
      <c r="C67" s="419">
        <v>0</v>
      </c>
      <c r="D67" s="278">
        <f t="shared" si="3"/>
        <v>0</v>
      </c>
      <c r="E67" s="148"/>
      <c r="F67" s="148"/>
      <c r="G67" s="148"/>
      <c r="H67" s="148"/>
      <c r="I67" s="148"/>
      <c r="J67" s="148"/>
      <c r="K67" s="148"/>
      <c r="L67" s="148"/>
      <c r="M67" s="148"/>
    </row>
    <row r="68" spans="1:13" hidden="1">
      <c r="B68" s="147" t="s">
        <v>196</v>
      </c>
      <c r="C68" s="419">
        <v>0</v>
      </c>
      <c r="D68" s="278">
        <f t="shared" si="3"/>
        <v>0</v>
      </c>
      <c r="E68" s="148"/>
      <c r="F68" s="148"/>
      <c r="G68" s="148"/>
      <c r="H68" s="148"/>
      <c r="I68" s="148"/>
      <c r="J68" s="148"/>
      <c r="K68" s="148"/>
      <c r="L68" s="148"/>
    </row>
    <row r="69" spans="1:13" hidden="1">
      <c r="B69" s="147" t="s">
        <v>197</v>
      </c>
      <c r="C69" s="419">
        <v>0</v>
      </c>
      <c r="D69" s="278">
        <f t="shared" si="3"/>
        <v>0</v>
      </c>
      <c r="E69" s="148"/>
      <c r="F69" s="148"/>
      <c r="G69" s="148"/>
      <c r="H69" s="148"/>
      <c r="I69" s="148"/>
      <c r="J69" s="148"/>
      <c r="K69" s="148"/>
      <c r="L69" s="148"/>
    </row>
    <row r="70" spans="1:13" hidden="1">
      <c r="B70" s="147" t="s">
        <v>198</v>
      </c>
      <c r="C70" s="419">
        <v>0</v>
      </c>
      <c r="D70" s="278">
        <f t="shared" si="3"/>
        <v>0</v>
      </c>
      <c r="E70" s="148"/>
      <c r="F70" s="148"/>
      <c r="G70" s="148"/>
      <c r="H70" s="148"/>
      <c r="I70" s="148"/>
      <c r="J70" s="148"/>
      <c r="K70" s="148"/>
      <c r="L70" s="148"/>
    </row>
    <row r="71" spans="1:13" hidden="1">
      <c r="B71" s="147" t="s">
        <v>199</v>
      </c>
      <c r="C71" s="419">
        <v>0</v>
      </c>
      <c r="D71" s="278">
        <f t="shared" si="3"/>
        <v>0</v>
      </c>
      <c r="E71" s="148"/>
      <c r="F71" s="148"/>
      <c r="G71" s="148"/>
      <c r="H71" s="148"/>
      <c r="I71" s="148"/>
      <c r="J71" s="148"/>
      <c r="K71" s="148"/>
      <c r="L71" s="148"/>
    </row>
    <row r="72" spans="1:13" hidden="1">
      <c r="B72" s="147" t="s">
        <v>263</v>
      </c>
      <c r="C72" s="419">
        <v>0</v>
      </c>
      <c r="D72" s="278">
        <f t="shared" si="3"/>
        <v>0</v>
      </c>
      <c r="E72" s="148"/>
      <c r="F72" s="148"/>
      <c r="G72" s="148"/>
      <c r="H72" s="148"/>
      <c r="I72" s="148"/>
      <c r="J72" s="148"/>
      <c r="K72" s="148"/>
      <c r="L72" s="148"/>
    </row>
    <row r="73" spans="1:13" hidden="1">
      <c r="B73" s="147" t="s">
        <v>200</v>
      </c>
      <c r="C73" s="419">
        <v>0</v>
      </c>
      <c r="D73" s="278">
        <f t="shared" si="3"/>
        <v>0</v>
      </c>
      <c r="E73" s="148"/>
      <c r="F73" s="148"/>
      <c r="G73" s="148"/>
      <c r="H73" s="148"/>
      <c r="I73" s="148"/>
      <c r="J73" s="148"/>
      <c r="K73" s="148"/>
      <c r="L73" s="236"/>
    </row>
    <row r="74" spans="1:13" hidden="1">
      <c r="B74" s="147" t="s">
        <v>268</v>
      </c>
      <c r="C74" s="419">
        <v>0</v>
      </c>
      <c r="D74" s="278">
        <f t="shared" si="3"/>
        <v>0</v>
      </c>
      <c r="E74" s="148"/>
      <c r="F74" s="148"/>
      <c r="G74" s="148"/>
      <c r="H74" s="148"/>
      <c r="I74" s="148"/>
      <c r="J74" s="148"/>
      <c r="K74" s="148"/>
      <c r="L74" s="236"/>
    </row>
    <row r="75" spans="1:13" hidden="1">
      <c r="A75" t="s">
        <v>272</v>
      </c>
      <c r="B75" s="147" t="s">
        <v>270</v>
      </c>
      <c r="C75" s="419">
        <v>0</v>
      </c>
      <c r="D75" s="278">
        <f t="shared" si="3"/>
        <v>0</v>
      </c>
      <c r="E75" s="148"/>
      <c r="F75" s="148"/>
      <c r="G75" s="148"/>
      <c r="H75" s="148"/>
      <c r="I75" s="148"/>
      <c r="J75" s="148"/>
      <c r="K75" s="148"/>
      <c r="L75" s="236"/>
    </row>
    <row r="76" spans="1:13" hidden="1">
      <c r="B76" s="147" t="s">
        <v>273</v>
      </c>
      <c r="C76" s="419">
        <v>0</v>
      </c>
      <c r="D76" s="278">
        <f t="shared" si="3"/>
        <v>0</v>
      </c>
      <c r="E76" s="148"/>
      <c r="F76" s="148"/>
      <c r="G76" s="148"/>
      <c r="H76" s="148"/>
      <c r="I76" s="148"/>
      <c r="J76" s="148"/>
      <c r="K76" s="148"/>
      <c r="L76" s="236"/>
    </row>
    <row r="77" spans="1:13" hidden="1">
      <c r="B77" s="147" t="s">
        <v>274</v>
      </c>
      <c r="C77" s="27">
        <v>0</v>
      </c>
      <c r="D77" s="278">
        <f t="shared" si="3"/>
        <v>0</v>
      </c>
      <c r="E77" s="148"/>
      <c r="F77" s="148"/>
      <c r="G77" s="148"/>
      <c r="H77" s="148"/>
      <c r="I77" s="148"/>
      <c r="J77" s="148"/>
      <c r="K77" s="148"/>
      <c r="L77" s="236"/>
    </row>
    <row r="78" spans="1:13" hidden="1">
      <c r="B78" s="147" t="s">
        <v>276</v>
      </c>
      <c r="C78" s="420">
        <v>0</v>
      </c>
      <c r="D78" s="278">
        <f t="shared" si="3"/>
        <v>0</v>
      </c>
      <c r="E78" s="148"/>
      <c r="F78" s="148"/>
      <c r="G78" s="148"/>
      <c r="H78" s="148"/>
      <c r="I78" s="148"/>
      <c r="J78" s="148"/>
      <c r="K78" s="148"/>
      <c r="L78" s="236"/>
    </row>
    <row r="79" spans="1:13">
      <c r="B79" s="147" t="s">
        <v>277</v>
      </c>
      <c r="C79" s="420">
        <v>1.8280661199999999</v>
      </c>
      <c r="D79" s="278">
        <f t="shared" si="3"/>
        <v>1.8280661199999999</v>
      </c>
      <c r="E79" s="148"/>
      <c r="F79" s="148"/>
      <c r="G79" s="148"/>
      <c r="H79" s="148"/>
      <c r="I79" s="148"/>
      <c r="J79" s="148"/>
      <c r="K79" s="148"/>
      <c r="L79" s="236"/>
    </row>
    <row r="80" spans="1:13">
      <c r="B80" s="147" t="s">
        <v>288</v>
      </c>
      <c r="C80" s="419">
        <v>2.7544058099999997</v>
      </c>
      <c r="D80" s="278">
        <f t="shared" si="3"/>
        <v>2.7544058099999997</v>
      </c>
      <c r="E80" s="148"/>
      <c r="F80" s="148"/>
      <c r="G80" s="148"/>
      <c r="H80" s="148"/>
      <c r="I80" s="148"/>
      <c r="J80" s="148"/>
      <c r="K80" s="148"/>
      <c r="L80" s="236"/>
    </row>
    <row r="81" spans="2:31" hidden="1">
      <c r="B81" s="147" t="s">
        <v>285</v>
      </c>
      <c r="C81" s="419">
        <v>0</v>
      </c>
      <c r="D81" s="278">
        <f t="shared" si="3"/>
        <v>0</v>
      </c>
      <c r="E81" s="148"/>
      <c r="F81" s="148"/>
      <c r="G81" s="148"/>
      <c r="H81" s="148"/>
      <c r="I81" s="148"/>
      <c r="J81" s="148"/>
      <c r="K81" s="148"/>
      <c r="L81" s="236"/>
    </row>
    <row r="82" spans="2:31">
      <c r="B82" s="147" t="s">
        <v>287</v>
      </c>
      <c r="C82" s="419">
        <v>1.95968034</v>
      </c>
      <c r="D82" s="278">
        <f t="shared" si="3"/>
        <v>1.95968034</v>
      </c>
      <c r="E82" s="148"/>
      <c r="F82" s="148"/>
      <c r="G82" s="148"/>
      <c r="H82" s="148"/>
      <c r="I82" s="148"/>
      <c r="J82" s="148"/>
      <c r="K82" s="148"/>
      <c r="L82" s="236"/>
    </row>
    <row r="83" spans="2:31" hidden="1">
      <c r="B83" s="147" t="s">
        <v>286</v>
      </c>
      <c r="C83" s="419">
        <v>0</v>
      </c>
      <c r="D83" s="278">
        <f t="shared" si="3"/>
        <v>0</v>
      </c>
      <c r="E83" s="148"/>
      <c r="F83" s="148"/>
      <c r="G83" s="148"/>
      <c r="H83" s="148"/>
      <c r="I83" s="148"/>
      <c r="J83" s="148"/>
      <c r="K83" s="148"/>
      <c r="L83" s="236"/>
    </row>
    <row r="84" spans="2:31" hidden="1">
      <c r="B84" s="147" t="s">
        <v>335</v>
      </c>
      <c r="C84" s="419">
        <v>0</v>
      </c>
      <c r="D84" s="278">
        <f t="shared" si="3"/>
        <v>0</v>
      </c>
      <c r="E84" s="148"/>
      <c r="F84" s="148"/>
      <c r="G84" s="148"/>
      <c r="H84" s="148"/>
      <c r="I84" s="148"/>
      <c r="J84" s="148"/>
      <c r="K84" s="148"/>
      <c r="L84" s="236"/>
    </row>
    <row r="85" spans="2:31" hidden="1">
      <c r="B85" s="147" t="s">
        <v>336</v>
      </c>
      <c r="C85" s="419">
        <v>0</v>
      </c>
      <c r="D85" s="278">
        <f t="shared" si="3"/>
        <v>0</v>
      </c>
      <c r="E85" s="148"/>
      <c r="F85" s="148"/>
      <c r="G85" s="148"/>
      <c r="H85" s="148"/>
      <c r="I85" s="148"/>
      <c r="J85" s="148"/>
      <c r="K85" s="148"/>
      <c r="L85" s="236"/>
    </row>
    <row r="86" spans="2:31" hidden="1">
      <c r="B86" s="147" t="s">
        <v>351</v>
      </c>
      <c r="C86" s="419">
        <v>0</v>
      </c>
      <c r="D86" s="278">
        <f t="shared" si="3"/>
        <v>0</v>
      </c>
      <c r="E86" s="148"/>
      <c r="F86" s="148"/>
      <c r="G86" s="148"/>
      <c r="H86" s="148"/>
      <c r="I86" s="148"/>
      <c r="J86" s="148"/>
      <c r="K86" s="148"/>
      <c r="L86" s="236"/>
    </row>
    <row r="87" spans="2:31">
      <c r="B87" s="147" t="s">
        <v>352</v>
      </c>
      <c r="C87" s="419">
        <v>1.5407227323652535</v>
      </c>
      <c r="D87" s="278">
        <f t="shared" si="3"/>
        <v>1.5407227323652535</v>
      </c>
      <c r="E87" s="148"/>
      <c r="F87" s="148"/>
      <c r="G87" s="148"/>
      <c r="H87" s="148"/>
      <c r="I87" s="148"/>
      <c r="J87" s="148"/>
      <c r="K87" s="148"/>
      <c r="L87" s="236"/>
    </row>
    <row r="88" spans="2:31" hidden="1">
      <c r="B88" s="147" t="s">
        <v>353</v>
      </c>
      <c r="C88" s="419">
        <v>0</v>
      </c>
      <c r="D88" s="278">
        <f t="shared" si="3"/>
        <v>0</v>
      </c>
      <c r="E88" s="148"/>
      <c r="F88" s="148"/>
      <c r="G88" s="148"/>
      <c r="H88" s="148"/>
      <c r="I88" s="148"/>
      <c r="J88" s="148"/>
      <c r="K88" s="148"/>
      <c r="L88" s="236"/>
    </row>
    <row r="89" spans="2:31">
      <c r="B89" s="147" t="s">
        <v>354</v>
      </c>
      <c r="C89" s="419">
        <v>2.7148183282874814</v>
      </c>
      <c r="D89" s="278">
        <f t="shared" si="3"/>
        <v>2.7148183282874814</v>
      </c>
      <c r="E89" s="148"/>
      <c r="F89" s="148"/>
      <c r="G89" s="148"/>
      <c r="H89" s="148"/>
      <c r="I89" s="148"/>
      <c r="J89" s="148"/>
      <c r="K89" s="148"/>
      <c r="L89" s="236"/>
    </row>
    <row r="90" spans="2:31" hidden="1">
      <c r="B90" s="147" t="s">
        <v>355</v>
      </c>
      <c r="C90" s="275">
        <v>0</v>
      </c>
      <c r="D90" s="278"/>
      <c r="E90" s="148"/>
      <c r="F90" s="148"/>
      <c r="G90" s="148"/>
      <c r="H90" s="148"/>
      <c r="I90" s="148"/>
      <c r="J90" s="148"/>
      <c r="K90" s="148"/>
      <c r="L90" s="236"/>
    </row>
    <row r="91" spans="2:31">
      <c r="B91" s="276" t="s">
        <v>201</v>
      </c>
      <c r="C91" s="279">
        <f>SUM(C63:C90,C59)</f>
        <v>60.427782460685755</v>
      </c>
      <c r="D91" s="279">
        <f>SUM(D63:D89,D59)</f>
        <v>60.427782460685755</v>
      </c>
      <c r="E91" s="236"/>
      <c r="F91" s="236"/>
      <c r="G91" s="236"/>
      <c r="H91" s="236"/>
      <c r="I91" s="236"/>
      <c r="J91" s="236"/>
      <c r="K91" s="236"/>
    </row>
    <row r="92" spans="2:31" ht="7.5" customHeight="1">
      <c r="C92" s="19"/>
      <c r="D92" s="216"/>
      <c r="L92" s="236"/>
    </row>
    <row r="93" spans="2:31">
      <c r="B93" s="276" t="s">
        <v>202</v>
      </c>
      <c r="C93" s="279">
        <f>+C91</f>
        <v>60.427782460685755</v>
      </c>
      <c r="D93" s="236"/>
      <c r="E93" s="236"/>
      <c r="F93" s="236"/>
      <c r="G93" s="236"/>
      <c r="H93" s="236"/>
      <c r="I93" s="236"/>
      <c r="J93" s="236"/>
      <c r="K93" s="236"/>
    </row>
    <row r="95" spans="2:31" ht="15" customHeight="1">
      <c r="B95" s="446" t="str">
        <f>$B$11</f>
        <v>Deuda Corriente febrero 2024</v>
      </c>
      <c r="C95" s="446"/>
      <c r="D95" s="446"/>
      <c r="E95" s="253"/>
      <c r="F95" s="253"/>
      <c r="G95" s="253"/>
      <c r="H95" s="253"/>
      <c r="I95" s="253"/>
      <c r="J95" s="253"/>
      <c r="K95" s="253"/>
      <c r="L95" s="253"/>
      <c r="M95" s="253"/>
      <c r="N95" s="253"/>
      <c r="O95" s="253"/>
      <c r="P95" s="253"/>
      <c r="Q95" s="253"/>
      <c r="R95" s="253"/>
      <c r="S95" s="253"/>
      <c r="T95" s="253"/>
      <c r="U95" s="253"/>
      <c r="V95" s="253"/>
      <c r="W95" s="253"/>
      <c r="X95" s="253"/>
      <c r="Y95" s="253"/>
      <c r="Z95" s="253"/>
      <c r="AA95" s="253"/>
      <c r="AB95" s="253"/>
      <c r="AC95" s="253"/>
      <c r="AD95" s="253"/>
      <c r="AE95" s="240"/>
    </row>
    <row r="96" spans="2:31" ht="29.4" customHeight="1">
      <c r="B96" s="446" t="s">
        <v>183</v>
      </c>
      <c r="C96" s="446"/>
      <c r="D96" s="446"/>
      <c r="E96" s="253"/>
      <c r="F96" s="253"/>
      <c r="G96" s="253"/>
      <c r="H96" s="253"/>
      <c r="I96" s="253"/>
      <c r="J96" s="253"/>
      <c r="K96" s="253"/>
      <c r="L96" s="253"/>
      <c r="M96" s="253"/>
      <c r="N96" s="253"/>
      <c r="O96" s="253"/>
      <c r="P96" s="252"/>
      <c r="Q96" s="252"/>
      <c r="R96" s="252"/>
      <c r="S96" s="252"/>
      <c r="T96" s="252"/>
      <c r="U96" s="252"/>
      <c r="V96" s="252"/>
      <c r="W96" s="252"/>
      <c r="X96" s="252"/>
      <c r="Y96" s="252"/>
      <c r="Z96" s="252"/>
      <c r="AA96" s="252"/>
      <c r="AB96" s="252"/>
      <c r="AC96" s="252"/>
      <c r="AD96" s="252"/>
    </row>
    <row r="97" spans="2:40">
      <c r="B97" s="446" t="s">
        <v>19</v>
      </c>
      <c r="C97" s="446"/>
      <c r="D97" s="446"/>
      <c r="E97" s="253"/>
      <c r="F97" s="253"/>
      <c r="G97" s="253"/>
      <c r="H97" s="253"/>
      <c r="I97" s="253"/>
      <c r="J97" s="253"/>
      <c r="K97" s="253"/>
      <c r="L97" s="253"/>
      <c r="M97" s="253"/>
      <c r="N97" s="253"/>
      <c r="O97" s="253"/>
      <c r="P97" s="253"/>
      <c r="Q97" s="253"/>
      <c r="R97" s="253"/>
      <c r="S97" s="253"/>
      <c r="T97" s="253"/>
      <c r="U97" s="253"/>
      <c r="V97" s="253"/>
      <c r="W97" s="253"/>
      <c r="X97" s="253"/>
      <c r="Y97" s="253"/>
      <c r="Z97" s="253"/>
      <c r="AA97" s="253"/>
      <c r="AB97" s="253"/>
      <c r="AC97" s="253"/>
      <c r="AD97" s="253"/>
      <c r="AE97" s="200"/>
    </row>
    <row r="98" spans="2:40" ht="15" customHeight="1">
      <c r="B98" s="450" t="s">
        <v>95</v>
      </c>
      <c r="C98" s="450"/>
      <c r="D98" s="450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241"/>
    </row>
    <row r="99" spans="2:40">
      <c r="AN99" s="235"/>
    </row>
    <row r="100" spans="2:40">
      <c r="B100" s="146" t="s">
        <v>185</v>
      </c>
      <c r="C100" s="257">
        <f>C16</f>
        <v>45323</v>
      </c>
      <c r="D100" s="280" t="s">
        <v>347</v>
      </c>
      <c r="E100" s="235"/>
      <c r="F100" s="235"/>
      <c r="G100" s="235"/>
      <c r="H100" s="235"/>
      <c r="I100" s="235"/>
      <c r="J100" s="235"/>
      <c r="K100" s="235"/>
      <c r="L100" s="148"/>
    </row>
    <row r="101" spans="2:40">
      <c r="B101" s="147" t="s">
        <v>187</v>
      </c>
      <c r="C101" s="19">
        <f>+C102+C103+C104</f>
        <v>40.274876627150981</v>
      </c>
      <c r="D101" s="277">
        <f>SUM(D102:D104)</f>
        <v>40.274876627150981</v>
      </c>
      <c r="E101" s="148"/>
      <c r="F101" s="148"/>
      <c r="G101" s="148"/>
      <c r="H101" s="148"/>
      <c r="I101" s="148"/>
      <c r="J101" s="148"/>
      <c r="K101" s="148"/>
      <c r="L101" s="216"/>
    </row>
    <row r="102" spans="2:40">
      <c r="B102" s="149" t="s">
        <v>188</v>
      </c>
      <c r="C102" s="19">
        <v>23.238852646631418</v>
      </c>
      <c r="D102" s="277">
        <f t="shared" ref="D102:D132" si="4">SUM(C102:C102)</f>
        <v>23.238852646631418</v>
      </c>
      <c r="E102" s="216"/>
      <c r="F102" s="216"/>
      <c r="G102" s="216"/>
      <c r="H102" s="216"/>
      <c r="I102" s="216"/>
      <c r="J102" s="216"/>
      <c r="K102" s="216"/>
      <c r="L102" s="216"/>
    </row>
    <row r="103" spans="2:40">
      <c r="B103" s="149" t="s">
        <v>189</v>
      </c>
      <c r="C103" s="19">
        <v>17.036023980519563</v>
      </c>
      <c r="D103" s="277">
        <f t="shared" si="4"/>
        <v>17.036023980519563</v>
      </c>
      <c r="E103" s="216"/>
      <c r="F103" s="216"/>
      <c r="G103" s="216"/>
      <c r="H103" s="216"/>
      <c r="I103" s="216"/>
      <c r="J103" s="216"/>
      <c r="K103" s="216"/>
      <c r="L103" s="216"/>
    </row>
    <row r="104" spans="2:40" hidden="1">
      <c r="B104" s="149" t="s">
        <v>190</v>
      </c>
      <c r="C104" s="19">
        <v>0</v>
      </c>
      <c r="D104" s="277">
        <f t="shared" si="4"/>
        <v>0</v>
      </c>
      <c r="E104" s="216"/>
      <c r="F104" s="216"/>
      <c r="G104" s="216"/>
      <c r="H104" s="216"/>
      <c r="I104" s="216"/>
      <c r="J104" s="216"/>
      <c r="K104" s="216"/>
      <c r="L104" s="237"/>
    </row>
    <row r="105" spans="2:40">
      <c r="B105" s="147" t="s">
        <v>191</v>
      </c>
      <c r="C105" s="19">
        <v>7.6526317099999996</v>
      </c>
      <c r="D105" s="277">
        <f t="shared" si="4"/>
        <v>7.6526317099999996</v>
      </c>
      <c r="E105" s="148"/>
      <c r="F105" s="148"/>
      <c r="G105" s="148"/>
      <c r="H105" s="148"/>
      <c r="I105" s="148"/>
      <c r="J105" s="148"/>
      <c r="K105" s="148"/>
      <c r="L105" s="148"/>
    </row>
    <row r="106" spans="2:40" hidden="1">
      <c r="B106" s="147" t="s">
        <v>192</v>
      </c>
      <c r="C106" s="19">
        <v>0</v>
      </c>
      <c r="D106" s="277">
        <f t="shared" si="4"/>
        <v>0</v>
      </c>
      <c r="E106" s="148"/>
      <c r="F106" s="148"/>
      <c r="G106" s="148"/>
      <c r="H106" s="148"/>
      <c r="I106" s="148"/>
      <c r="J106" s="148"/>
      <c r="K106" s="148"/>
      <c r="L106" s="148"/>
    </row>
    <row r="107" spans="2:40" hidden="1">
      <c r="B107" s="147" t="s">
        <v>193</v>
      </c>
      <c r="C107" s="19">
        <v>0</v>
      </c>
      <c r="D107" s="277">
        <f t="shared" si="4"/>
        <v>0</v>
      </c>
      <c r="E107" s="148"/>
      <c r="F107" s="148"/>
      <c r="G107" s="148"/>
      <c r="H107" s="148"/>
      <c r="I107" s="148"/>
      <c r="J107" s="148"/>
      <c r="K107" s="148"/>
      <c r="L107" s="148"/>
    </row>
    <row r="108" spans="2:40" hidden="1">
      <c r="B108" s="147" t="s">
        <v>194</v>
      </c>
      <c r="C108" s="19">
        <v>0</v>
      </c>
      <c r="D108" s="277">
        <f t="shared" si="4"/>
        <v>0</v>
      </c>
      <c r="E108" s="148"/>
      <c r="F108" s="148"/>
      <c r="G108" s="148"/>
      <c r="H108" s="148"/>
      <c r="I108" s="148"/>
      <c r="J108" s="148"/>
      <c r="K108" s="148"/>
      <c r="L108" s="148"/>
    </row>
    <row r="109" spans="2:40" hidden="1">
      <c r="B109" s="147" t="s">
        <v>195</v>
      </c>
      <c r="C109" s="19">
        <v>0</v>
      </c>
      <c r="D109" s="277">
        <f t="shared" si="4"/>
        <v>0</v>
      </c>
      <c r="E109" s="148"/>
      <c r="F109" s="148"/>
      <c r="G109" s="148"/>
      <c r="H109" s="148"/>
      <c r="I109" s="148"/>
      <c r="J109" s="148"/>
      <c r="K109" s="148"/>
      <c r="L109" s="148"/>
    </row>
    <row r="110" spans="2:40" hidden="1">
      <c r="B110" s="147" t="s">
        <v>196</v>
      </c>
      <c r="C110" s="19">
        <v>0</v>
      </c>
      <c r="D110" s="277">
        <f t="shared" si="4"/>
        <v>0</v>
      </c>
      <c r="E110" s="148"/>
      <c r="F110" s="148"/>
      <c r="G110" s="148"/>
      <c r="H110" s="148"/>
      <c r="I110" s="148"/>
      <c r="J110" s="148"/>
      <c r="K110" s="148"/>
      <c r="L110" s="148"/>
    </row>
    <row r="111" spans="2:40" hidden="1">
      <c r="B111" s="147" t="s">
        <v>197</v>
      </c>
      <c r="C111" s="19">
        <v>5.6859458679665671E-3</v>
      </c>
      <c r="D111" s="277">
        <f t="shared" si="4"/>
        <v>5.6859458679665671E-3</v>
      </c>
      <c r="E111" s="281"/>
      <c r="F111" s="148"/>
      <c r="G111" s="148"/>
      <c r="H111" s="148"/>
      <c r="I111" s="148"/>
      <c r="J111" s="148"/>
      <c r="K111" s="148"/>
      <c r="L111" s="148"/>
    </row>
    <row r="112" spans="2:40" hidden="1">
      <c r="B112" s="147" t="s">
        <v>198</v>
      </c>
      <c r="C112" s="19">
        <v>0</v>
      </c>
      <c r="D112" s="277">
        <f t="shared" si="4"/>
        <v>0</v>
      </c>
      <c r="E112" s="148"/>
      <c r="F112" s="148"/>
      <c r="G112" s="148"/>
      <c r="H112" s="148"/>
      <c r="I112" s="148"/>
      <c r="J112" s="148"/>
      <c r="K112" s="148"/>
      <c r="L112" s="148"/>
    </row>
    <row r="113" spans="2:12" hidden="1">
      <c r="B113" s="147" t="s">
        <v>199</v>
      </c>
      <c r="C113" s="19">
        <v>0</v>
      </c>
      <c r="D113" s="277">
        <f t="shared" si="4"/>
        <v>0</v>
      </c>
      <c r="E113" s="148"/>
      <c r="F113" s="148"/>
      <c r="G113" s="148"/>
      <c r="H113" s="148"/>
      <c r="I113" s="148"/>
      <c r="J113" s="148"/>
      <c r="K113" s="148"/>
      <c r="L113" s="148"/>
    </row>
    <row r="114" spans="2:12" hidden="1">
      <c r="B114" s="147" t="s">
        <v>263</v>
      </c>
      <c r="C114" s="19">
        <v>0</v>
      </c>
      <c r="D114" s="277">
        <f t="shared" si="4"/>
        <v>0</v>
      </c>
      <c r="E114" s="148"/>
      <c r="F114" s="148"/>
      <c r="G114" s="148"/>
      <c r="H114" s="148"/>
      <c r="I114" s="148"/>
      <c r="J114" s="148"/>
      <c r="K114" s="148"/>
      <c r="L114" s="148"/>
    </row>
    <row r="115" spans="2:12" hidden="1">
      <c r="B115" s="147" t="s">
        <v>200</v>
      </c>
      <c r="C115" s="19">
        <v>0</v>
      </c>
      <c r="D115" s="277">
        <f t="shared" si="4"/>
        <v>0</v>
      </c>
      <c r="E115" s="148"/>
      <c r="F115" s="148"/>
      <c r="G115" s="148"/>
      <c r="H115" s="148"/>
      <c r="I115" s="148"/>
      <c r="J115" s="148"/>
      <c r="K115" s="148"/>
      <c r="L115" s="236"/>
    </row>
    <row r="116" spans="2:12" hidden="1">
      <c r="B116" s="147" t="s">
        <v>268</v>
      </c>
      <c r="C116" s="19">
        <v>0</v>
      </c>
      <c r="D116" s="277">
        <f t="shared" si="4"/>
        <v>0</v>
      </c>
      <c r="E116" s="148"/>
      <c r="F116" s="148"/>
      <c r="G116" s="148"/>
      <c r="H116" s="148"/>
      <c r="I116" s="148"/>
      <c r="J116" s="148"/>
      <c r="K116" s="148"/>
      <c r="L116" s="236"/>
    </row>
    <row r="117" spans="2:12" hidden="1">
      <c r="B117" s="147" t="s">
        <v>270</v>
      </c>
      <c r="C117" s="19">
        <v>0</v>
      </c>
      <c r="D117" s="277">
        <f t="shared" si="4"/>
        <v>0</v>
      </c>
      <c r="E117" s="148"/>
      <c r="F117" s="148"/>
      <c r="G117" s="148"/>
      <c r="H117" s="148"/>
      <c r="I117" s="148"/>
      <c r="J117" s="148"/>
      <c r="K117" s="148"/>
      <c r="L117" s="236"/>
    </row>
    <row r="118" spans="2:12" hidden="1">
      <c r="B118" s="147" t="s">
        <v>273</v>
      </c>
      <c r="C118" s="19">
        <v>0</v>
      </c>
      <c r="D118" s="277">
        <f t="shared" si="4"/>
        <v>0</v>
      </c>
      <c r="E118" s="148"/>
      <c r="F118" s="148"/>
      <c r="G118" s="148"/>
      <c r="H118" s="148"/>
      <c r="I118" s="148"/>
      <c r="J118" s="148"/>
      <c r="K118" s="148"/>
      <c r="L118" s="236"/>
    </row>
    <row r="119" spans="2:12">
      <c r="B119" s="147" t="s">
        <v>274</v>
      </c>
      <c r="C119" s="19">
        <v>1.8928767</v>
      </c>
      <c r="D119" s="277">
        <f t="shared" si="4"/>
        <v>1.8928767</v>
      </c>
      <c r="E119" s="148"/>
      <c r="F119" s="148"/>
      <c r="G119" s="148"/>
      <c r="H119" s="148"/>
      <c r="I119" s="148"/>
      <c r="J119" s="148"/>
      <c r="K119" s="148"/>
      <c r="L119" s="236"/>
    </row>
    <row r="120" spans="2:12" hidden="1">
      <c r="B120" s="147" t="s">
        <v>276</v>
      </c>
      <c r="C120" s="19">
        <v>0</v>
      </c>
      <c r="D120" s="277">
        <f t="shared" si="4"/>
        <v>0</v>
      </c>
      <c r="E120" s="148"/>
      <c r="F120" s="148"/>
      <c r="G120" s="148"/>
      <c r="H120" s="148"/>
      <c r="I120" s="148"/>
      <c r="J120" s="148"/>
      <c r="K120" s="148"/>
      <c r="L120" s="236"/>
    </row>
    <row r="121" spans="2:12" hidden="1">
      <c r="B121" s="147" t="s">
        <v>277</v>
      </c>
      <c r="C121" s="19">
        <v>0</v>
      </c>
      <c r="D121" s="277">
        <f t="shared" si="4"/>
        <v>0</v>
      </c>
      <c r="E121" s="148"/>
      <c r="F121" s="148"/>
      <c r="G121" s="148"/>
      <c r="H121" s="148"/>
      <c r="I121" s="148"/>
      <c r="J121" s="148"/>
      <c r="K121" s="148"/>
      <c r="L121" s="236"/>
    </row>
    <row r="122" spans="2:12" hidden="1">
      <c r="B122" s="147" t="s">
        <v>283</v>
      </c>
      <c r="C122" s="19">
        <v>0</v>
      </c>
      <c r="D122" s="277">
        <f t="shared" si="4"/>
        <v>0</v>
      </c>
      <c r="E122" s="148"/>
      <c r="F122" s="148"/>
      <c r="G122" s="148"/>
      <c r="H122" s="148"/>
      <c r="I122" s="148"/>
      <c r="J122" s="148"/>
      <c r="K122" s="148"/>
      <c r="L122" s="236"/>
    </row>
    <row r="123" spans="2:12">
      <c r="B123" s="147" t="s">
        <v>285</v>
      </c>
      <c r="C123" s="19">
        <v>0.58985001999999997</v>
      </c>
      <c r="D123" s="277">
        <f t="shared" si="4"/>
        <v>0.58985001999999997</v>
      </c>
      <c r="E123" s="148"/>
      <c r="F123" s="148"/>
      <c r="G123" s="148"/>
      <c r="H123" s="148"/>
      <c r="I123" s="148"/>
      <c r="J123" s="148"/>
      <c r="K123" s="148"/>
      <c r="L123" s="236"/>
    </row>
    <row r="124" spans="2:12" hidden="1">
      <c r="B124" s="147" t="s">
        <v>287</v>
      </c>
      <c r="C124" s="19">
        <v>0</v>
      </c>
      <c r="D124" s="277">
        <f t="shared" si="4"/>
        <v>0</v>
      </c>
      <c r="E124" s="148"/>
      <c r="F124" s="148"/>
      <c r="G124" s="148"/>
      <c r="H124" s="148"/>
      <c r="I124" s="148"/>
      <c r="J124" s="148"/>
      <c r="K124" s="148"/>
      <c r="L124" s="236"/>
    </row>
    <row r="125" spans="2:12">
      <c r="B125" s="147" t="s">
        <v>286</v>
      </c>
      <c r="C125" s="19">
        <v>0.77189868000000006</v>
      </c>
      <c r="D125" s="277">
        <f t="shared" si="4"/>
        <v>0.77189868000000006</v>
      </c>
      <c r="E125" s="148"/>
      <c r="F125" s="148"/>
      <c r="G125" s="148"/>
      <c r="H125" s="148"/>
      <c r="I125" s="148"/>
      <c r="J125" s="148"/>
      <c r="K125" s="148"/>
      <c r="L125" s="236"/>
    </row>
    <row r="126" spans="2:12">
      <c r="B126" s="147" t="s">
        <v>335</v>
      </c>
      <c r="C126" s="19">
        <v>1.5002278100000002</v>
      </c>
      <c r="D126" s="277">
        <f t="shared" si="4"/>
        <v>1.5002278100000002</v>
      </c>
      <c r="E126" s="148"/>
      <c r="F126" s="148"/>
      <c r="G126" s="148"/>
      <c r="H126" s="148"/>
      <c r="I126" s="148"/>
      <c r="J126" s="148"/>
      <c r="K126" s="148"/>
      <c r="L126" s="236"/>
    </row>
    <row r="127" spans="2:12" hidden="1">
      <c r="B127" s="147" t="s">
        <v>336</v>
      </c>
      <c r="C127" s="19">
        <v>0</v>
      </c>
      <c r="D127" s="277">
        <f t="shared" si="4"/>
        <v>0</v>
      </c>
      <c r="E127" s="148"/>
      <c r="F127" s="148"/>
      <c r="G127" s="148"/>
      <c r="H127" s="148"/>
      <c r="I127" s="148"/>
      <c r="J127" s="148"/>
      <c r="K127" s="148"/>
      <c r="L127" s="236"/>
    </row>
    <row r="128" spans="2:12" hidden="1">
      <c r="B128" s="147" t="s">
        <v>351</v>
      </c>
      <c r="C128" s="19">
        <v>0</v>
      </c>
      <c r="D128" s="277">
        <f t="shared" si="4"/>
        <v>0</v>
      </c>
      <c r="E128" s="148"/>
      <c r="F128" s="148"/>
      <c r="G128" s="148"/>
      <c r="H128" s="148"/>
      <c r="I128" s="148"/>
      <c r="J128" s="148"/>
      <c r="K128" s="148"/>
      <c r="L128" s="236"/>
    </row>
    <row r="129" spans="2:40">
      <c r="B129" s="147" t="s">
        <v>352</v>
      </c>
      <c r="C129" s="19">
        <v>2.427155203515325</v>
      </c>
      <c r="D129" s="277">
        <f t="shared" si="4"/>
        <v>2.427155203515325</v>
      </c>
      <c r="E129" s="148"/>
      <c r="F129" s="148"/>
      <c r="G129" s="148"/>
      <c r="H129" s="148"/>
      <c r="I129" s="148"/>
      <c r="J129" s="148"/>
      <c r="K129" s="148"/>
      <c r="L129" s="236"/>
    </row>
    <row r="130" spans="2:40" hidden="1">
      <c r="B130" s="147" t="s">
        <v>353</v>
      </c>
      <c r="C130" s="19">
        <v>0</v>
      </c>
      <c r="D130" s="277">
        <f t="shared" si="4"/>
        <v>0</v>
      </c>
      <c r="E130" s="148"/>
      <c r="F130" s="148"/>
      <c r="G130" s="148"/>
      <c r="H130" s="148"/>
      <c r="I130" s="148"/>
      <c r="J130" s="148"/>
      <c r="K130" s="148"/>
      <c r="L130" s="236"/>
    </row>
    <row r="131" spans="2:40">
      <c r="B131" s="147" t="s">
        <v>354</v>
      </c>
      <c r="C131" s="19">
        <v>2.7149063757428733</v>
      </c>
      <c r="D131" s="277">
        <f t="shared" si="4"/>
        <v>2.7149063757428733</v>
      </c>
      <c r="E131" s="148"/>
      <c r="F131" s="148"/>
      <c r="G131" s="148"/>
      <c r="H131" s="148"/>
      <c r="I131" s="148"/>
      <c r="J131" s="148"/>
      <c r="K131" s="148"/>
      <c r="L131" s="236"/>
    </row>
    <row r="132" spans="2:40" hidden="1">
      <c r="B132" s="147" t="s">
        <v>355</v>
      </c>
      <c r="C132" s="19">
        <v>0</v>
      </c>
      <c r="D132" s="277">
        <f t="shared" si="4"/>
        <v>0</v>
      </c>
      <c r="E132" s="148"/>
      <c r="F132" s="148"/>
      <c r="G132" s="148"/>
      <c r="H132" s="148"/>
      <c r="I132" s="148"/>
      <c r="J132" s="148"/>
      <c r="K132" s="148"/>
      <c r="L132" s="236"/>
    </row>
    <row r="133" spans="2:40">
      <c r="B133" s="276" t="s">
        <v>201</v>
      </c>
      <c r="C133" s="277">
        <f>SUM(C105:C132,C101)</f>
        <v>57.830109072277146</v>
      </c>
      <c r="D133" s="277">
        <f>SUM(D105:D132,D101)</f>
        <v>57.830109072277146</v>
      </c>
      <c r="E133" s="236"/>
      <c r="F133" s="236"/>
      <c r="G133" s="236"/>
      <c r="H133" s="236"/>
      <c r="I133" s="236"/>
      <c r="J133" s="236"/>
      <c r="K133" s="236"/>
    </row>
    <row r="134" spans="2:40" ht="7.5" customHeight="1">
      <c r="C134" s="216"/>
      <c r="D134" s="216"/>
      <c r="E134" s="216"/>
      <c r="F134" s="216"/>
      <c r="G134" s="216"/>
      <c r="H134" s="216"/>
      <c r="K134" s="236"/>
      <c r="L134" s="236"/>
    </row>
    <row r="135" spans="2:40">
      <c r="B135" s="276" t="s">
        <v>202</v>
      </c>
      <c r="C135" s="277">
        <f>+C133</f>
        <v>57.830109072277146</v>
      </c>
      <c r="D135" s="236"/>
      <c r="E135" s="236"/>
      <c r="F135" s="236"/>
      <c r="G135" s="236"/>
      <c r="H135" s="236"/>
      <c r="I135" s="236"/>
      <c r="J135" s="236"/>
      <c r="K135" s="236"/>
    </row>
    <row r="137" spans="2:40" ht="15" customHeight="1">
      <c r="B137" s="446" t="str">
        <f>$B$11</f>
        <v>Deuda Corriente febrero 2024</v>
      </c>
      <c r="C137" s="446"/>
      <c r="D137" s="446"/>
      <c r="E137" s="253"/>
      <c r="F137" s="253"/>
      <c r="G137" s="253"/>
      <c r="H137" s="253"/>
      <c r="I137" s="253"/>
      <c r="J137" s="253"/>
      <c r="K137" s="253"/>
      <c r="L137" s="253"/>
      <c r="M137" s="253"/>
      <c r="N137" s="253"/>
      <c r="O137" s="253"/>
      <c r="P137" s="253"/>
      <c r="Q137" s="253"/>
      <c r="R137" s="253"/>
      <c r="S137" s="253"/>
      <c r="T137" s="253"/>
      <c r="U137" s="253"/>
      <c r="V137" s="253"/>
      <c r="W137" s="253"/>
      <c r="X137" s="253"/>
      <c r="Y137" s="253"/>
      <c r="Z137" s="253"/>
      <c r="AA137" s="253"/>
      <c r="AB137" s="253"/>
      <c r="AC137" s="253"/>
      <c r="AD137" s="253"/>
    </row>
    <row r="138" spans="2:40" ht="27.65" customHeight="1">
      <c r="B138" s="446" t="str">
        <f>+B96</f>
        <v xml:space="preserve">Compra de Energía, Potencia y Derecho de Conexión con las Empresas Generadoras Privadas </v>
      </c>
      <c r="C138" s="446"/>
      <c r="D138" s="446"/>
      <c r="E138" s="253"/>
      <c r="F138" s="253"/>
      <c r="G138" s="253"/>
      <c r="H138" s="253"/>
      <c r="I138" s="253"/>
      <c r="J138" s="253"/>
      <c r="K138" s="253"/>
      <c r="L138" s="253"/>
      <c r="M138" s="253"/>
      <c r="N138" s="253"/>
      <c r="O138" s="253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  <c r="AA138" s="252"/>
      <c r="AB138" s="252"/>
      <c r="AC138" s="252"/>
      <c r="AD138" s="252"/>
    </row>
    <row r="139" spans="2:40" ht="15" customHeight="1">
      <c r="B139" s="446" t="s">
        <v>20</v>
      </c>
      <c r="C139" s="446"/>
      <c r="D139" s="446"/>
      <c r="E139" s="253"/>
      <c r="F139" s="253"/>
      <c r="G139" s="253"/>
      <c r="H139" s="253"/>
      <c r="I139" s="253"/>
      <c r="J139" s="253"/>
      <c r="K139" s="253"/>
      <c r="L139" s="253"/>
      <c r="M139" s="253"/>
      <c r="N139" s="253"/>
      <c r="O139" s="253"/>
      <c r="P139" s="253"/>
      <c r="Q139" s="253"/>
      <c r="R139" s="253"/>
      <c r="S139" s="253"/>
      <c r="T139" s="253"/>
      <c r="U139" s="253"/>
      <c r="V139" s="253"/>
      <c r="W139" s="253"/>
      <c r="X139" s="253"/>
      <c r="Y139" s="253"/>
      <c r="Z139" s="253"/>
      <c r="AA139" s="253"/>
      <c r="AB139" s="253"/>
      <c r="AC139" s="253"/>
      <c r="AD139" s="253"/>
    </row>
    <row r="140" spans="2:40" ht="15" customHeight="1">
      <c r="B140" s="450" t="s">
        <v>95</v>
      </c>
      <c r="C140" s="450"/>
      <c r="D140" s="450"/>
      <c r="E140" s="304"/>
      <c r="F140" s="304"/>
      <c r="G140" s="304"/>
      <c r="H140" s="304"/>
      <c r="I140" s="304"/>
      <c r="J140" s="304"/>
      <c r="K140" s="304"/>
      <c r="L140" s="304"/>
      <c r="M140" s="304"/>
      <c r="N140" s="304"/>
      <c r="O140" s="304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</row>
    <row r="141" spans="2:40">
      <c r="AN141" s="235"/>
    </row>
    <row r="142" spans="2:40">
      <c r="B142" s="146" t="s">
        <v>185</v>
      </c>
      <c r="C142" s="257">
        <f>C16</f>
        <v>45323</v>
      </c>
      <c r="D142" s="280" t="s">
        <v>347</v>
      </c>
      <c r="E142" s="235"/>
      <c r="F142" s="235"/>
      <c r="G142" s="235"/>
      <c r="H142" s="148"/>
    </row>
    <row r="143" spans="2:40">
      <c r="B143" s="147" t="s">
        <v>187</v>
      </c>
      <c r="C143" s="19">
        <f>+C144+C145+C146</f>
        <v>17.024117215156085</v>
      </c>
      <c r="D143" s="277">
        <f>SUM(D144:D146)</f>
        <v>17.024117215156085</v>
      </c>
      <c r="E143" s="148"/>
      <c r="F143" s="148"/>
      <c r="G143" s="148"/>
      <c r="H143" s="216"/>
    </row>
    <row r="144" spans="2:40">
      <c r="B144" s="149" t="s">
        <v>188</v>
      </c>
      <c r="C144" s="19">
        <v>8.2808416761160313</v>
      </c>
      <c r="D144" s="277">
        <f t="shared" ref="D144:D174" si="5">SUM(C144:C144)</f>
        <v>8.2808416761160313</v>
      </c>
      <c r="E144" s="216"/>
      <c r="F144" s="216"/>
      <c r="G144" s="216"/>
      <c r="H144" s="216"/>
    </row>
    <row r="145" spans="2:8">
      <c r="B145" s="149" t="s">
        <v>189</v>
      </c>
      <c r="C145" s="19">
        <v>8.7432755390400541</v>
      </c>
      <c r="D145" s="277">
        <f t="shared" si="5"/>
        <v>8.7432755390400541</v>
      </c>
      <c r="E145" s="216"/>
      <c r="F145" s="216"/>
      <c r="G145" s="216"/>
      <c r="H145" s="216"/>
    </row>
    <row r="146" spans="2:8" hidden="1">
      <c r="B146" s="149" t="s">
        <v>190</v>
      </c>
      <c r="C146" s="19">
        <v>0</v>
      </c>
      <c r="D146" s="277">
        <f t="shared" si="5"/>
        <v>0</v>
      </c>
      <c r="E146" s="216"/>
      <c r="F146" s="216"/>
      <c r="G146" s="216"/>
      <c r="H146" s="237"/>
    </row>
    <row r="147" spans="2:8" hidden="1">
      <c r="B147" s="147" t="s">
        <v>191</v>
      </c>
      <c r="C147" s="19">
        <v>0</v>
      </c>
      <c r="D147" s="277">
        <f t="shared" si="5"/>
        <v>0</v>
      </c>
      <c r="E147" s="148"/>
      <c r="F147" s="148"/>
      <c r="G147" s="148"/>
      <c r="H147" s="148"/>
    </row>
    <row r="148" spans="2:8">
      <c r="B148" s="147" t="s">
        <v>192</v>
      </c>
      <c r="C148" s="19">
        <v>18.03770875</v>
      </c>
      <c r="D148" s="277">
        <f t="shared" si="5"/>
        <v>18.03770875</v>
      </c>
      <c r="E148" s="148"/>
      <c r="F148" s="148"/>
      <c r="G148" s="148"/>
      <c r="H148" s="148"/>
    </row>
    <row r="149" spans="2:8" hidden="1">
      <c r="B149" s="147" t="s">
        <v>193</v>
      </c>
      <c r="C149" s="19">
        <v>0</v>
      </c>
      <c r="D149" s="277">
        <f t="shared" si="5"/>
        <v>0</v>
      </c>
      <c r="E149" s="148"/>
      <c r="F149" s="148"/>
      <c r="G149" s="148"/>
      <c r="H149" s="148"/>
    </row>
    <row r="150" spans="2:8" hidden="1">
      <c r="B150" s="147" t="s">
        <v>194</v>
      </c>
      <c r="C150" s="275">
        <v>0</v>
      </c>
      <c r="D150" s="277">
        <f t="shared" si="5"/>
        <v>0</v>
      </c>
      <c r="E150" s="148"/>
      <c r="F150" s="148"/>
      <c r="G150" s="148"/>
      <c r="H150" s="148"/>
    </row>
    <row r="151" spans="2:8" hidden="1">
      <c r="B151" s="147" t="s">
        <v>195</v>
      </c>
      <c r="C151" s="275">
        <v>0</v>
      </c>
      <c r="D151" s="277">
        <f t="shared" si="5"/>
        <v>0</v>
      </c>
      <c r="E151" s="148"/>
      <c r="F151" s="148"/>
      <c r="G151" s="148"/>
      <c r="H151" s="148"/>
    </row>
    <row r="152" spans="2:8" hidden="1">
      <c r="B152" s="147" t="s">
        <v>196</v>
      </c>
      <c r="C152" s="275">
        <v>0</v>
      </c>
      <c r="D152" s="277">
        <f t="shared" si="5"/>
        <v>0</v>
      </c>
      <c r="E152" s="148"/>
      <c r="F152" s="148"/>
      <c r="G152" s="148"/>
      <c r="H152" s="148"/>
    </row>
    <row r="153" spans="2:8" hidden="1">
      <c r="B153" s="147" t="s">
        <v>197</v>
      </c>
      <c r="C153" s="275">
        <v>0</v>
      </c>
      <c r="D153" s="277">
        <f t="shared" si="5"/>
        <v>0</v>
      </c>
      <c r="E153" s="148"/>
      <c r="F153" s="148"/>
      <c r="G153" s="148"/>
      <c r="H153" s="148"/>
    </row>
    <row r="154" spans="2:8" hidden="1">
      <c r="B154" s="147" t="s">
        <v>198</v>
      </c>
      <c r="C154" s="275">
        <v>0</v>
      </c>
      <c r="D154" s="277">
        <f t="shared" si="5"/>
        <v>0</v>
      </c>
      <c r="E154" s="148"/>
      <c r="F154" s="148"/>
      <c r="G154" s="148"/>
      <c r="H154" s="148"/>
    </row>
    <row r="155" spans="2:8" hidden="1">
      <c r="B155" s="147" t="s">
        <v>199</v>
      </c>
      <c r="C155" s="275">
        <v>0</v>
      </c>
      <c r="D155" s="277">
        <f t="shared" si="5"/>
        <v>0</v>
      </c>
      <c r="E155" s="148"/>
      <c r="F155" s="148"/>
      <c r="G155" s="148"/>
      <c r="H155" s="148"/>
    </row>
    <row r="156" spans="2:8" hidden="1">
      <c r="B156" s="147" t="s">
        <v>263</v>
      </c>
      <c r="C156" s="275">
        <v>0</v>
      </c>
      <c r="D156" s="277">
        <f t="shared" si="5"/>
        <v>0</v>
      </c>
      <c r="E156" s="148"/>
      <c r="F156" s="148"/>
      <c r="G156" s="148"/>
      <c r="H156" s="148"/>
    </row>
    <row r="157" spans="2:8" hidden="1">
      <c r="B157" s="147" t="s">
        <v>200</v>
      </c>
      <c r="C157" s="275">
        <v>0</v>
      </c>
      <c r="D157" s="277">
        <f t="shared" si="5"/>
        <v>0</v>
      </c>
      <c r="E157" s="148"/>
      <c r="F157" s="148"/>
      <c r="G157" s="148"/>
      <c r="H157" s="236"/>
    </row>
    <row r="158" spans="2:8">
      <c r="B158" s="147" t="s">
        <v>268</v>
      </c>
      <c r="C158" s="275">
        <v>0.52719934000000002</v>
      </c>
      <c r="D158" s="277">
        <f t="shared" si="5"/>
        <v>0.52719934000000002</v>
      </c>
      <c r="E158" s="148"/>
      <c r="F158" s="148"/>
      <c r="G158" s="148"/>
      <c r="H158" s="236"/>
    </row>
    <row r="159" spans="2:8" hidden="1">
      <c r="B159" s="147" t="s">
        <v>270</v>
      </c>
      <c r="C159" s="275">
        <v>0</v>
      </c>
      <c r="D159" s="277">
        <f t="shared" si="5"/>
        <v>0</v>
      </c>
      <c r="E159" s="148"/>
      <c r="F159" s="148"/>
      <c r="G159" s="148"/>
      <c r="H159" s="236"/>
    </row>
    <row r="160" spans="2:8">
      <c r="B160" s="147" t="s">
        <v>273</v>
      </c>
      <c r="C160" s="19">
        <v>4.0003073300000001</v>
      </c>
      <c r="D160" s="277">
        <f t="shared" si="5"/>
        <v>4.0003073300000001</v>
      </c>
      <c r="E160" s="148"/>
      <c r="F160" s="148"/>
      <c r="G160" s="148"/>
      <c r="H160" s="236"/>
    </row>
    <row r="161" spans="2:8" hidden="1">
      <c r="B161" s="147" t="s">
        <v>274</v>
      </c>
      <c r="C161" s="274">
        <v>0</v>
      </c>
      <c r="D161" s="277">
        <f t="shared" si="5"/>
        <v>0</v>
      </c>
      <c r="E161" s="148"/>
      <c r="F161" s="148"/>
      <c r="G161" s="148"/>
      <c r="H161" s="236"/>
    </row>
    <row r="162" spans="2:8">
      <c r="B162" s="147" t="s">
        <v>276</v>
      </c>
      <c r="C162" s="274">
        <v>2.2440172999999999</v>
      </c>
      <c r="D162" s="277">
        <f t="shared" si="5"/>
        <v>2.2440172999999999</v>
      </c>
      <c r="E162" s="148"/>
      <c r="F162" s="148"/>
      <c r="G162" s="148"/>
      <c r="H162" s="236"/>
    </row>
    <row r="163" spans="2:8" hidden="1">
      <c r="B163" s="147" t="s">
        <v>277</v>
      </c>
      <c r="C163" s="275">
        <v>0</v>
      </c>
      <c r="D163" s="277">
        <f t="shared" si="5"/>
        <v>0</v>
      </c>
      <c r="E163" s="148"/>
      <c r="F163" s="148"/>
      <c r="G163" s="148"/>
      <c r="H163" s="236"/>
    </row>
    <row r="164" spans="2:8" hidden="1">
      <c r="B164" s="147" t="s">
        <v>284</v>
      </c>
      <c r="C164" s="275">
        <v>0</v>
      </c>
      <c r="D164" s="277">
        <f t="shared" si="5"/>
        <v>0</v>
      </c>
      <c r="E164" s="148"/>
      <c r="F164" s="148"/>
      <c r="G164" s="148"/>
      <c r="H164" s="236"/>
    </row>
    <row r="165" spans="2:8" hidden="1">
      <c r="B165" s="147" t="s">
        <v>285</v>
      </c>
      <c r="C165" s="275">
        <v>0</v>
      </c>
      <c r="D165" s="277">
        <f t="shared" si="5"/>
        <v>0</v>
      </c>
      <c r="E165" s="148"/>
      <c r="F165" s="148"/>
      <c r="G165" s="148"/>
      <c r="H165" s="236"/>
    </row>
    <row r="166" spans="2:8" hidden="1">
      <c r="B166" s="147" t="s">
        <v>287</v>
      </c>
      <c r="C166" s="275">
        <v>0</v>
      </c>
      <c r="D166" s="277">
        <f t="shared" si="5"/>
        <v>0</v>
      </c>
      <c r="E166" s="148"/>
      <c r="F166" s="148"/>
      <c r="G166" s="148"/>
      <c r="H166" s="236"/>
    </row>
    <row r="167" spans="2:8" hidden="1">
      <c r="B167" s="147" t="s">
        <v>286</v>
      </c>
      <c r="C167" s="275">
        <v>0</v>
      </c>
      <c r="D167" s="277">
        <f t="shared" si="5"/>
        <v>0</v>
      </c>
      <c r="E167" s="148"/>
      <c r="F167" s="148"/>
      <c r="G167" s="148"/>
      <c r="H167" s="236"/>
    </row>
    <row r="168" spans="2:8" hidden="1">
      <c r="B168" s="147" t="s">
        <v>335</v>
      </c>
      <c r="C168" s="275">
        <v>0</v>
      </c>
      <c r="D168" s="277">
        <f t="shared" si="5"/>
        <v>0</v>
      </c>
      <c r="E168" s="148"/>
      <c r="F168" s="148"/>
      <c r="G168" s="148"/>
      <c r="H168" s="236"/>
    </row>
    <row r="169" spans="2:8" hidden="1">
      <c r="B169" s="147" t="s">
        <v>336</v>
      </c>
      <c r="C169" s="275">
        <v>0</v>
      </c>
      <c r="D169" s="277">
        <f t="shared" si="5"/>
        <v>0</v>
      </c>
      <c r="E169" s="148"/>
      <c r="F169" s="148"/>
      <c r="G169" s="148"/>
      <c r="H169" s="236"/>
    </row>
    <row r="170" spans="2:8">
      <c r="B170" s="147" t="s">
        <v>351</v>
      </c>
      <c r="C170" s="275">
        <v>1.8716477</v>
      </c>
      <c r="D170" s="277">
        <f t="shared" si="5"/>
        <v>1.8716477</v>
      </c>
      <c r="E170" s="148"/>
      <c r="F170" s="148"/>
      <c r="G170" s="148"/>
      <c r="H170" s="236"/>
    </row>
    <row r="171" spans="2:8">
      <c r="B171" s="147" t="s">
        <v>352</v>
      </c>
      <c r="C171" s="275">
        <v>4.4500804817076993</v>
      </c>
      <c r="D171" s="277">
        <f t="shared" si="5"/>
        <v>4.4500804817076993</v>
      </c>
      <c r="E171" s="148"/>
      <c r="F171" s="148"/>
      <c r="G171" s="148"/>
      <c r="H171" s="236"/>
    </row>
    <row r="172" spans="2:8" hidden="1">
      <c r="B172" s="147" t="s">
        <v>353</v>
      </c>
      <c r="C172" s="275">
        <v>0</v>
      </c>
      <c r="D172" s="277">
        <f t="shared" si="5"/>
        <v>0</v>
      </c>
      <c r="E172" s="148"/>
      <c r="F172" s="148"/>
      <c r="G172" s="148"/>
      <c r="H172" s="236"/>
    </row>
    <row r="173" spans="2:8">
      <c r="B173" s="147" t="s">
        <v>354</v>
      </c>
      <c r="C173" s="275">
        <v>3.4447813703604551</v>
      </c>
      <c r="D173" s="277">
        <f t="shared" si="5"/>
        <v>3.4447813703604551</v>
      </c>
      <c r="E173" s="148"/>
      <c r="F173" s="148"/>
      <c r="G173" s="148"/>
      <c r="H173" s="236"/>
    </row>
    <row r="174" spans="2:8">
      <c r="B174" s="147" t="s">
        <v>355</v>
      </c>
      <c r="C174" s="275">
        <v>1.23250236</v>
      </c>
      <c r="D174" s="277">
        <f t="shared" si="5"/>
        <v>1.23250236</v>
      </c>
      <c r="E174" s="148"/>
      <c r="F174" s="148"/>
      <c r="G174" s="148"/>
      <c r="H174" s="236"/>
    </row>
    <row r="175" spans="2:8">
      <c r="B175" s="276" t="s">
        <v>201</v>
      </c>
      <c r="C175" s="277">
        <f>SUM(C147:C174,C143)</f>
        <v>52.832361847224234</v>
      </c>
      <c r="D175" s="277">
        <f>SUM(D147:D174,D143)</f>
        <v>52.832361847224234</v>
      </c>
      <c r="E175" s="236"/>
      <c r="F175" s="236"/>
      <c r="G175" s="236"/>
    </row>
    <row r="176" spans="2:8" ht="7.5" customHeight="1">
      <c r="C176" s="216"/>
      <c r="D176" s="216"/>
      <c r="H176" s="235"/>
    </row>
    <row r="177" spans="2:40">
      <c r="B177" s="276" t="s">
        <v>202</v>
      </c>
      <c r="C177" s="277">
        <f>+C175</f>
        <v>52.832361847224234</v>
      </c>
      <c r="D177" s="236"/>
      <c r="E177" s="236"/>
      <c r="F177" s="236"/>
      <c r="G177" s="236"/>
      <c r="H177" s="148"/>
    </row>
    <row r="178" spans="2:40">
      <c r="B178" s="318"/>
      <c r="AN178" s="216"/>
    </row>
    <row r="179" spans="2:40" ht="15" hidden="1" customHeight="1">
      <c r="B179" s="446" t="str">
        <f>$B$11</f>
        <v>Deuda Corriente febrero 2024</v>
      </c>
      <c r="C179" s="446"/>
      <c r="D179" s="446"/>
      <c r="E179" s="253"/>
      <c r="F179" s="253"/>
      <c r="G179" s="253"/>
      <c r="H179" s="253"/>
      <c r="I179" s="253"/>
      <c r="J179" s="253"/>
      <c r="K179" s="253"/>
      <c r="L179" s="253"/>
      <c r="M179" s="253"/>
      <c r="N179" s="253"/>
      <c r="O179" s="253"/>
      <c r="P179" s="253"/>
      <c r="Q179" s="253"/>
      <c r="R179" s="253"/>
      <c r="S179" s="253"/>
      <c r="T179" s="253"/>
      <c r="U179" s="253"/>
      <c r="V179" s="253"/>
      <c r="W179" s="253"/>
      <c r="X179" s="253"/>
      <c r="Y179" s="253"/>
      <c r="Z179" s="253"/>
      <c r="AA179" s="253"/>
      <c r="AB179" s="253"/>
      <c r="AC179" s="253"/>
      <c r="AD179" s="253"/>
      <c r="AN179" s="216"/>
    </row>
    <row r="180" spans="2:40" ht="28.25" hidden="1" customHeight="1">
      <c r="B180" s="446" t="s">
        <v>183</v>
      </c>
      <c r="C180" s="446"/>
      <c r="D180" s="446"/>
      <c r="E180" s="253"/>
      <c r="F180" s="253"/>
      <c r="G180" s="253"/>
      <c r="H180" s="253"/>
      <c r="I180" s="253"/>
      <c r="J180" s="253"/>
      <c r="K180" s="253"/>
      <c r="L180" s="253"/>
      <c r="M180" s="253"/>
      <c r="N180" s="253"/>
      <c r="O180" s="253"/>
      <c r="P180" s="252"/>
      <c r="Q180" s="252"/>
      <c r="R180" s="252"/>
      <c r="S180" s="252"/>
      <c r="T180" s="252"/>
      <c r="U180" s="252"/>
      <c r="V180" s="252"/>
      <c r="W180" s="252"/>
      <c r="X180" s="252"/>
      <c r="Y180" s="252"/>
      <c r="Z180" s="252"/>
      <c r="AA180" s="252"/>
      <c r="AB180" s="252"/>
      <c r="AC180" s="252"/>
      <c r="AD180" s="252"/>
      <c r="AN180" s="216"/>
    </row>
    <row r="181" spans="2:40" hidden="1">
      <c r="B181" s="446" t="s">
        <v>111</v>
      </c>
      <c r="C181" s="446"/>
      <c r="D181" s="446"/>
      <c r="E181" s="253"/>
      <c r="F181" s="253"/>
      <c r="G181" s="253"/>
      <c r="H181" s="253"/>
      <c r="I181" s="253"/>
      <c r="J181" s="253"/>
      <c r="K181" s="253"/>
      <c r="L181" s="253"/>
      <c r="M181" s="253"/>
      <c r="N181" s="253"/>
      <c r="O181" s="253"/>
      <c r="P181" s="253"/>
      <c r="Q181" s="253"/>
      <c r="R181" s="253"/>
      <c r="S181" s="253"/>
      <c r="T181" s="253"/>
      <c r="U181" s="253"/>
      <c r="V181" s="253"/>
      <c r="W181" s="253"/>
      <c r="X181" s="253"/>
      <c r="Y181" s="253"/>
      <c r="Z181" s="253"/>
      <c r="AA181" s="253"/>
      <c r="AB181" s="253"/>
      <c r="AC181" s="253"/>
      <c r="AD181" s="253"/>
      <c r="AN181" s="216"/>
    </row>
    <row r="182" spans="2:40" hidden="1">
      <c r="B182" s="447" t="s">
        <v>95</v>
      </c>
      <c r="C182" s="447"/>
      <c r="D182" s="447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N182" s="148"/>
    </row>
    <row r="183" spans="2:40" hidden="1">
      <c r="E183" s="305"/>
      <c r="F183" s="305"/>
      <c r="G183" s="305"/>
      <c r="H183" s="305"/>
      <c r="I183" s="305"/>
      <c r="J183" s="305"/>
      <c r="K183" s="305"/>
      <c r="L183" s="305"/>
      <c r="M183" s="305"/>
      <c r="N183" s="305"/>
      <c r="O183" s="305"/>
      <c r="AN183" s="148"/>
    </row>
    <row r="184" spans="2:40" hidden="1">
      <c r="B184" s="146" t="s">
        <v>185</v>
      </c>
      <c r="C184" s="257">
        <f>C16</f>
        <v>45323</v>
      </c>
      <c r="D184" s="280" t="s">
        <v>312</v>
      </c>
      <c r="E184" s="235"/>
      <c r="F184" s="235"/>
      <c r="G184" s="235"/>
      <c r="H184" s="235"/>
      <c r="I184" s="235"/>
      <c r="J184" s="235"/>
      <c r="K184" s="235"/>
      <c r="L184" s="148"/>
    </row>
    <row r="185" spans="2:40" hidden="1">
      <c r="B185" s="147" t="s">
        <v>187</v>
      </c>
      <c r="C185" s="19">
        <f>+C186+C187+C188</f>
        <v>0</v>
      </c>
      <c r="D185" s="278">
        <f>SUM(C185:C185)</f>
        <v>0</v>
      </c>
      <c r="E185" s="148"/>
      <c r="F185" s="148"/>
      <c r="G185" s="148"/>
      <c r="H185" s="148"/>
      <c r="I185" s="148"/>
      <c r="J185" s="148"/>
      <c r="K185" s="148"/>
      <c r="L185" s="148"/>
    </row>
    <row r="186" spans="2:40" hidden="1">
      <c r="B186" s="149" t="s">
        <v>188</v>
      </c>
      <c r="C186" s="19">
        <v>0</v>
      </c>
      <c r="D186" s="278">
        <f t="shared" ref="D186:D212" si="6">SUM(C186:C186)</f>
        <v>0</v>
      </c>
      <c r="E186" s="216"/>
      <c r="F186" s="216"/>
      <c r="G186" s="216"/>
      <c r="H186" s="216"/>
      <c r="I186" s="216"/>
      <c r="J186" s="216"/>
      <c r="K186" s="216"/>
      <c r="L186" s="148"/>
    </row>
    <row r="187" spans="2:40" hidden="1">
      <c r="B187" s="149" t="s">
        <v>189</v>
      </c>
      <c r="C187" s="19">
        <v>0</v>
      </c>
      <c r="D187" s="278">
        <f t="shared" si="6"/>
        <v>0</v>
      </c>
      <c r="E187" s="216"/>
      <c r="F187" s="216"/>
      <c r="G187" s="216"/>
      <c r="H187" s="216"/>
      <c r="I187" s="216"/>
      <c r="J187" s="216"/>
      <c r="K187" s="216"/>
      <c r="L187" s="148"/>
    </row>
    <row r="188" spans="2:40" hidden="1">
      <c r="B188" s="149" t="s">
        <v>190</v>
      </c>
      <c r="C188" s="19">
        <v>0</v>
      </c>
      <c r="D188" s="278">
        <f t="shared" si="6"/>
        <v>0</v>
      </c>
      <c r="E188" s="216"/>
      <c r="F188" s="216"/>
      <c r="G188" s="216"/>
      <c r="H188" s="216"/>
      <c r="I188" s="216"/>
      <c r="J188" s="216"/>
      <c r="K188" s="216"/>
      <c r="L188" s="148"/>
    </row>
    <row r="189" spans="2:40" hidden="1">
      <c r="B189" s="147" t="s">
        <v>191</v>
      </c>
      <c r="C189" s="19">
        <v>0</v>
      </c>
      <c r="D189" s="278">
        <f t="shared" si="6"/>
        <v>0</v>
      </c>
      <c r="E189" s="148"/>
      <c r="F189" s="148"/>
      <c r="G189" s="148"/>
      <c r="H189" s="148"/>
      <c r="I189" s="148"/>
      <c r="J189" s="148"/>
      <c r="K189" s="148"/>
      <c r="L189" s="148"/>
    </row>
    <row r="190" spans="2:40" hidden="1">
      <c r="B190" s="147" t="s">
        <v>192</v>
      </c>
      <c r="C190" s="19">
        <v>0</v>
      </c>
      <c r="D190" s="278">
        <f t="shared" si="6"/>
        <v>0</v>
      </c>
      <c r="E190" s="148"/>
      <c r="F190" s="148"/>
      <c r="G190" s="148"/>
      <c r="H190" s="148"/>
      <c r="I190" s="148"/>
      <c r="J190" s="148"/>
      <c r="K190" s="148"/>
      <c r="L190" s="148"/>
    </row>
    <row r="191" spans="2:40" hidden="1">
      <c r="B191" s="147" t="s">
        <v>193</v>
      </c>
      <c r="C191" s="19">
        <v>0</v>
      </c>
      <c r="D191" s="278">
        <f t="shared" si="6"/>
        <v>0</v>
      </c>
      <c r="E191" s="148"/>
      <c r="F191" s="148"/>
      <c r="G191" s="148"/>
      <c r="H191" s="148"/>
      <c r="I191" s="148"/>
      <c r="J191" s="148"/>
      <c r="K191" s="148"/>
      <c r="L191" s="148"/>
    </row>
    <row r="192" spans="2:40" hidden="1">
      <c r="B192" s="147" t="s">
        <v>194</v>
      </c>
      <c r="C192" s="19">
        <v>0</v>
      </c>
      <c r="D192" s="278">
        <f t="shared" si="6"/>
        <v>0</v>
      </c>
      <c r="E192" s="148"/>
      <c r="F192" s="148"/>
      <c r="G192" s="148"/>
      <c r="H192" s="148"/>
      <c r="I192" s="148"/>
      <c r="J192" s="148"/>
      <c r="K192" s="148"/>
      <c r="L192" s="148"/>
    </row>
    <row r="193" spans="1:12" hidden="1">
      <c r="B193" s="147" t="s">
        <v>195</v>
      </c>
      <c r="C193" s="19">
        <v>0</v>
      </c>
      <c r="D193" s="278">
        <f t="shared" si="6"/>
        <v>0</v>
      </c>
      <c r="E193" s="148"/>
      <c r="F193" s="148"/>
      <c r="G193" s="148"/>
      <c r="H193" s="148"/>
      <c r="I193" s="148"/>
      <c r="J193" s="148"/>
      <c r="K193" s="148"/>
      <c r="L193" s="236"/>
    </row>
    <row r="194" spans="1:12" hidden="1">
      <c r="B194" s="147" t="s">
        <v>196</v>
      </c>
      <c r="C194" s="19">
        <v>0</v>
      </c>
      <c r="D194" s="278">
        <f t="shared" si="6"/>
        <v>0</v>
      </c>
      <c r="E194" s="148"/>
      <c r="F194" s="148"/>
      <c r="G194" s="148"/>
      <c r="H194" s="148"/>
      <c r="I194" s="148"/>
      <c r="J194" s="148"/>
      <c r="K194" s="148"/>
    </row>
    <row r="195" spans="1:12" hidden="1">
      <c r="B195" s="147" t="s">
        <v>197</v>
      </c>
      <c r="C195" s="19">
        <v>0</v>
      </c>
      <c r="D195" s="278">
        <f t="shared" si="6"/>
        <v>0</v>
      </c>
      <c r="E195" s="148"/>
      <c r="F195" s="148"/>
      <c r="G195" s="148"/>
      <c r="H195" s="148"/>
      <c r="I195" s="148"/>
      <c r="J195" s="148"/>
      <c r="K195" s="148"/>
      <c r="L195" s="236"/>
    </row>
    <row r="196" spans="1:12" hidden="1">
      <c r="B196" s="147" t="s">
        <v>198</v>
      </c>
      <c r="C196" s="19">
        <v>0</v>
      </c>
      <c r="D196" s="278">
        <f t="shared" si="6"/>
        <v>0</v>
      </c>
      <c r="E196" s="148"/>
      <c r="F196" s="148"/>
      <c r="G196" s="148"/>
      <c r="H196" s="148"/>
      <c r="I196" s="148"/>
      <c r="J196" s="148"/>
      <c r="K196" s="148"/>
    </row>
    <row r="197" spans="1:12" hidden="1">
      <c r="B197" s="147" t="s">
        <v>199</v>
      </c>
      <c r="C197" s="19">
        <v>0</v>
      </c>
      <c r="D197" s="278">
        <f t="shared" si="6"/>
        <v>0</v>
      </c>
      <c r="E197" s="148"/>
      <c r="F197" s="148"/>
      <c r="G197" s="148"/>
      <c r="H197" s="148"/>
      <c r="I197" s="148"/>
      <c r="J197" s="148"/>
      <c r="K197" s="148"/>
    </row>
    <row r="198" spans="1:12" hidden="1">
      <c r="B198" s="147" t="s">
        <v>263</v>
      </c>
      <c r="C198" s="19">
        <v>0</v>
      </c>
      <c r="D198" s="278">
        <f t="shared" si="6"/>
        <v>0</v>
      </c>
      <c r="E198" s="148"/>
      <c r="F198" s="148"/>
      <c r="G198" s="148"/>
      <c r="H198" s="148"/>
      <c r="I198" s="148"/>
      <c r="J198" s="148"/>
      <c r="K198" s="148"/>
    </row>
    <row r="199" spans="1:12" hidden="1">
      <c r="A199" t="s">
        <v>272</v>
      </c>
      <c r="B199" s="147" t="s">
        <v>200</v>
      </c>
      <c r="C199" s="19">
        <v>0</v>
      </c>
      <c r="D199" s="278">
        <f t="shared" si="6"/>
        <v>0</v>
      </c>
      <c r="E199" s="148"/>
      <c r="F199" s="148"/>
      <c r="G199" s="148"/>
      <c r="H199" s="148"/>
      <c r="I199" s="148"/>
      <c r="J199" s="148"/>
      <c r="K199" s="148"/>
    </row>
    <row r="200" spans="1:12" hidden="1">
      <c r="B200" s="147" t="s">
        <v>268</v>
      </c>
      <c r="C200" s="19">
        <v>0</v>
      </c>
      <c r="D200" s="278">
        <f t="shared" si="6"/>
        <v>0</v>
      </c>
      <c r="E200" s="148"/>
      <c r="F200" s="148"/>
      <c r="G200" s="148"/>
      <c r="H200" s="148"/>
      <c r="I200" s="148"/>
      <c r="J200" s="148"/>
      <c r="K200" s="148"/>
    </row>
    <row r="201" spans="1:12" hidden="1">
      <c r="B201" s="147" t="s">
        <v>270</v>
      </c>
      <c r="C201" s="19">
        <v>0</v>
      </c>
      <c r="D201" s="278">
        <f t="shared" si="6"/>
        <v>0</v>
      </c>
      <c r="E201" s="148"/>
      <c r="F201" s="148"/>
      <c r="G201" s="148"/>
      <c r="H201" s="148"/>
      <c r="I201" s="148"/>
      <c r="J201" s="148"/>
      <c r="K201" s="148"/>
    </row>
    <row r="202" spans="1:12" hidden="1">
      <c r="B202" s="147" t="s">
        <v>273</v>
      </c>
      <c r="C202" s="19">
        <v>0</v>
      </c>
      <c r="D202" s="278">
        <f t="shared" si="6"/>
        <v>0</v>
      </c>
      <c r="E202" s="148"/>
      <c r="F202" s="148"/>
      <c r="G202" s="148"/>
      <c r="H202" s="148"/>
      <c r="I202" s="148"/>
      <c r="J202" s="148"/>
      <c r="K202" s="148"/>
    </row>
    <row r="203" spans="1:12" ht="15.75" hidden="1" customHeight="1">
      <c r="B203" s="147" t="s">
        <v>274</v>
      </c>
      <c r="C203" s="19">
        <v>0</v>
      </c>
      <c r="D203" s="278">
        <f t="shared" si="6"/>
        <v>0</v>
      </c>
      <c r="E203" s="148"/>
      <c r="F203" s="148"/>
      <c r="G203" s="148"/>
      <c r="H203" s="148"/>
      <c r="I203" s="148"/>
      <c r="J203" s="148"/>
      <c r="K203" s="148"/>
    </row>
    <row r="204" spans="1:12" ht="15.75" hidden="1" customHeight="1">
      <c r="B204" s="147" t="s">
        <v>305</v>
      </c>
      <c r="C204" s="19">
        <v>0</v>
      </c>
      <c r="D204" s="278">
        <f t="shared" si="6"/>
        <v>0</v>
      </c>
      <c r="E204" s="148"/>
      <c r="F204" s="148"/>
      <c r="G204" s="148"/>
      <c r="H204" s="148"/>
      <c r="I204" s="148"/>
      <c r="J204" s="148"/>
      <c r="K204" s="148"/>
    </row>
    <row r="205" spans="1:12" ht="15.75" hidden="1" customHeight="1">
      <c r="B205" s="147" t="s">
        <v>276</v>
      </c>
      <c r="C205" s="19">
        <v>0</v>
      </c>
      <c r="D205" s="278">
        <f t="shared" si="6"/>
        <v>0</v>
      </c>
      <c r="E205" s="148"/>
      <c r="F205" s="148"/>
      <c r="G205" s="148"/>
      <c r="H205" s="148"/>
      <c r="I205" s="148"/>
      <c r="J205" s="148"/>
      <c r="K205" s="148"/>
    </row>
    <row r="206" spans="1:12" ht="15.75" hidden="1" customHeight="1">
      <c r="B206" s="147" t="s">
        <v>277</v>
      </c>
      <c r="C206" s="19">
        <v>0</v>
      </c>
      <c r="D206" s="278">
        <f t="shared" si="6"/>
        <v>0</v>
      </c>
      <c r="E206" s="148"/>
      <c r="F206" s="148"/>
      <c r="G206" s="148"/>
      <c r="H206" s="148"/>
      <c r="I206" s="148"/>
      <c r="J206" s="148"/>
      <c r="K206" s="148"/>
    </row>
    <row r="207" spans="1:12" ht="15.75" hidden="1" customHeight="1">
      <c r="B207" s="147" t="s">
        <v>284</v>
      </c>
      <c r="C207" s="19">
        <v>0</v>
      </c>
      <c r="D207" s="278">
        <f t="shared" si="6"/>
        <v>0</v>
      </c>
      <c r="E207" s="148"/>
      <c r="F207" s="148"/>
      <c r="G207" s="148"/>
      <c r="H207" s="148"/>
      <c r="I207" s="148"/>
      <c r="J207" s="148"/>
      <c r="K207" s="148"/>
    </row>
    <row r="208" spans="1:12" ht="15.75" hidden="1" customHeight="1">
      <c r="B208" s="147" t="s">
        <v>285</v>
      </c>
      <c r="C208" s="19">
        <v>0</v>
      </c>
      <c r="D208" s="278">
        <f t="shared" si="6"/>
        <v>0</v>
      </c>
      <c r="E208" s="148"/>
      <c r="F208" s="148"/>
      <c r="G208" s="148"/>
      <c r="H208" s="148"/>
      <c r="I208" s="148"/>
      <c r="J208" s="148"/>
      <c r="K208" s="148"/>
    </row>
    <row r="209" spans="2:43" ht="15.75" hidden="1" customHeight="1">
      <c r="B209" s="147" t="s">
        <v>286</v>
      </c>
      <c r="C209" s="19">
        <v>0</v>
      </c>
      <c r="D209" s="278">
        <f t="shared" si="6"/>
        <v>0</v>
      </c>
      <c r="E209" s="148"/>
      <c r="F209" s="148"/>
      <c r="G209" s="148"/>
      <c r="H209" s="148"/>
      <c r="I209" s="148"/>
      <c r="J209" s="148"/>
      <c r="K209" s="148"/>
    </row>
    <row r="210" spans="2:43" ht="15.75" hidden="1" customHeight="1">
      <c r="B210" s="147" t="s">
        <v>287</v>
      </c>
      <c r="C210" s="19">
        <v>0</v>
      </c>
      <c r="D210" s="278">
        <f t="shared" si="6"/>
        <v>0</v>
      </c>
      <c r="E210" s="148"/>
      <c r="F210" s="148"/>
      <c r="G210" s="148"/>
      <c r="H210" s="148"/>
      <c r="I210" s="148"/>
      <c r="J210" s="148"/>
      <c r="K210" s="148"/>
    </row>
    <row r="211" spans="2:43" ht="15.75" hidden="1" customHeight="1">
      <c r="B211" s="147" t="s">
        <v>306</v>
      </c>
      <c r="C211" s="19">
        <v>0</v>
      </c>
      <c r="D211" s="278">
        <f t="shared" si="6"/>
        <v>0</v>
      </c>
      <c r="E211" s="148"/>
      <c r="F211" s="148"/>
      <c r="G211" s="148"/>
      <c r="H211" s="148"/>
      <c r="I211" s="148"/>
      <c r="J211" s="148"/>
      <c r="K211" s="148"/>
    </row>
    <row r="212" spans="2:43" ht="15.75" hidden="1" customHeight="1">
      <c r="B212" s="147" t="s">
        <v>336</v>
      </c>
      <c r="C212" s="19">
        <v>0</v>
      </c>
      <c r="D212" s="278">
        <f t="shared" si="6"/>
        <v>0</v>
      </c>
      <c r="E212" s="148"/>
      <c r="F212" s="148"/>
      <c r="G212" s="148"/>
      <c r="H212" s="148"/>
      <c r="I212" s="148"/>
      <c r="J212" s="148"/>
      <c r="K212" s="148"/>
    </row>
    <row r="213" spans="2:43" ht="14.4" hidden="1" customHeight="1">
      <c r="B213" s="276" t="s">
        <v>201</v>
      </c>
      <c r="C213" s="277">
        <f>SUM(C189:C212,C185)</f>
        <v>0</v>
      </c>
      <c r="D213" s="277">
        <f>SUM(D189:D212,D185)</f>
        <v>0</v>
      </c>
    </row>
    <row r="214" spans="2:43" ht="7.5" hidden="1" customHeight="1">
      <c r="C214" s="216"/>
      <c r="D214" s="216"/>
      <c r="E214" s="216"/>
      <c r="F214" s="216"/>
      <c r="J214" s="200"/>
    </row>
    <row r="215" spans="2:43" hidden="1">
      <c r="B215" s="276" t="s">
        <v>202</v>
      </c>
      <c r="C215" s="277">
        <f>+C213</f>
        <v>0</v>
      </c>
      <c r="D215" s="236"/>
      <c r="E215" s="236"/>
      <c r="F215" s="236"/>
      <c r="G215" s="236"/>
      <c r="H215" s="236"/>
      <c r="I215" s="236"/>
      <c r="J215" s="150"/>
    </row>
    <row r="216" spans="2:43" ht="14.25" customHeight="1"/>
    <row r="217" spans="2:43" hidden="1" outlineLevel="3">
      <c r="B217" s="272" t="s">
        <v>331</v>
      </c>
      <c r="AQ217" s="150"/>
    </row>
    <row r="218" spans="2:43" hidden="1" outlineLevel="3">
      <c r="B218" s="272"/>
      <c r="AQ218" s="150"/>
    </row>
    <row r="219" spans="2:43" hidden="1" outlineLevel="3">
      <c r="B219" s="273" t="s">
        <v>203</v>
      </c>
      <c r="AQ219" s="150"/>
    </row>
    <row r="220" spans="2:43" hidden="1" outlineLevel="3">
      <c r="AQ220" s="150"/>
    </row>
    <row r="221" spans="2:43" hidden="1" outlineLevel="3">
      <c r="B221" s="151" t="s">
        <v>185</v>
      </c>
      <c r="C221" s="152" t="s">
        <v>18</v>
      </c>
      <c r="D221" s="152" t="s">
        <v>19</v>
      </c>
      <c r="E221" s="152" t="s">
        <v>20</v>
      </c>
      <c r="F221" s="152" t="s">
        <v>111</v>
      </c>
      <c r="G221" s="153" t="s">
        <v>201</v>
      </c>
      <c r="AF221" s="150"/>
    </row>
    <row r="222" spans="2:43" hidden="1" outlineLevel="3">
      <c r="B222" s="154" t="s">
        <v>204</v>
      </c>
      <c r="C222" s="155">
        <v>0</v>
      </c>
      <c r="D222" s="155">
        <v>0</v>
      </c>
      <c r="E222" s="155">
        <v>0</v>
      </c>
      <c r="F222" s="155">
        <v>0</v>
      </c>
      <c r="G222" s="156">
        <f>SUM(C222:F222)</f>
        <v>0</v>
      </c>
      <c r="AF222" s="150"/>
    </row>
    <row r="223" spans="2:43" hidden="1" outlineLevel="3">
      <c r="B223" s="154" t="s">
        <v>205</v>
      </c>
      <c r="C223" s="155">
        <v>0</v>
      </c>
      <c r="D223" s="155">
        <v>0</v>
      </c>
      <c r="E223" s="155">
        <v>0</v>
      </c>
      <c r="F223" s="155">
        <v>0</v>
      </c>
      <c r="G223" s="156">
        <f>SUM(C223:F223)</f>
        <v>0</v>
      </c>
      <c r="AF223" s="150"/>
    </row>
    <row r="224" spans="2:43" hidden="1" outlineLevel="3">
      <c r="B224" s="154" t="s">
        <v>197</v>
      </c>
      <c r="C224" s="155">
        <v>0</v>
      </c>
      <c r="D224" s="155">
        <v>0</v>
      </c>
      <c r="E224" s="155">
        <v>0</v>
      </c>
      <c r="F224" s="155">
        <v>0</v>
      </c>
      <c r="G224" s="156">
        <f>SUM(C224:F224)</f>
        <v>0</v>
      </c>
      <c r="AF224" s="150"/>
    </row>
    <row r="225" spans="2:43" hidden="1" outlineLevel="3">
      <c r="B225" s="154" t="s">
        <v>206</v>
      </c>
      <c r="C225" s="155">
        <v>0</v>
      </c>
      <c r="D225" s="155">
        <v>0</v>
      </c>
      <c r="E225" s="155">
        <v>0</v>
      </c>
      <c r="F225" s="155">
        <v>0</v>
      </c>
      <c r="G225" s="156">
        <f>SUM(C225:F225)</f>
        <v>0</v>
      </c>
      <c r="AF225" s="150"/>
    </row>
    <row r="226" spans="2:43" hidden="1" outlineLevel="3">
      <c r="B226" s="151" t="s">
        <v>201</v>
      </c>
      <c r="C226" s="157">
        <f>SUM(C222:C225)</f>
        <v>0</v>
      </c>
      <c r="D226" s="157">
        <f>SUM(D222:D225)</f>
        <v>0</v>
      </c>
      <c r="E226" s="157">
        <f>SUM(E222:E225)</f>
        <v>0</v>
      </c>
      <c r="F226" s="157">
        <f>SUM(F222:F225)</f>
        <v>0</v>
      </c>
      <c r="G226" s="157">
        <f>SUM(G222:G225)</f>
        <v>0</v>
      </c>
      <c r="AF226" s="150"/>
    </row>
    <row r="227" spans="2:43" collapsed="1">
      <c r="B227" s="158"/>
      <c r="AQ227" s="150"/>
    </row>
    <row r="228" spans="2:43" ht="15" customHeight="1">
      <c r="B228" s="446" t="s">
        <v>349</v>
      </c>
      <c r="C228" s="446"/>
      <c r="D228" s="446"/>
      <c r="E228" s="446"/>
      <c r="F228" s="446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/>
      <c r="Q228" s="253"/>
      <c r="AQ228" s="150"/>
    </row>
    <row r="229" spans="2:43" ht="15" customHeight="1">
      <c r="B229" s="446"/>
      <c r="C229" s="446"/>
      <c r="D229" s="446"/>
      <c r="E229" s="446"/>
      <c r="F229" s="446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AQ229" s="150"/>
    </row>
    <row r="230" spans="2:43">
      <c r="B230" s="449" t="s">
        <v>203</v>
      </c>
      <c r="C230" s="449"/>
      <c r="D230" s="449"/>
      <c r="E230" s="449"/>
      <c r="F230" s="449"/>
      <c r="G230" s="418"/>
      <c r="H230" s="418"/>
      <c r="I230" s="418"/>
      <c r="J230" s="418"/>
      <c r="K230" s="418"/>
      <c r="L230" s="418"/>
      <c r="M230" s="418"/>
      <c r="N230" s="418"/>
      <c r="O230" s="418"/>
      <c r="P230" s="418"/>
      <c r="Q230" s="418"/>
      <c r="AQ230" s="150"/>
    </row>
    <row r="231" spans="2:43">
      <c r="B231" s="159"/>
      <c r="AQ231" s="150"/>
    </row>
    <row r="232" spans="2:43">
      <c r="B232" s="160" t="s">
        <v>207</v>
      </c>
      <c r="C232" s="152" t="s">
        <v>18</v>
      </c>
      <c r="D232" s="152" t="s">
        <v>19</v>
      </c>
      <c r="E232" s="152" t="s">
        <v>20</v>
      </c>
      <c r="F232" s="161" t="s">
        <v>201</v>
      </c>
      <c r="AF232" s="150"/>
    </row>
    <row r="233" spans="2:43">
      <c r="B233" s="162" t="s">
        <v>5</v>
      </c>
      <c r="C233" s="227">
        <f>SUM(C234:C236)</f>
        <v>83.014527243254562</v>
      </c>
      <c r="D233" s="227">
        <f t="shared" ref="D233:E233" si="7">SUM(D234:D236)</f>
        <v>91.317276923029624</v>
      </c>
      <c r="E233" s="227">
        <f t="shared" si="7"/>
        <v>90.45947608058205</v>
      </c>
      <c r="F233" s="228">
        <f>SUM(C233:E233)</f>
        <v>264.79128024686622</v>
      </c>
      <c r="AF233" s="150"/>
    </row>
    <row r="234" spans="2:43">
      <c r="B234" s="163" t="s">
        <v>208</v>
      </c>
      <c r="C234" s="229">
        <v>50.624236390806644</v>
      </c>
      <c r="D234" s="229">
        <v>59.682702151042712</v>
      </c>
      <c r="E234" s="229">
        <v>51.602661164742813</v>
      </c>
      <c r="F234" s="230">
        <f t="shared" ref="F234:F246" si="8">SUM(C234:E234)</f>
        <v>161.90959970659216</v>
      </c>
      <c r="O234" s="226"/>
      <c r="P234" s="226"/>
      <c r="Q234" s="226"/>
      <c r="R234" s="226"/>
      <c r="AF234" s="150"/>
    </row>
    <row r="235" spans="2:43">
      <c r="B235" s="163" t="s">
        <v>337</v>
      </c>
      <c r="C235" s="275">
        <v>19.794680758726731</v>
      </c>
      <c r="D235" s="275">
        <v>6.4339956668885403</v>
      </c>
      <c r="E235" s="275">
        <v>12.689855988390917</v>
      </c>
      <c r="F235" s="230">
        <f t="shared" si="8"/>
        <v>38.918532414006187</v>
      </c>
      <c r="O235" s="226"/>
      <c r="P235" s="226"/>
      <c r="Q235" s="226"/>
      <c r="R235" s="226"/>
      <c r="AF235" s="150"/>
    </row>
    <row r="236" spans="2:43">
      <c r="B236" s="163" t="s">
        <v>338</v>
      </c>
      <c r="C236" s="275">
        <v>12.595610093721195</v>
      </c>
      <c r="D236" s="275">
        <v>25.20057910509837</v>
      </c>
      <c r="E236" s="275">
        <v>26.166958927448327</v>
      </c>
      <c r="F236" s="230">
        <f t="shared" si="8"/>
        <v>63.963148126267889</v>
      </c>
      <c r="O236" s="226"/>
      <c r="P236" s="226"/>
      <c r="Q236" s="226"/>
      <c r="R236" s="226"/>
      <c r="AF236" s="150"/>
    </row>
    <row r="237" spans="2:43" ht="15.75" customHeight="1">
      <c r="B237" s="162" t="s">
        <v>6</v>
      </c>
      <c r="C237" s="227">
        <f>SUM(C238:C240)</f>
        <v>90.886190276501566</v>
      </c>
      <c r="D237" s="227">
        <f t="shared" ref="D237:E237" si="9">SUM(D238:D240)</f>
        <v>88.34318690165864</v>
      </c>
      <c r="E237" s="227">
        <f t="shared" si="9"/>
        <v>60.406244229604702</v>
      </c>
      <c r="F237" s="228">
        <f>SUM(C237:E237)</f>
        <v>239.63562140776492</v>
      </c>
      <c r="AF237" s="150"/>
    </row>
    <row r="238" spans="2:43">
      <c r="B238" s="163" t="s">
        <v>208</v>
      </c>
      <c r="C238" s="229">
        <v>51.685426488146192</v>
      </c>
      <c r="D238" s="229">
        <v>59.088754227084159</v>
      </c>
      <c r="E238" s="229">
        <v>48.405884832218362</v>
      </c>
      <c r="F238" s="230">
        <f t="shared" si="8"/>
        <v>159.18006554744872</v>
      </c>
      <c r="O238" s="226"/>
      <c r="P238" s="226"/>
      <c r="Q238" s="226"/>
      <c r="R238" s="226"/>
      <c r="AF238" s="150"/>
    </row>
    <row r="239" spans="2:43">
      <c r="B239" s="163" t="s">
        <v>337</v>
      </c>
      <c r="C239" s="275">
        <v>5.7840709168835662</v>
      </c>
      <c r="D239" s="275">
        <v>11.82983203807756</v>
      </c>
      <c r="E239" s="275">
        <v>8.6320624026496269</v>
      </c>
      <c r="F239" s="230">
        <f t="shared" si="8"/>
        <v>26.245965357610753</v>
      </c>
      <c r="O239" s="226"/>
      <c r="P239" s="226"/>
      <c r="Q239" s="226"/>
      <c r="R239" s="226"/>
      <c r="AF239" s="150"/>
    </row>
    <row r="240" spans="2:43">
      <c r="B240" s="163" t="s">
        <v>338</v>
      </c>
      <c r="C240" s="275">
        <v>33.416692871471817</v>
      </c>
      <c r="D240" s="275">
        <v>17.424600636496912</v>
      </c>
      <c r="E240" s="275">
        <v>3.3682969947367174</v>
      </c>
      <c r="F240" s="230">
        <f t="shared" si="8"/>
        <v>54.209590502705446</v>
      </c>
      <c r="O240" s="226"/>
      <c r="P240" s="226"/>
      <c r="Q240" s="226"/>
      <c r="R240" s="226"/>
      <c r="AF240" s="150"/>
    </row>
    <row r="241" spans="2:32" hidden="1" outlineLevel="1">
      <c r="B241" s="162" t="s">
        <v>7</v>
      </c>
      <c r="C241" s="227">
        <f>SUM(C242:C244)</f>
        <v>0</v>
      </c>
      <c r="D241" s="227">
        <f t="shared" ref="D241" si="10">SUM(D242:D244)</f>
        <v>0</v>
      </c>
      <c r="E241" s="227">
        <f t="shared" ref="E241" si="11">SUM(E242:E244)</f>
        <v>0</v>
      </c>
      <c r="F241" s="228">
        <f>SUM(C241:E241)</f>
        <v>0</v>
      </c>
      <c r="AF241" s="150"/>
    </row>
    <row r="242" spans="2:32" hidden="1" outlineLevel="1">
      <c r="B242" s="163" t="s">
        <v>208</v>
      </c>
      <c r="C242" s="229"/>
      <c r="D242" s="229"/>
      <c r="E242" s="229"/>
      <c r="F242" s="230">
        <f t="shared" si="8"/>
        <v>0</v>
      </c>
      <c r="O242" s="226"/>
      <c r="P242" s="226"/>
      <c r="Q242" s="226"/>
      <c r="R242" s="226"/>
      <c r="AF242" s="150"/>
    </row>
    <row r="243" spans="2:32" hidden="1" outlineLevel="1">
      <c r="B243" s="163" t="s">
        <v>337</v>
      </c>
      <c r="C243" s="275"/>
      <c r="D243" s="275"/>
      <c r="E243" s="275"/>
      <c r="F243" s="230">
        <f t="shared" si="8"/>
        <v>0</v>
      </c>
      <c r="G243" s="229"/>
      <c r="O243" s="226"/>
      <c r="P243" s="226"/>
      <c r="Q243" s="226"/>
      <c r="R243" s="226"/>
      <c r="AF243" s="150"/>
    </row>
    <row r="244" spans="2:32" hidden="1" outlineLevel="1">
      <c r="B244" s="163" t="s">
        <v>338</v>
      </c>
      <c r="C244" s="275"/>
      <c r="D244" s="275"/>
      <c r="E244" s="275"/>
      <c r="F244" s="230">
        <f t="shared" si="8"/>
        <v>0</v>
      </c>
      <c r="G244" s="229"/>
      <c r="O244" s="226"/>
      <c r="P244" s="226"/>
      <c r="Q244" s="226"/>
      <c r="R244" s="226"/>
      <c r="AF244" s="150"/>
    </row>
    <row r="245" spans="2:32" hidden="1" outlineLevel="1">
      <c r="B245" s="162" t="s">
        <v>8</v>
      </c>
      <c r="C245" s="227">
        <f>SUM(C246:C248)</f>
        <v>0</v>
      </c>
      <c r="D245" s="227">
        <f>SUM(D246:D248)</f>
        <v>0</v>
      </c>
      <c r="E245" s="227">
        <f>SUM(E246:E248)</f>
        <v>0</v>
      </c>
      <c r="F245" s="228">
        <f>SUM(C245:E245)</f>
        <v>0</v>
      </c>
      <c r="AF245" s="150"/>
    </row>
    <row r="246" spans="2:32" hidden="1" outlineLevel="1">
      <c r="B246" s="163" t="s">
        <v>208</v>
      </c>
      <c r="C246" s="229"/>
      <c r="D246" s="229"/>
      <c r="E246" s="229"/>
      <c r="F246" s="230">
        <f t="shared" si="8"/>
        <v>0</v>
      </c>
      <c r="O246" s="226"/>
      <c r="P246" s="226"/>
      <c r="Q246" s="226"/>
      <c r="R246" s="226"/>
      <c r="AF246" s="150"/>
    </row>
    <row r="247" spans="2:32" hidden="1" outlineLevel="1">
      <c r="B247" s="163" t="s">
        <v>337</v>
      </c>
      <c r="C247" s="275"/>
      <c r="D247" s="275"/>
      <c r="E247" s="275"/>
      <c r="F247" s="230">
        <f t="shared" ref="F247:F256" si="12">SUM(C247:E247)</f>
        <v>0</v>
      </c>
      <c r="O247" s="226"/>
      <c r="P247" s="226"/>
      <c r="Q247" s="226"/>
      <c r="R247" s="226"/>
      <c r="AF247" s="150"/>
    </row>
    <row r="248" spans="2:32" hidden="1" outlineLevel="1">
      <c r="B248" s="163" t="s">
        <v>338</v>
      </c>
      <c r="C248" s="275"/>
      <c r="D248" s="275"/>
      <c r="E248" s="275"/>
      <c r="F248" s="230">
        <f t="shared" si="12"/>
        <v>0</v>
      </c>
      <c r="O248" s="226"/>
      <c r="P248" s="226"/>
      <c r="Q248" s="226"/>
      <c r="R248" s="226"/>
      <c r="AF248" s="150"/>
    </row>
    <row r="249" spans="2:32" hidden="1" outlineLevel="1">
      <c r="B249" s="162" t="s">
        <v>9</v>
      </c>
      <c r="C249" s="227">
        <f>SUM(C250:C252)</f>
        <v>0</v>
      </c>
      <c r="D249" s="227">
        <f>SUM(D250:D252)</f>
        <v>0</v>
      </c>
      <c r="E249" s="227">
        <f>SUM(E250:E252)</f>
        <v>0</v>
      </c>
      <c r="F249" s="228">
        <f t="shared" si="12"/>
        <v>0</v>
      </c>
      <c r="AF249" s="150"/>
    </row>
    <row r="250" spans="2:32" hidden="1" outlineLevel="1">
      <c r="B250" s="163" t="s">
        <v>208</v>
      </c>
      <c r="C250" s="229"/>
      <c r="D250" s="229"/>
      <c r="E250" s="229"/>
      <c r="F250" s="230">
        <f t="shared" si="12"/>
        <v>0</v>
      </c>
      <c r="O250" s="226"/>
      <c r="P250" s="226"/>
      <c r="Q250" s="226"/>
      <c r="R250" s="226"/>
      <c r="AF250" s="150"/>
    </row>
    <row r="251" spans="2:32" ht="15.75" hidden="1" customHeight="1" outlineLevel="1">
      <c r="B251" s="163" t="s">
        <v>337</v>
      </c>
      <c r="C251" s="275"/>
      <c r="D251" s="275"/>
      <c r="E251" s="275"/>
      <c r="F251" s="230">
        <f t="shared" si="12"/>
        <v>0</v>
      </c>
      <c r="O251" s="226"/>
      <c r="P251" s="226"/>
      <c r="Q251" s="226"/>
      <c r="R251" s="226"/>
      <c r="AF251" s="150"/>
    </row>
    <row r="252" spans="2:32" ht="15.75" hidden="1" customHeight="1" outlineLevel="1">
      <c r="B252" s="163" t="s">
        <v>338</v>
      </c>
      <c r="C252" s="275"/>
      <c r="D252" s="275"/>
      <c r="E252" s="275"/>
      <c r="F252" s="230">
        <f t="shared" si="12"/>
        <v>0</v>
      </c>
      <c r="O252" s="226"/>
      <c r="P252" s="226"/>
      <c r="Q252" s="226"/>
      <c r="R252" s="226"/>
      <c r="AF252" s="150"/>
    </row>
    <row r="253" spans="2:32" hidden="1" outlineLevel="1">
      <c r="B253" s="162" t="s">
        <v>10</v>
      </c>
      <c r="C253" s="227">
        <f>SUM(C254:C256)</f>
        <v>0</v>
      </c>
      <c r="D253" s="227">
        <f t="shared" ref="D253" si="13">SUM(D254:D256)</f>
        <v>0</v>
      </c>
      <c r="E253" s="227">
        <f t="shared" ref="E253" si="14">SUM(E254:E256)</f>
        <v>0</v>
      </c>
      <c r="F253" s="228">
        <f>SUM(C253:E253)</f>
        <v>0</v>
      </c>
      <c r="AF253" s="150"/>
    </row>
    <row r="254" spans="2:32" hidden="1" outlineLevel="1">
      <c r="B254" s="163" t="s">
        <v>208</v>
      </c>
      <c r="C254" s="229"/>
      <c r="D254" s="229"/>
      <c r="E254" s="229"/>
      <c r="F254" s="230">
        <f t="shared" si="12"/>
        <v>0</v>
      </c>
      <c r="O254" s="226"/>
      <c r="P254" s="226"/>
      <c r="Q254" s="226"/>
      <c r="R254" s="226"/>
      <c r="AF254" s="150"/>
    </row>
    <row r="255" spans="2:32" hidden="1" outlineLevel="1">
      <c r="B255" s="163" t="s">
        <v>337</v>
      </c>
      <c r="C255" s="275"/>
      <c r="D255" s="275"/>
      <c r="E255" s="275"/>
      <c r="F255" s="230">
        <f t="shared" si="12"/>
        <v>0</v>
      </c>
      <c r="O255" s="226"/>
      <c r="P255" s="226"/>
      <c r="Q255" s="226"/>
      <c r="R255" s="226"/>
      <c r="AF255" s="150"/>
    </row>
    <row r="256" spans="2:32" hidden="1" outlineLevel="1">
      <c r="B256" s="163" t="s">
        <v>338</v>
      </c>
      <c r="C256" s="275"/>
      <c r="D256" s="275"/>
      <c r="E256" s="275"/>
      <c r="F256" s="230">
        <f t="shared" si="12"/>
        <v>0</v>
      </c>
      <c r="O256" s="226"/>
      <c r="P256" s="226"/>
      <c r="Q256" s="226"/>
      <c r="R256" s="226"/>
      <c r="AF256" s="150"/>
    </row>
    <row r="257" spans="2:32" hidden="1" outlineLevel="1">
      <c r="B257" s="162" t="s">
        <v>11</v>
      </c>
      <c r="C257" s="227">
        <f>SUM(C258:C260)</f>
        <v>0</v>
      </c>
      <c r="D257" s="227">
        <f t="shared" ref="D257" si="15">SUM(D258:D260)</f>
        <v>0</v>
      </c>
      <c r="E257" s="227">
        <f t="shared" ref="E257" si="16">SUM(E258:E260)</f>
        <v>0</v>
      </c>
      <c r="F257" s="228">
        <f t="shared" ref="F257:F262" si="17">SUM(C257:E257)</f>
        <v>0</v>
      </c>
      <c r="AF257" s="150"/>
    </row>
    <row r="258" spans="2:32" hidden="1" outlineLevel="1">
      <c r="B258" s="163" t="s">
        <v>208</v>
      </c>
      <c r="C258" s="229"/>
      <c r="D258" s="229"/>
      <c r="E258" s="229"/>
      <c r="F258" s="230">
        <f t="shared" si="17"/>
        <v>0</v>
      </c>
      <c r="O258" s="226"/>
      <c r="P258" s="226"/>
      <c r="Q258" s="226"/>
      <c r="R258" s="226"/>
      <c r="AF258" s="150"/>
    </row>
    <row r="259" spans="2:32" hidden="1" outlineLevel="1">
      <c r="B259" s="163" t="s">
        <v>337</v>
      </c>
      <c r="C259" s="229"/>
      <c r="D259" s="229"/>
      <c r="E259" s="229"/>
      <c r="F259" s="230">
        <f t="shared" si="17"/>
        <v>0</v>
      </c>
      <c r="O259" s="226"/>
      <c r="P259" s="226"/>
      <c r="Q259" s="226"/>
      <c r="R259" s="226"/>
      <c r="AF259" s="150"/>
    </row>
    <row r="260" spans="2:32" hidden="1" outlineLevel="1">
      <c r="B260" s="163" t="s">
        <v>338</v>
      </c>
      <c r="C260" s="229"/>
      <c r="D260" s="229"/>
      <c r="E260" s="229"/>
      <c r="F260" s="230">
        <f t="shared" si="17"/>
        <v>0</v>
      </c>
      <c r="O260" s="226"/>
      <c r="P260" s="226"/>
      <c r="Q260" s="226"/>
      <c r="R260" s="226"/>
      <c r="AF260" s="150"/>
    </row>
    <row r="261" spans="2:32" hidden="1" outlineLevel="1">
      <c r="B261" s="162" t="s">
        <v>12</v>
      </c>
      <c r="C261" s="227">
        <f>SUM(C262:C264)</f>
        <v>0</v>
      </c>
      <c r="D261" s="227">
        <f>SUM(D262:D264)</f>
        <v>0</v>
      </c>
      <c r="E261" s="227">
        <f>SUM(E262:E264)</f>
        <v>0</v>
      </c>
      <c r="F261" s="228">
        <f t="shared" si="17"/>
        <v>0</v>
      </c>
      <c r="AF261" s="150"/>
    </row>
    <row r="262" spans="2:32" hidden="1" outlineLevel="1">
      <c r="B262" s="163" t="s">
        <v>208</v>
      </c>
      <c r="C262" s="229"/>
      <c r="D262" s="229"/>
      <c r="E262" s="229"/>
      <c r="F262" s="230">
        <f t="shared" si="17"/>
        <v>0</v>
      </c>
      <c r="O262" s="226"/>
      <c r="P262" s="226"/>
      <c r="Q262" s="226"/>
      <c r="R262" s="226"/>
      <c r="AF262" s="150"/>
    </row>
    <row r="263" spans="2:32" hidden="1" outlineLevel="1">
      <c r="B263" s="163" t="s">
        <v>337</v>
      </c>
      <c r="C263" s="229"/>
      <c r="D263" s="229"/>
      <c r="E263" s="229"/>
      <c r="F263" s="230">
        <f t="shared" ref="F263" si="18">SUM(C263:E263)</f>
        <v>0</v>
      </c>
      <c r="O263" s="226"/>
      <c r="P263" s="226"/>
      <c r="Q263" s="226"/>
      <c r="R263" s="226"/>
      <c r="AF263" s="150"/>
    </row>
    <row r="264" spans="2:32" hidden="1" outlineLevel="1">
      <c r="B264" s="163" t="s">
        <v>338</v>
      </c>
      <c r="C264" s="229"/>
      <c r="D264" s="229"/>
      <c r="E264" s="229"/>
      <c r="F264" s="230">
        <f>SUM(C264:E264)</f>
        <v>0</v>
      </c>
      <c r="O264" s="226"/>
      <c r="P264" s="226"/>
      <c r="Q264" s="226"/>
      <c r="R264" s="226"/>
      <c r="AF264" s="150"/>
    </row>
    <row r="265" spans="2:32" ht="14.25" hidden="1" customHeight="1" outlineLevel="1">
      <c r="B265" s="162" t="s">
        <v>13</v>
      </c>
      <c r="C265" s="227">
        <f>SUM(C266:C268)</f>
        <v>0</v>
      </c>
      <c r="D265" s="227">
        <f t="shared" ref="D265" si="19">SUM(D266:D268)</f>
        <v>0</v>
      </c>
      <c r="E265" s="227">
        <f t="shared" ref="E265" si="20">SUM(E266:E268)</f>
        <v>0</v>
      </c>
      <c r="F265" s="228">
        <f>SUM(F266:F268)</f>
        <v>0</v>
      </c>
      <c r="AF265" s="150"/>
    </row>
    <row r="266" spans="2:32" ht="14.25" hidden="1" customHeight="1" outlineLevel="1">
      <c r="B266" s="163" t="s">
        <v>208</v>
      </c>
      <c r="C266" s="229"/>
      <c r="D266" s="229"/>
      <c r="E266" s="229"/>
      <c r="F266" s="230">
        <f>SUM(C266:E266)</f>
        <v>0</v>
      </c>
      <c r="O266" s="226"/>
      <c r="P266" s="226"/>
      <c r="Q266" s="226"/>
      <c r="R266" s="226"/>
      <c r="AF266" s="150"/>
    </row>
    <row r="267" spans="2:32" ht="14.25" hidden="1" customHeight="1" outlineLevel="1">
      <c r="B267" s="163" t="s">
        <v>337</v>
      </c>
      <c r="C267" s="229"/>
      <c r="D267" s="229"/>
      <c r="E267" s="229"/>
      <c r="F267" s="230">
        <f>SUM(C267:E267)</f>
        <v>0</v>
      </c>
      <c r="O267" s="226"/>
      <c r="P267" s="226"/>
      <c r="Q267" s="226"/>
      <c r="R267" s="226"/>
      <c r="AF267" s="150"/>
    </row>
    <row r="268" spans="2:32" ht="14.25" hidden="1" customHeight="1" outlineLevel="1">
      <c r="B268" s="163" t="s">
        <v>338</v>
      </c>
      <c r="C268" s="229"/>
      <c r="D268" s="229"/>
      <c r="E268" s="229"/>
      <c r="F268" s="230">
        <f>SUM(C268:E268)</f>
        <v>0</v>
      </c>
      <c r="O268" s="226"/>
      <c r="P268" s="226"/>
      <c r="Q268" s="226"/>
      <c r="R268" s="226"/>
      <c r="AF268" s="150"/>
    </row>
    <row r="269" spans="2:32" ht="14.25" hidden="1" customHeight="1" outlineLevel="1">
      <c r="B269" s="162" t="s">
        <v>14</v>
      </c>
      <c r="C269" s="227">
        <f>SUM(C270:C272)</f>
        <v>0</v>
      </c>
      <c r="D269" s="227">
        <f>SUM(D270:D272)</f>
        <v>0</v>
      </c>
      <c r="E269" s="227">
        <f t="shared" ref="E269" si="21">SUM(E270:E272)</f>
        <v>0</v>
      </c>
      <c r="F269" s="228">
        <f>SUM(F270:F272)</f>
        <v>0</v>
      </c>
      <c r="AF269" s="150"/>
    </row>
    <row r="270" spans="2:32" ht="14.25" hidden="1" customHeight="1" outlineLevel="1">
      <c r="B270" s="163" t="s">
        <v>208</v>
      </c>
      <c r="C270" s="229"/>
      <c r="D270" s="229"/>
      <c r="E270" s="229"/>
      <c r="F270" s="230">
        <f>SUM(C270:E270)</f>
        <v>0</v>
      </c>
      <c r="O270" s="226"/>
      <c r="P270" s="226"/>
      <c r="Q270" s="226"/>
      <c r="R270" s="226"/>
      <c r="AF270" s="150"/>
    </row>
    <row r="271" spans="2:32" ht="14.25" hidden="1" customHeight="1" outlineLevel="1">
      <c r="B271" s="163" t="s">
        <v>337</v>
      </c>
      <c r="C271" s="229"/>
      <c r="D271" s="229"/>
      <c r="E271" s="229"/>
      <c r="F271" s="230">
        <f>SUM(C271:E271)</f>
        <v>0</v>
      </c>
      <c r="O271" s="226"/>
      <c r="P271" s="226"/>
      <c r="Q271" s="226"/>
      <c r="R271" s="226"/>
      <c r="AF271" s="150"/>
    </row>
    <row r="272" spans="2:32" ht="14.25" hidden="1" customHeight="1" outlineLevel="1">
      <c r="B272" s="163" t="s">
        <v>338</v>
      </c>
      <c r="C272" s="229"/>
      <c r="D272" s="229"/>
      <c r="E272" s="229"/>
      <c r="F272" s="230">
        <f>SUM(C272:E272)</f>
        <v>0</v>
      </c>
      <c r="O272" s="226"/>
      <c r="P272" s="226"/>
      <c r="Q272" s="226"/>
      <c r="R272" s="226"/>
      <c r="AF272" s="150"/>
    </row>
    <row r="273" spans="2:43" ht="14.25" hidden="1" customHeight="1" outlineLevel="1">
      <c r="B273" s="162" t="s">
        <v>15</v>
      </c>
      <c r="C273" s="227">
        <f>SUM(C274:C276)</f>
        <v>0</v>
      </c>
      <c r="D273" s="227">
        <f t="shared" ref="D273" si="22">SUM(D274:D276)</f>
        <v>0</v>
      </c>
      <c r="E273" s="227">
        <f t="shared" ref="E273" si="23">SUM(E274:E276)</f>
        <v>0</v>
      </c>
      <c r="F273" s="228">
        <f>SUM(F274:F276)</f>
        <v>0</v>
      </c>
      <c r="O273" s="226"/>
      <c r="P273" s="226"/>
      <c r="Q273" s="226"/>
      <c r="R273" s="226"/>
      <c r="AF273" s="150"/>
    </row>
    <row r="274" spans="2:43" ht="14.25" hidden="1" customHeight="1" outlineLevel="1">
      <c r="B274" s="163" t="s">
        <v>208</v>
      </c>
      <c r="C274" s="229"/>
      <c r="D274" s="229"/>
      <c r="E274" s="229"/>
      <c r="F274" s="230">
        <f>SUM(C274:E274)</f>
        <v>0</v>
      </c>
      <c r="O274" s="226"/>
      <c r="P274" s="226"/>
      <c r="Q274" s="226"/>
      <c r="R274" s="226"/>
      <c r="AF274" s="150"/>
    </row>
    <row r="275" spans="2:43" ht="14.25" hidden="1" customHeight="1" outlineLevel="1">
      <c r="B275" s="163" t="s">
        <v>337</v>
      </c>
      <c r="C275" s="229"/>
      <c r="D275" s="229"/>
      <c r="E275" s="229"/>
      <c r="F275" s="230">
        <f>SUM(C275:E275)</f>
        <v>0</v>
      </c>
      <c r="O275" s="226"/>
      <c r="P275" s="226"/>
      <c r="Q275" s="226"/>
      <c r="R275" s="226"/>
      <c r="AF275" s="150"/>
    </row>
    <row r="276" spans="2:43" ht="14.25" hidden="1" customHeight="1" outlineLevel="1">
      <c r="B276" s="163" t="s">
        <v>338</v>
      </c>
      <c r="C276" s="229"/>
      <c r="D276" s="229"/>
      <c r="E276" s="229"/>
      <c r="F276" s="230">
        <f>SUM(C276:E276)</f>
        <v>0</v>
      </c>
      <c r="O276" s="226"/>
      <c r="P276" s="226"/>
      <c r="Q276" s="226"/>
      <c r="R276" s="226"/>
      <c r="AF276" s="150"/>
    </row>
    <row r="277" spans="2:43" ht="14.25" hidden="1" customHeight="1" outlineLevel="1">
      <c r="B277" s="162" t="s">
        <v>16</v>
      </c>
      <c r="C277" s="227">
        <f>SUM(C278:C280)</f>
        <v>0</v>
      </c>
      <c r="D277" s="227">
        <f t="shared" ref="D277" si="24">SUM(D278:D280)</f>
        <v>0</v>
      </c>
      <c r="E277" s="227">
        <f t="shared" ref="E277" si="25">SUM(E278:E280)</f>
        <v>0</v>
      </c>
      <c r="F277" s="228">
        <f>SUM(F278:F280)</f>
        <v>0</v>
      </c>
      <c r="O277" s="226"/>
      <c r="P277" s="226"/>
      <c r="Q277" s="226"/>
      <c r="R277" s="226"/>
      <c r="AF277" s="150"/>
    </row>
    <row r="278" spans="2:43" ht="14.25" hidden="1" customHeight="1" outlineLevel="1">
      <c r="B278" s="163" t="s">
        <v>208</v>
      </c>
      <c r="C278" s="229"/>
      <c r="D278" s="229"/>
      <c r="E278" s="229"/>
      <c r="F278" s="230">
        <f>SUM(C278:E278)</f>
        <v>0</v>
      </c>
      <c r="O278" s="226"/>
      <c r="P278" s="226"/>
      <c r="Q278" s="226"/>
      <c r="R278" s="226"/>
      <c r="AF278" s="150"/>
    </row>
    <row r="279" spans="2:43" ht="14.25" hidden="1" customHeight="1" outlineLevel="1">
      <c r="B279" s="163" t="s">
        <v>337</v>
      </c>
      <c r="C279" s="229"/>
      <c r="D279" s="229"/>
      <c r="E279" s="229"/>
      <c r="F279" s="230">
        <f>SUM(C279:E279)</f>
        <v>0</v>
      </c>
      <c r="O279" s="226"/>
      <c r="P279" s="226"/>
      <c r="Q279" s="226"/>
      <c r="R279" s="226"/>
      <c r="AF279" s="150"/>
    </row>
    <row r="280" spans="2:43" ht="14.25" hidden="1" customHeight="1" outlineLevel="1">
      <c r="B280" s="163" t="s">
        <v>338</v>
      </c>
      <c r="C280" s="229"/>
      <c r="D280" s="229"/>
      <c r="E280" s="229"/>
      <c r="F280" s="230">
        <f>SUM(C280:E280)</f>
        <v>0</v>
      </c>
      <c r="O280" s="226"/>
      <c r="P280" s="226"/>
      <c r="Q280" s="226"/>
      <c r="R280" s="226"/>
      <c r="AF280" s="150"/>
    </row>
    <row r="281" spans="2:43" ht="15.75" customHeight="1" collapsed="1">
      <c r="B281" s="217" t="s">
        <v>186</v>
      </c>
      <c r="C281" s="231">
        <f>+C233+C237+C241+C245+C249+C253+C257+C261+C265+C269+C273+C277</f>
        <v>173.90071751975614</v>
      </c>
      <c r="D281" s="231">
        <f>+D233+D237+D241+D245+D249+D253+D257+D261+D265+D269+D273+D277</f>
        <v>179.66046382468826</v>
      </c>
      <c r="E281" s="231">
        <f>+E233+E237+E241+E245+E249+E253+E257+E261+E265+E269+E273+E277</f>
        <v>150.86572031018676</v>
      </c>
      <c r="F281" s="228">
        <f>+F233+F237+F241+F245+F249+F253+F257+F261+F265+F269+F273+F277</f>
        <v>504.42690165463114</v>
      </c>
      <c r="AF281" s="150"/>
    </row>
    <row r="282" spans="2:43">
      <c r="Z282" s="226"/>
      <c r="AA282" s="226"/>
      <c r="AB282" s="226"/>
      <c r="AC282" s="226"/>
      <c r="AQ282" s="150"/>
    </row>
    <row r="283" spans="2:43" ht="41.25" hidden="1" customHeight="1" outlineLevel="1">
      <c r="B283" s="448" t="s">
        <v>332</v>
      </c>
      <c r="C283" s="448"/>
      <c r="D283" s="448"/>
      <c r="E283" s="448"/>
      <c r="F283" s="448"/>
      <c r="G283" s="448"/>
      <c r="H283" s="448"/>
      <c r="I283" s="448"/>
      <c r="J283" s="448"/>
      <c r="K283" s="448"/>
      <c r="L283" s="448"/>
      <c r="M283" s="448"/>
      <c r="N283" s="448"/>
      <c r="O283" s="448"/>
      <c r="P283" s="448"/>
      <c r="Q283" s="448"/>
      <c r="Z283" s="226"/>
      <c r="AA283" s="226"/>
      <c r="AB283" s="226"/>
      <c r="AC283" s="226"/>
      <c r="AQ283" s="150"/>
    </row>
    <row r="284" spans="2:43" hidden="1" outlineLevel="1">
      <c r="B284" s="320" t="s">
        <v>209</v>
      </c>
      <c r="AQ284" s="150"/>
    </row>
    <row r="285" spans="2:43" hidden="1" outlineLevel="1">
      <c r="B285" s="271" t="s">
        <v>203</v>
      </c>
      <c r="AQ285" s="150"/>
    </row>
    <row r="286" spans="2:43" hidden="1" outlineLevel="1">
      <c r="B286" s="164"/>
      <c r="AQ286" s="150"/>
    </row>
    <row r="287" spans="2:43" hidden="1" outlineLevel="1">
      <c r="B287" s="151" t="s">
        <v>210</v>
      </c>
      <c r="C287" s="152" t="s">
        <v>259</v>
      </c>
      <c r="D287" s="152" t="s">
        <v>260</v>
      </c>
      <c r="E287" s="152" t="s">
        <v>211</v>
      </c>
      <c r="F287" s="153" t="s">
        <v>201</v>
      </c>
      <c r="AF287" s="150"/>
    </row>
    <row r="288" spans="2:43" hidden="1" outlineLevel="1">
      <c r="B288" s="165" t="s">
        <v>188</v>
      </c>
      <c r="C288" s="265">
        <v>1.1700059999999998E-2</v>
      </c>
      <c r="D288" s="265">
        <v>5.5224053103932302E-2</v>
      </c>
      <c r="E288" s="265">
        <v>1.6178110556722979E-2</v>
      </c>
      <c r="F288" s="242">
        <f t="shared" ref="F288:F311" si="26">SUM(C288:E288)</f>
        <v>8.3102223660655283E-2</v>
      </c>
      <c r="AF288" s="150"/>
    </row>
    <row r="289" spans="2:32" hidden="1" outlineLevel="1">
      <c r="B289" s="165" t="s">
        <v>189</v>
      </c>
      <c r="C289" s="265">
        <v>0</v>
      </c>
      <c r="D289" s="265">
        <v>0</v>
      </c>
      <c r="E289" s="265">
        <v>0</v>
      </c>
      <c r="F289" s="242">
        <f t="shared" si="26"/>
        <v>0</v>
      </c>
      <c r="AF289" s="150"/>
    </row>
    <row r="290" spans="2:32" hidden="1" outlineLevel="1">
      <c r="B290" s="165" t="s">
        <v>190</v>
      </c>
      <c r="C290" s="265">
        <v>0</v>
      </c>
      <c r="D290" s="265">
        <v>0</v>
      </c>
      <c r="E290" s="265">
        <v>0</v>
      </c>
      <c r="F290" s="242">
        <f t="shared" si="26"/>
        <v>0</v>
      </c>
      <c r="AF290" s="150"/>
    </row>
    <row r="291" spans="2:32" hidden="1" outlineLevel="1">
      <c r="B291" s="165" t="s">
        <v>191</v>
      </c>
      <c r="C291" s="265">
        <v>0</v>
      </c>
      <c r="D291" s="265">
        <v>0</v>
      </c>
      <c r="E291" s="265">
        <v>0</v>
      </c>
      <c r="F291" s="242">
        <f t="shared" si="26"/>
        <v>0</v>
      </c>
      <c r="AF291" s="150"/>
    </row>
    <row r="292" spans="2:32" hidden="1" outlineLevel="1">
      <c r="B292" s="165" t="s">
        <v>193</v>
      </c>
      <c r="C292" s="265">
        <v>0</v>
      </c>
      <c r="D292" s="265">
        <v>0</v>
      </c>
      <c r="E292" s="265">
        <v>0</v>
      </c>
      <c r="F292" s="242">
        <f t="shared" si="26"/>
        <v>0</v>
      </c>
      <c r="AF292" s="150"/>
    </row>
    <row r="293" spans="2:32" hidden="1" outlineLevel="1">
      <c r="B293" s="165" t="s">
        <v>194</v>
      </c>
      <c r="C293" s="265">
        <v>0</v>
      </c>
      <c r="D293" s="265">
        <v>0</v>
      </c>
      <c r="E293" s="265">
        <v>0</v>
      </c>
      <c r="F293" s="242">
        <f t="shared" si="26"/>
        <v>0</v>
      </c>
      <c r="AF293" s="150"/>
    </row>
    <row r="294" spans="2:32" hidden="1" outlineLevel="1">
      <c r="B294" s="165" t="s">
        <v>195</v>
      </c>
      <c r="C294" s="265">
        <v>0</v>
      </c>
      <c r="D294" s="265">
        <v>0</v>
      </c>
      <c r="E294" s="265">
        <v>0</v>
      </c>
      <c r="F294" s="242">
        <f t="shared" si="26"/>
        <v>0</v>
      </c>
      <c r="AF294" s="150"/>
    </row>
    <row r="295" spans="2:32" hidden="1" outlineLevel="1">
      <c r="B295" s="165" t="s">
        <v>196</v>
      </c>
      <c r="C295" s="265">
        <v>0</v>
      </c>
      <c r="D295" s="265">
        <v>0</v>
      </c>
      <c r="E295" s="265">
        <v>0</v>
      </c>
      <c r="F295" s="242">
        <f t="shared" si="26"/>
        <v>0</v>
      </c>
      <c r="AF295" s="150"/>
    </row>
    <row r="296" spans="2:32" hidden="1" outlineLevel="1">
      <c r="B296" s="165" t="s">
        <v>197</v>
      </c>
      <c r="C296" s="265">
        <v>0</v>
      </c>
      <c r="D296" s="265">
        <v>0</v>
      </c>
      <c r="E296" s="265">
        <v>0</v>
      </c>
      <c r="F296" s="242">
        <f t="shared" si="26"/>
        <v>0</v>
      </c>
      <c r="AF296" s="150"/>
    </row>
    <row r="297" spans="2:32" hidden="1" outlineLevel="1">
      <c r="B297" s="165" t="s">
        <v>198</v>
      </c>
      <c r="C297" s="265">
        <v>0</v>
      </c>
      <c r="D297" s="265">
        <v>0</v>
      </c>
      <c r="E297" s="265">
        <v>0</v>
      </c>
      <c r="F297" s="242">
        <f t="shared" si="26"/>
        <v>0</v>
      </c>
      <c r="AF297" s="150"/>
    </row>
    <row r="298" spans="2:32" hidden="1" outlineLevel="1">
      <c r="B298" s="165" t="s">
        <v>199</v>
      </c>
      <c r="C298" s="265">
        <v>0</v>
      </c>
      <c r="D298" s="265">
        <v>0</v>
      </c>
      <c r="E298" s="265">
        <v>0</v>
      </c>
      <c r="F298" s="242">
        <f t="shared" si="26"/>
        <v>0</v>
      </c>
      <c r="AF298" s="150"/>
    </row>
    <row r="299" spans="2:32" hidden="1" outlineLevel="1">
      <c r="B299" s="165" t="s">
        <v>263</v>
      </c>
      <c r="C299" s="265">
        <v>0</v>
      </c>
      <c r="D299" s="265">
        <v>0</v>
      </c>
      <c r="E299" s="265">
        <v>0</v>
      </c>
      <c r="F299" s="242">
        <f t="shared" si="26"/>
        <v>0</v>
      </c>
      <c r="AF299" s="150"/>
    </row>
    <row r="300" spans="2:32" hidden="1" outlineLevel="1">
      <c r="B300" s="165" t="s">
        <v>200</v>
      </c>
      <c r="C300" s="265">
        <v>0</v>
      </c>
      <c r="D300" s="265">
        <v>0</v>
      </c>
      <c r="E300" s="265">
        <v>0</v>
      </c>
      <c r="F300" s="242">
        <f t="shared" si="26"/>
        <v>0</v>
      </c>
      <c r="AF300" s="150"/>
    </row>
    <row r="301" spans="2:32" hidden="1" outlineLevel="1">
      <c r="B301" s="165" t="s">
        <v>268</v>
      </c>
      <c r="C301" s="265">
        <v>0</v>
      </c>
      <c r="D301" s="265">
        <v>0</v>
      </c>
      <c r="E301" s="265">
        <v>0</v>
      </c>
      <c r="F301" s="242">
        <f t="shared" si="26"/>
        <v>0</v>
      </c>
      <c r="AF301" s="150"/>
    </row>
    <row r="302" spans="2:32" hidden="1" outlineLevel="1">
      <c r="B302" s="165" t="s">
        <v>270</v>
      </c>
      <c r="C302" s="265">
        <v>0</v>
      </c>
      <c r="D302" s="265">
        <v>0</v>
      </c>
      <c r="E302" s="265">
        <v>0</v>
      </c>
      <c r="F302" s="242">
        <f t="shared" si="26"/>
        <v>0</v>
      </c>
      <c r="AF302" s="150"/>
    </row>
    <row r="303" spans="2:32" hidden="1" outlineLevel="1">
      <c r="B303" s="165" t="s">
        <v>273</v>
      </c>
      <c r="C303" s="265">
        <v>0</v>
      </c>
      <c r="D303" s="265">
        <v>0</v>
      </c>
      <c r="E303" s="265">
        <v>0</v>
      </c>
      <c r="F303" s="242">
        <f t="shared" si="26"/>
        <v>0</v>
      </c>
      <c r="AF303" s="150"/>
    </row>
    <row r="304" spans="2:32" hidden="1" outlineLevel="1">
      <c r="B304" s="165" t="s">
        <v>274</v>
      </c>
      <c r="C304" s="265">
        <v>0</v>
      </c>
      <c r="D304" s="265">
        <v>0</v>
      </c>
      <c r="E304" s="265">
        <v>0</v>
      </c>
      <c r="F304" s="242">
        <f t="shared" si="26"/>
        <v>0</v>
      </c>
      <c r="AF304" s="150"/>
    </row>
    <row r="305" spans="2:43" hidden="1" outlineLevel="1">
      <c r="B305" s="165" t="s">
        <v>275</v>
      </c>
      <c r="C305" s="265">
        <v>0</v>
      </c>
      <c r="D305" s="265">
        <v>0</v>
      </c>
      <c r="E305" s="265">
        <v>0</v>
      </c>
      <c r="F305" s="242">
        <f t="shared" si="26"/>
        <v>0</v>
      </c>
      <c r="AF305" s="150"/>
    </row>
    <row r="306" spans="2:43" hidden="1" outlineLevel="1">
      <c r="B306" s="165" t="s">
        <v>276</v>
      </c>
      <c r="C306" s="265">
        <v>0</v>
      </c>
      <c r="D306" s="265">
        <v>0</v>
      </c>
      <c r="E306" s="265">
        <v>0</v>
      </c>
      <c r="F306" s="242">
        <f t="shared" si="26"/>
        <v>0</v>
      </c>
      <c r="AF306" s="150"/>
    </row>
    <row r="307" spans="2:43" hidden="1" outlineLevel="1">
      <c r="B307" t="s">
        <v>277</v>
      </c>
      <c r="C307" s="265">
        <v>0</v>
      </c>
      <c r="D307" s="265">
        <v>0</v>
      </c>
      <c r="E307" s="265">
        <v>0</v>
      </c>
      <c r="F307" s="242">
        <f t="shared" si="26"/>
        <v>0</v>
      </c>
      <c r="AF307" s="150"/>
    </row>
    <row r="308" spans="2:43" hidden="1" outlineLevel="1">
      <c r="B308" s="165" t="s">
        <v>288</v>
      </c>
      <c r="C308" s="265">
        <v>0</v>
      </c>
      <c r="D308" s="265">
        <v>0</v>
      </c>
      <c r="E308" s="265">
        <v>0</v>
      </c>
      <c r="F308" s="242">
        <f t="shared" si="26"/>
        <v>0</v>
      </c>
      <c r="AF308" s="150"/>
    </row>
    <row r="309" spans="2:43" hidden="1" outlineLevel="1">
      <c r="B309" s="165" t="s">
        <v>285</v>
      </c>
      <c r="C309" s="265">
        <v>0</v>
      </c>
      <c r="D309" s="265">
        <v>0</v>
      </c>
      <c r="E309" s="265">
        <v>0</v>
      </c>
      <c r="F309" s="242">
        <f t="shared" si="26"/>
        <v>0</v>
      </c>
      <c r="AF309" s="150"/>
    </row>
    <row r="310" spans="2:43" hidden="1" outlineLevel="1">
      <c r="B310" s="165" t="s">
        <v>286</v>
      </c>
      <c r="C310" s="265">
        <v>0</v>
      </c>
      <c r="D310" s="265">
        <v>0</v>
      </c>
      <c r="E310" s="265">
        <v>0</v>
      </c>
      <c r="F310" s="242">
        <f t="shared" si="26"/>
        <v>0</v>
      </c>
      <c r="AF310" s="150"/>
    </row>
    <row r="311" spans="2:43" hidden="1" outlineLevel="1">
      <c r="B311" s="165" t="s">
        <v>287</v>
      </c>
      <c r="C311" s="265">
        <v>0</v>
      </c>
      <c r="D311" s="265">
        <v>0</v>
      </c>
      <c r="E311" s="265">
        <v>0</v>
      </c>
      <c r="F311" s="242">
        <f t="shared" si="26"/>
        <v>0</v>
      </c>
      <c r="AF311" s="150"/>
    </row>
    <row r="312" spans="2:43" hidden="1" outlineLevel="1">
      <c r="B312" s="151" t="s">
        <v>201</v>
      </c>
      <c r="C312" s="262">
        <f>SUM(C288:C311)</f>
        <v>1.1700059999999998E-2</v>
      </c>
      <c r="D312" s="262">
        <f>SUM(D288:D311)</f>
        <v>5.5224053103932302E-2</v>
      </c>
      <c r="E312" s="262">
        <f>SUM(E288:E311)</f>
        <v>1.6178110556722979E-2</v>
      </c>
      <c r="F312" s="261">
        <f>SUM(F288:F310)</f>
        <v>8.3102223660655283E-2</v>
      </c>
      <c r="AF312" s="150"/>
    </row>
    <row r="313" spans="2:43" collapsed="1">
      <c r="AQ313" s="150"/>
    </row>
    <row r="314" spans="2:43">
      <c r="B314" s="165"/>
      <c r="AQ314" s="150"/>
    </row>
  </sheetData>
  <mergeCells count="23">
    <mergeCell ref="B54:D54"/>
    <mergeCell ref="B11:D11"/>
    <mergeCell ref="B12:D12"/>
    <mergeCell ref="B13:D13"/>
    <mergeCell ref="B14:D14"/>
    <mergeCell ref="B53:D53"/>
    <mergeCell ref="B180:D180"/>
    <mergeCell ref="B55:D55"/>
    <mergeCell ref="B56:D56"/>
    <mergeCell ref="B95:D95"/>
    <mergeCell ref="B96:D96"/>
    <mergeCell ref="B97:D97"/>
    <mergeCell ref="B98:D98"/>
    <mergeCell ref="B137:D137"/>
    <mergeCell ref="B138:D138"/>
    <mergeCell ref="B139:D139"/>
    <mergeCell ref="B140:D140"/>
    <mergeCell ref="B179:D179"/>
    <mergeCell ref="B181:D181"/>
    <mergeCell ref="B182:D182"/>
    <mergeCell ref="B283:Q283"/>
    <mergeCell ref="B228:F229"/>
    <mergeCell ref="B230:F230"/>
  </mergeCells>
  <conditionalFormatting sqref="C66:C76">
    <cfRule type="containsBlanks" dxfId="10" priority="38">
      <formula>LEN(TRIM(C66))=0</formula>
    </cfRule>
  </conditionalFormatting>
  <conditionalFormatting sqref="C78:C90 C161:C174">
    <cfRule type="containsBlanks" dxfId="9" priority="31">
      <formula>LEN(TRIM(C78))=0</formula>
    </cfRule>
  </conditionalFormatting>
  <conditionalFormatting sqref="C93">
    <cfRule type="containsBlanks" dxfId="8" priority="34">
      <formula>LEN(TRIM(C93))=0</formula>
    </cfRule>
  </conditionalFormatting>
  <conditionalFormatting sqref="C150:C159">
    <cfRule type="containsBlanks" dxfId="7" priority="32">
      <formula>LEN(TRIM(C150))=0</formula>
    </cfRule>
  </conditionalFormatting>
  <conditionalFormatting sqref="C91:D91">
    <cfRule type="containsBlanks" dxfId="6" priority="36">
      <formula>LEN(TRIM(C91))=0</formula>
    </cfRule>
  </conditionalFormatting>
  <conditionalFormatting sqref="C235:E236">
    <cfRule type="containsBlanks" dxfId="5" priority="25">
      <formula>LEN(TRIM(C235))=0</formula>
    </cfRule>
  </conditionalFormatting>
  <conditionalFormatting sqref="C239:E240">
    <cfRule type="containsBlanks" dxfId="4" priority="21">
      <formula>LEN(TRIM(C239))=0</formula>
    </cfRule>
  </conditionalFormatting>
  <conditionalFormatting sqref="C243:E244">
    <cfRule type="containsBlanks" dxfId="3" priority="1">
      <formula>LEN(TRIM(C243))=0</formula>
    </cfRule>
  </conditionalFormatting>
  <conditionalFormatting sqref="C247:E248">
    <cfRule type="containsBlanks" dxfId="2" priority="13">
      <formula>LEN(TRIM(C247))=0</formula>
    </cfRule>
  </conditionalFormatting>
  <conditionalFormatting sqref="C251:E252">
    <cfRule type="containsBlanks" dxfId="1" priority="9">
      <formula>LEN(TRIM(C251))=0</formula>
    </cfRule>
  </conditionalFormatting>
  <conditionalFormatting sqref="C255:E256">
    <cfRule type="containsBlanks" dxfId="0" priority="5">
      <formula>LEN(TRIM(C255))=0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213 C133 C175" formulaRange="1"/>
    <ignoredError sqref="C93 D91" unlockedFormula="1"/>
    <ignoredError sqref="C91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Formato Tarifas</vt:lpstr>
      <vt:lpstr>Cargos Tarifarios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Sandra Mendoza</cp:lastModifiedBy>
  <cp:lastPrinted>2016-04-28T23:57:38Z</cp:lastPrinted>
  <dcterms:created xsi:type="dcterms:W3CDTF">2014-09-23T23:42:05Z</dcterms:created>
  <dcterms:modified xsi:type="dcterms:W3CDTF">2024-05-10T19:24:22Z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