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172.20.16.38\cdeee\Control de Gestión\REPORTES Y BALANCES\BASE DE ANALISIS DESEMPEÑO ELECTRICO\INFORME _DE _DESEMPEÑO\2023\"/>
    </mc:Choice>
  </mc:AlternateContent>
  <xr:revisionPtr revIDLastSave="0" documentId="8_{7E2AADC9-3230-4127-B6F7-604B5EA90B1A}" xr6:coauthVersionLast="47" xr6:coauthVersionMax="47" xr10:uidLastSave="{00000000-0000-0000-0000-000000000000}"/>
  <bookViews>
    <workbookView xWindow="-108" yWindow="-108" windowWidth="23256" windowHeight="12576" tabRatio="822" activeTab="1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N49" i="1" l="1"/>
  <c r="GN47" i="1"/>
  <c r="GN46" i="1"/>
  <c r="GN45" i="1"/>
  <c r="GN44" i="1"/>
  <c r="GN41" i="1"/>
  <c r="GN40" i="1"/>
  <c r="GN39" i="1"/>
  <c r="GN38" i="1"/>
  <c r="GN37" i="1"/>
  <c r="GN36" i="1"/>
  <c r="GN35" i="1"/>
  <c r="GN34" i="1"/>
  <c r="GN33" i="1"/>
  <c r="GN32" i="1"/>
  <c r="GN29" i="1"/>
  <c r="GN28" i="1"/>
  <c r="GN27" i="1"/>
  <c r="GN26" i="1"/>
  <c r="GN25" i="1"/>
  <c r="GN24" i="1"/>
  <c r="GN23" i="1"/>
  <c r="GN22" i="1"/>
  <c r="GN21" i="1"/>
  <c r="GN20" i="1"/>
  <c r="GN19" i="1"/>
  <c r="GN16" i="1"/>
  <c r="GN15" i="1"/>
  <c r="GN14" i="1"/>
  <c r="GN13" i="1"/>
  <c r="GN12" i="1"/>
  <c r="GN11" i="1"/>
  <c r="GN10" i="1"/>
  <c r="GN9" i="1"/>
  <c r="GN210" i="7"/>
  <c r="GN209" i="7"/>
  <c r="GN208" i="7"/>
  <c r="GN207" i="7"/>
  <c r="GN205" i="7"/>
  <c r="GN204" i="7"/>
  <c r="GN203" i="7"/>
  <c r="GN202" i="7"/>
  <c r="GN200" i="7"/>
  <c r="GN199" i="7"/>
  <c r="GN198" i="7"/>
  <c r="GN197" i="7"/>
  <c r="GN195" i="7"/>
  <c r="GN194" i="7"/>
  <c r="GN193" i="7"/>
  <c r="GN192" i="7"/>
  <c r="GN185" i="7"/>
  <c r="GN184" i="7"/>
  <c r="GN183" i="7"/>
  <c r="GN182" i="7"/>
  <c r="GN175" i="7"/>
  <c r="GN174" i="7"/>
  <c r="GN173" i="7"/>
  <c r="GN172" i="7"/>
  <c r="GN165" i="7"/>
  <c r="GN164" i="7"/>
  <c r="GN163" i="7"/>
  <c r="GN162" i="7"/>
  <c r="GN155" i="7"/>
  <c r="GN154" i="7"/>
  <c r="GN153" i="7"/>
  <c r="GN152" i="7"/>
  <c r="GN150" i="7"/>
  <c r="GN149" i="7"/>
  <c r="GN148" i="7"/>
  <c r="GN147" i="7"/>
  <c r="GN145" i="7"/>
  <c r="GN144" i="7"/>
  <c r="GN143" i="7"/>
  <c r="GN142" i="7"/>
  <c r="GN140" i="7"/>
  <c r="GN139" i="7"/>
  <c r="GN138" i="7"/>
  <c r="GN137" i="7"/>
  <c r="GN135" i="7"/>
  <c r="GN134" i="7"/>
  <c r="GN133" i="7"/>
  <c r="GN132" i="7"/>
  <c r="GN131" i="7"/>
  <c r="GN130" i="7"/>
  <c r="GN129" i="7"/>
  <c r="GN128" i="7"/>
  <c r="GN127" i="7"/>
  <c r="GN126" i="7"/>
  <c r="GN125" i="7"/>
  <c r="GN124" i="7"/>
  <c r="GN123" i="7"/>
  <c r="GN122" i="7"/>
  <c r="GN121" i="7"/>
  <c r="GN120" i="7"/>
  <c r="GN119" i="7"/>
  <c r="GN118" i="7"/>
  <c r="GN117" i="7"/>
  <c r="GN116" i="7"/>
  <c r="GN115" i="7"/>
  <c r="GN114" i="7"/>
  <c r="GN113" i="7"/>
  <c r="GN112" i="7"/>
  <c r="GN111" i="7"/>
  <c r="GN110" i="7"/>
  <c r="GN109" i="7"/>
  <c r="GN108" i="7"/>
  <c r="GN106" i="7"/>
  <c r="GN105" i="7"/>
  <c r="GN104" i="7"/>
  <c r="GN103" i="7"/>
  <c r="GN101" i="7"/>
  <c r="GN100" i="7"/>
  <c r="GN99" i="7"/>
  <c r="GN98" i="7"/>
  <c r="GN96" i="7"/>
  <c r="GN95" i="7"/>
  <c r="GN94" i="7"/>
  <c r="GN93" i="7"/>
  <c r="GN91" i="7"/>
  <c r="GN90" i="7"/>
  <c r="GN89" i="7"/>
  <c r="GN88" i="7"/>
  <c r="GN86" i="7"/>
  <c r="GN85" i="7"/>
  <c r="GN84" i="7"/>
  <c r="GN83" i="7"/>
  <c r="GN81" i="7"/>
  <c r="GN80" i="7"/>
  <c r="GN79" i="7"/>
  <c r="GN78" i="7"/>
  <c r="GN76" i="7"/>
  <c r="GN75" i="7"/>
  <c r="GN74" i="7"/>
  <c r="GN73" i="7"/>
  <c r="GN71" i="7"/>
  <c r="GN70" i="7"/>
  <c r="GN69" i="7"/>
  <c r="GN68" i="7"/>
  <c r="GN66" i="7"/>
  <c r="GN65" i="7"/>
  <c r="GN64" i="7"/>
  <c r="GN63" i="7"/>
  <c r="GN61" i="7"/>
  <c r="GN60" i="7"/>
  <c r="GN59" i="7"/>
  <c r="GN58" i="7"/>
  <c r="GN56" i="7"/>
  <c r="GN55" i="7"/>
  <c r="GN54" i="7"/>
  <c r="GN53" i="7"/>
  <c r="GN51" i="7"/>
  <c r="GN50" i="7"/>
  <c r="GN49" i="7"/>
  <c r="GN48" i="7"/>
  <c r="GN46" i="7"/>
  <c r="GN45" i="7"/>
  <c r="GN44" i="7"/>
  <c r="GN43" i="7"/>
  <c r="GN41" i="7"/>
  <c r="GN40" i="7"/>
  <c r="GN39" i="7"/>
  <c r="GN38" i="7"/>
  <c r="GN36" i="7"/>
  <c r="GN35" i="7"/>
  <c r="GN34" i="7"/>
  <c r="GN33" i="7"/>
  <c r="GN31" i="7"/>
  <c r="GN30" i="7"/>
  <c r="GN29" i="7"/>
  <c r="GN28" i="7"/>
  <c r="GN26" i="7"/>
  <c r="GN25" i="7"/>
  <c r="GN24" i="7"/>
  <c r="GN23" i="7"/>
  <c r="GN21" i="7"/>
  <c r="GN20" i="7"/>
  <c r="GN19" i="7"/>
  <c r="GN18" i="7"/>
  <c r="GN16" i="7"/>
  <c r="GN15" i="7"/>
  <c r="GN14" i="7"/>
  <c r="GN13" i="7"/>
  <c r="GN11" i="7"/>
  <c r="GN10" i="7"/>
  <c r="GN9" i="7"/>
  <c r="GN8" i="7"/>
  <c r="GN64" i="3"/>
  <c r="GN63" i="3"/>
  <c r="GN62" i="3"/>
  <c r="GN61" i="3"/>
  <c r="GN60" i="3"/>
  <c r="GN58" i="3"/>
  <c r="GN56" i="3"/>
  <c r="GN55" i="3"/>
  <c r="GN54" i="3"/>
  <c r="GN53" i="3"/>
  <c r="GN52" i="3"/>
  <c r="GN46" i="3"/>
  <c r="GN45" i="3"/>
  <c r="GN44" i="3"/>
  <c r="GN43" i="3"/>
  <c r="GN42" i="3"/>
  <c r="GN41" i="3"/>
  <c r="GN40" i="3"/>
  <c r="GN39" i="3"/>
  <c r="GN38" i="3"/>
  <c r="GN37" i="3"/>
  <c r="GN36" i="3"/>
  <c r="GN35" i="3"/>
  <c r="GN34" i="3"/>
  <c r="GN33" i="3"/>
  <c r="GN32" i="3"/>
  <c r="GN31" i="3"/>
  <c r="GN29" i="3"/>
  <c r="GN23" i="3"/>
  <c r="GN22" i="3"/>
  <c r="GN21" i="3"/>
  <c r="GN20" i="3"/>
  <c r="GN19" i="3"/>
  <c r="GN18" i="3"/>
  <c r="GN17" i="3"/>
  <c r="GN16" i="3"/>
  <c r="GN15" i="3"/>
  <c r="GN14" i="3"/>
  <c r="GN13" i="3"/>
  <c r="GN12" i="3"/>
  <c r="GN11" i="3"/>
  <c r="GN10" i="3"/>
  <c r="GN8" i="3"/>
  <c r="GN39" i="4"/>
  <c r="GN37" i="4"/>
  <c r="GN35" i="4"/>
  <c r="GN34" i="4"/>
  <c r="GN32" i="4"/>
  <c r="GN31" i="4"/>
  <c r="GN30" i="4"/>
  <c r="GN29" i="4"/>
  <c r="GN28" i="4"/>
  <c r="GN26" i="4"/>
  <c r="GN20" i="4"/>
  <c r="GN21" i="4"/>
  <c r="GN22" i="4"/>
  <c r="GN23" i="4"/>
  <c r="GN24" i="4"/>
  <c r="GN19" i="4"/>
  <c r="GN18" i="4"/>
  <c r="GN16" i="4"/>
  <c r="GN10" i="4"/>
  <c r="GN11" i="4"/>
  <c r="GN12" i="4"/>
  <c r="GN13" i="4"/>
  <c r="GN14" i="4"/>
  <c r="GN9" i="4"/>
  <c r="GN8" i="4"/>
  <c r="GN25" i="5"/>
  <c r="GN23" i="5"/>
  <c r="GN21" i="5"/>
  <c r="GN20" i="5"/>
  <c r="GN16" i="5"/>
  <c r="GN17" i="5"/>
  <c r="GN18" i="5"/>
  <c r="GN15" i="5"/>
  <c r="GN14" i="5"/>
  <c r="GN12" i="5"/>
  <c r="GA41" i="17"/>
  <c r="GA40" i="17"/>
  <c r="GA39" i="17"/>
  <c r="GA37" i="17"/>
  <c r="GA35" i="17"/>
  <c r="GA34" i="17"/>
  <c r="GA30" i="17"/>
  <c r="GA31" i="17"/>
  <c r="GA32" i="17"/>
  <c r="GA29" i="17"/>
  <c r="GA28" i="17"/>
  <c r="GA27" i="17"/>
  <c r="GA25" i="17"/>
  <c r="GA23" i="17"/>
  <c r="GA21" i="17"/>
  <c r="GA22" i="17"/>
  <c r="GA20" i="17"/>
  <c r="GA19" i="17"/>
  <c r="GA18" i="17"/>
  <c r="GA9" i="17"/>
  <c r="GA10" i="17"/>
  <c r="GA11" i="17"/>
  <c r="GA12" i="17"/>
  <c r="GA13" i="17"/>
  <c r="GA14" i="17"/>
  <c r="GA16" i="17"/>
  <c r="FZ41" i="17"/>
  <c r="FZ40" i="17"/>
  <c r="FZ39" i="17"/>
  <c r="FZ37" i="17"/>
  <c r="FZ35" i="17"/>
  <c r="FZ34" i="17"/>
  <c r="FZ30" i="17"/>
  <c r="FZ31" i="17"/>
  <c r="FZ32" i="17"/>
  <c r="FZ29" i="17"/>
  <c r="FZ28" i="17"/>
  <c r="FZ27" i="17"/>
  <c r="FZ25" i="17"/>
  <c r="FZ23" i="17"/>
  <c r="FZ21" i="17"/>
  <c r="FZ22" i="17"/>
  <c r="FZ20" i="17"/>
  <c r="FZ19" i="17"/>
  <c r="FZ18" i="17"/>
  <c r="FZ16" i="17"/>
  <c r="FZ14" i="17"/>
  <c r="FZ12" i="17"/>
  <c r="FZ13" i="17"/>
  <c r="FZ11" i="17"/>
  <c r="FZ10" i="17"/>
  <c r="FZ9" i="17"/>
  <c r="C221" i="15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65" i="15" l="1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N9" i="5" l="1"/>
  <c r="GN10" i="5" l="1"/>
  <c r="GN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<sst xmlns="http://schemas.openxmlformats.org/spreadsheetml/2006/main" count="1611" uniqueCount="410">
  <si>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</si>
  <si>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</si>
  <si>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</si>
  <si>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</si>
  <si>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</si>
  <si>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</si>
  <si>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</si>
  <si>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</si>
  <si>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</si>
  <si>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</si>
  <si>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</si>
  <si>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</si>
  <si>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</si>
  <si>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</si>
  <si>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</si>
  <si>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</si>
  <si>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</si>
  <si>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</si>
  <si>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</si>
  <si>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</si>
  <si>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</si>
  <si>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</si>
  <si>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</si>
  <si>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</si>
  <si>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</si>
  <si>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</si>
  <si>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</si>
  <si>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</si>
  <si>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</si>
  <si>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</si>
  <si>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</si>
  <si>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</si>
  <si>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</si>
  <si>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</si>
  <si>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</si>
  <si>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</si>
  <si>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</si>
  <si>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</si>
  <si>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</si>
  <si>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</si>
  <si>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</si>
  <si>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</si>
  <si>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</si>
  <si>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</si>
  <si>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</si>
  <si>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</si>
  <si>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</si>
  <si>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</si>
  <si>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</si>
  <si>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</si>
  <si>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</si>
  <si>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</si>
  <si>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</si>
  <si>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</si>
  <si>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</si>
  <si>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</si>
  <si>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</si>
  <si>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</si>
  <si>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</si>
  <si>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</si>
  <si>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</si>
  <si>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</si>
  <si>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</si>
  <si>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</si>
  <si>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</si>
  <si>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</si>
  <si>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</si>
  <si>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</si>
  <si>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</si>
  <si>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</si>
  <si>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</si>
  <si>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</si>
  <si>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</si>
  <si>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</si>
  <si>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</si>
  <si>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</si>
  <si>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</si>
  <si>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</si>
  <si>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</si>
  <si>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</si>
  <si>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</si>
  <si>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</si>
  <si>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</si>
  <si>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</si>
  <si>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</si>
  <si>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</si>
  <si>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</si>
  <si>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</si>
  <si>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</si>
  <si>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</si>
  <si>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</si>
  <si>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</si>
  <si>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</si>
  <si>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</si>
  <si>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</si>
  <si>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</si>
  <si>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</si>
  <si>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</si>
  <si>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</si>
  <si>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</si>
  <si>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</si>
  <si>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</si>
  <si>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</si>
  <si>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</si>
  <si>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</si>
  <si>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</si>
  <si>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</si>
  <si>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</si>
  <si>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</si>
  <si>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</si>
  <si>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</si>
  <si>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</si>
  <si>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</si>
  <si>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</si>
  <si>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</si>
  <si>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</si>
  <si>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</si>
  <si>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</si>
  <si>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</si>
  <si>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</si>
  <si>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</si>
  <si>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</si>
  <si>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</si>
  <si>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</si>
  <si>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</si>
  <si>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</si>
  <si>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</si>
  <si>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</si>
  <si>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</si>
  <si>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</si>
  <si>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</si>
  <si>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</si>
  <si>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</si>
  <si>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</si>
  <si>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</si>
  <si>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</si>
  <si>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</si>
  <si>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</si>
  <si>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</si>
  <si>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</si>
  <si>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</si>
  <si>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</si>
  <si>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</si>
  <si>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</si>
  <si>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</si>
  <si>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</si>
  <si>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</si>
  <si>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</si>
  <si>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</si>
  <si>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</si>
  <si>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</si>
  <si>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</si>
  <si>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</si>
  <si>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</si>
  <si>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</si>
  <si>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</si>
  <si>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</si>
  <si>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</si>
  <si>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</si>
  <si>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</si>
  <si>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</si>
  <si>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</si>
  <si>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</si>
  <si>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</si>
  <si>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</si>
  <si>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</si>
  <si>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</si>
  <si>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</si>
  <si>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</si>
  <si>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</si>
  <si>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</si>
  <si>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</si>
  <si>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</si>
  <si>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</si>
  <si>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</si>
  <si>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</si>
  <si>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</si>
  <si>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</si>
  <si>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</si>
  <si>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</si>
  <si>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</si>
  <si>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</si>
  <si>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</si>
  <si>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</si>
  <si>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</si>
  <si>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</si>
  <si>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</si>
  <si>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</si>
  <si>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</si>
  <si>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</si>
  <si>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</si>
  <si>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</si>
  <si>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</si>
  <si>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</si>
  <si>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</si>
  <si>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</si>
  <si>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</si>
  <si>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</si>
  <si>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</si>
  <si>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</si>
  <si>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</si>
  <si>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</si>
  <si>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</si>
  <si>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</si>
  <si>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</si>
  <si>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</si>
  <si>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</si>
  <si>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</si>
  <si>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</si>
  <si>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</si>
  <si>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</si>
  <si>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</si>
  <si>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</si>
  <si>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</si>
  <si>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</si>
  <si>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</si>
  <si>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</si>
  <si>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</si>
  <si>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</si>
  <si>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</si>
  <si>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</si>
  <si>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</si>
  <si>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</si>
  <si>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</si>
  <si>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</si>
  <si>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</si>
  <si>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</si>
  <si>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</si>
  <si>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</si>
  <si>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</si>
  <si>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</si>
  <si>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</si>
  <si>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</si>
  <si>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</si>
  <si>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</si>
  <si>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</si>
  <si>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</si>
  <si>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</si>
  <si>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</si>
  <si>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</si>
  <si>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</si>
  <si>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</si>
  <si>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</si>
  <si>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</si>
  <si>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</si>
  <si>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</si>
  <si>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</si>
  <si>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</si>
  <si>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</si>
  <si>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</si>
  <si>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</si>
  <si>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</si>
  <si>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</si>
  <si>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</si>
  <si>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</si>
  <si>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</si>
  <si>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</si>
  <si>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</si>
  <si>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</si>
  <si>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</si>
  <si>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</si>
  <si>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</si>
  <si>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</si>
  <si>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</si>
  <si>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</si>
  <si>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</si>
  <si>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</si>
  <si>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</si>
  <si>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</si>
  <si>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</si>
  <si>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</si>
  <si>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</si>
  <si>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</si>
  <si>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</si>
  <si>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</si>
  <si>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</si>
  <si>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</si>
  <si>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</si>
  <si>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</si>
  <si>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</si>
  <si>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</si>
  <si>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</si>
  <si>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</si>
  <si>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</si>
  <si>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</si>
  <si>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</si>
  <si>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</si>
  <si>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</si>
  <si>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</si>
  <si>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</si>
  <si>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</si>
  <si>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</si>
  <si>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</si>
  <si>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</si>
  <si>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</si>
  <si>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</si>
  <si>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</si>
  <si>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</si>
  <si>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</si>
  <si>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</si>
  <si>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</si>
  <si>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</si>
  <si>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</si>
  <si>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</si>
  <si>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</si>
  <si>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</si>
  <si>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</si>
  <si>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</si>
  <si>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</si>
  <si>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</si>
  <si>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</si>
  <si>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</si>
  <si>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</si>
  <si>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</si>
  <si>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</si>
  <si>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</si>
  <si>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</si>
  <si>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</si>
  <si>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</si>
  <si>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</si>
  <si>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</si>
  <si>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</si>
  <si>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</si>
  <si>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</si>
  <si>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</si>
  <si>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</si>
  <si>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</si>
  <si>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</si>
  <si>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</si>
  <si>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</si>
  <si>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</si>
  <si>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</si>
  <si>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</si>
  <si>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</si>
  <si>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</si>
  <si>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</si>
  <si>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</si>
  <si>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</si>
  <si>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</si>
  <si>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</si>
  <si>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</si>
  <si>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</si>
  <si>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</si>
  <si>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</si>
  <si>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</si>
  <si>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</si>
  <si>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</si>
  <si>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</si>
  <si>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</si>
  <si>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</si>
  <si>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</si>
  <si>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</si>
  <si>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</si>
  <si>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</si>
  <si>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</si>
  <si>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</si>
  <si>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</si>
  <si>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</si>
  <si>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</si>
  <si>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Deuda Corriente Enero 2023</t>
  </si>
  <si>
    <t>Pagos EDEs Por Compra de Energía,  Derecho de Conexión, Intereses, Reliquidaciones y Deuda Congelada a Enero 2023</t>
  </si>
  <si>
    <t>Ene - Mar 2023</t>
  </si>
  <si>
    <t>Ene23-Ene23</t>
  </si>
  <si>
    <t>Ene22-Ene22</t>
  </si>
  <si>
    <t>Comparación 2022 - 2023</t>
  </si>
  <si>
    <t>Ene21-Ene21</t>
  </si>
  <si>
    <t>Comparación 2021 - 2022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</si>
  <si>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</si>
  <si>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</si>
  <si>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</si>
  <si>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</si>
  <si>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</si>
  <si>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</si>
  <si>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</si>
  <si>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</si>
  <si>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</si>
  <si>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</si>
  <si>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</si>
  <si>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</si>
  <si>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</si>
  <si>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</si>
  <si>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</si>
  <si>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</si>
  <si>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</si>
  <si>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</si>
  <si>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</si>
  <si>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</si>
  <si>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</si>
  <si>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</si>
  <si>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</si>
  <si>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</si>
  <si>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</si>
  <si>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</si>
  <si>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</si>
  <si>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</si>
  <si>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</si>
  <si>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</si>
  <si>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</si>
  <si>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</si>
  <si>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</si>
  <si>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Enero 2023</t>
  </si>
  <si>
    <t>Ejecutado Enero - Enero 2023</t>
  </si>
  <si>
    <t>Acumulado a Enero 2023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</si>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</sst>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file:///C:\Cdeee\Informe%20Desempe&#241;o\INFORMES%20FINANCIEROS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X50"/>
  <sheetViews>
    <sheetView showGridLines="0" zoomScale="85" zoomScaleNormal="85" workbookViewId="0">
      <pane xSplit="11" ySplit="7" topLeftCell="GG8" activePane="bottomRight" state="frozen"/>
      <selection activeCell="B9" sqref="B9"/>
      <selection pane="topRight" activeCell="B9" sqref="B9"/>
      <selection pane="bottomLeft" activeCell="B9" sqref="B9"/>
      <selection pane="bottomRight" activeCell="GN49" sqref="GN49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80" width="9.33203125" style="1" customWidth="1"/>
    <col min="181" max="181" width="11.33203125" style="1" customWidth="1"/>
    <col min="182" max="189" width="9.33203125" style="1" customWidth="1"/>
    <col min="190" max="192" width="12.44140625" style="1" customWidth="1"/>
    <col min="193" max="195" width="13.44140625" style="1" customWidth="1"/>
    <col min="196" max="202" width="11" style="1" bestFit="1" customWidth="1"/>
    <col min="203" max="203" width="11.109375" style="1" customWidth="1"/>
    <col min="204" max="204" width="10.44140625" style="1" customWidth="1"/>
    <col min="205" max="205" width="13.33203125" style="1" customWidth="1"/>
    <col min="206" max="16384" width="11.44140625" style="1"/>
  </cols>
  <sheetData>
    <row r="1" spans="1:206">
      <c r="A1" s="2"/>
    </row>
    <row r="2" spans="1:206" ht="15.6">
      <c r="B2" s="306" t="s">
        <v>318</v>
      </c>
      <c r="D2" s="28"/>
      <c r="H2" s="28" t="s">
        <v>324</v>
      </c>
    </row>
    <row r="3" spans="1:206">
      <c r="B3" s="4" t="s">
        <v>0</v>
      </c>
      <c r="GF3" s="238"/>
    </row>
    <row r="4" spans="1:206">
      <c r="B4" s="4" t="s">
        <v>1</v>
      </c>
      <c r="D4" s="5"/>
      <c r="GF4" s="20"/>
    </row>
    <row r="5" spans="1:20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GF5" s="37"/>
    </row>
    <row r="6" spans="1:206" ht="12.75" customHeight="1">
      <c r="B6" s="8"/>
      <c r="C6" s="418" t="s">
        <v>362</v>
      </c>
      <c r="D6" s="418" t="s">
        <v>363</v>
      </c>
      <c r="E6" s="419" t="s">
        <v>364</v>
      </c>
      <c r="F6" s="419"/>
      <c r="G6" s="7"/>
      <c r="H6" s="418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Z6" s="417" t="s">
        <v>2</v>
      </c>
      <c r="GA6" s="417"/>
      <c r="GB6" s="417"/>
      <c r="GC6" s="417"/>
      <c r="GD6" s="417"/>
      <c r="GE6" s="417"/>
      <c r="GF6" s="417"/>
      <c r="GG6" s="417"/>
      <c r="GH6" s="28"/>
      <c r="GI6" s="28"/>
      <c r="GJ6" s="28"/>
    </row>
    <row r="7" spans="1:206">
      <c r="A7" s="9"/>
      <c r="B7" s="10"/>
      <c r="C7" s="418"/>
      <c r="D7" s="418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3"/>
      <c r="FZ7" s="14">
        <v>2009</v>
      </c>
      <c r="GA7" s="14">
        <v>2010</v>
      </c>
      <c r="GB7" s="14" t="s">
        <v>296</v>
      </c>
      <c r="GC7" s="14" t="s">
        <v>297</v>
      </c>
      <c r="GD7" s="14" t="s">
        <v>298</v>
      </c>
      <c r="GE7" s="14" t="s">
        <v>299</v>
      </c>
      <c r="GF7" s="14" t="s">
        <v>300</v>
      </c>
      <c r="GG7" s="14" t="s">
        <v>301</v>
      </c>
      <c r="GH7" s="14" t="s">
        <v>302</v>
      </c>
      <c r="GI7" s="14" t="s">
        <v>303</v>
      </c>
      <c r="GJ7" s="14" t="s">
        <v>304</v>
      </c>
      <c r="GK7" s="14" t="s">
        <v>305</v>
      </c>
      <c r="GL7" s="14" t="s">
        <v>306</v>
      </c>
      <c r="GM7" s="14" t="s">
        <v>333</v>
      </c>
      <c r="GN7" s="14" t="s">
        <v>334</v>
      </c>
    </row>
    <row r="8" spans="1:206">
      <c r="A8" s="15"/>
      <c r="B8" s="16" t="s">
        <v>367</v>
      </c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</row>
    <row r="9" spans="1:206">
      <c r="A9" s="15">
        <v>8</v>
      </c>
      <c r="B9" s="18" t="s">
        <v>368</v>
      </c>
      <c r="C9" s="19">
        <v>123.28533</v>
      </c>
      <c r="D9" s="19">
        <v>100.82939999999999</v>
      </c>
      <c r="E9" s="19">
        <v>22.455930000000009</v>
      </c>
      <c r="F9" s="20">
        <v>0.22271212563002468</v>
      </c>
      <c r="G9" s="19"/>
      <c r="H9" s="19">
        <v>59.687084210526322</v>
      </c>
      <c r="I9" s="19">
        <v>41.14231578947367</v>
      </c>
      <c r="J9" s="20">
        <v>0.6893001448078423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/>
      <c r="FZ9" s="19">
        <v>68.158585606060598</v>
      </c>
      <c r="GA9" s="19">
        <v>88.439219504108578</v>
      </c>
      <c r="GB9" s="19">
        <v>122.76751840961099</v>
      </c>
      <c r="GC9" s="19">
        <v>126.02046948009847</v>
      </c>
      <c r="GD9" s="19">
        <v>121.75226607291448</v>
      </c>
      <c r="GE9" s="19">
        <v>111.38595673150265</v>
      </c>
      <c r="GF9" s="19">
        <v>63.80755364832536</v>
      </c>
      <c r="GG9" s="19">
        <v>51.024839000762789</v>
      </c>
      <c r="GH9" s="19">
        <v>63.41624926912143</v>
      </c>
      <c r="GI9" s="19">
        <v>82.444337144268772</v>
      </c>
      <c r="GJ9" s="19">
        <v>76.522728240760003</v>
      </c>
      <c r="GK9" s="19">
        <v>46.90772128389154</v>
      </c>
      <c r="GL9" s="19">
        <v>76.894863005166087</v>
      </c>
      <c r="GM9" s="19">
        <v>136.71281315408086</v>
      </c>
      <c r="GN9" s="19">
        <f>+C9</f>
        <v>123.28533</v>
      </c>
      <c r="GO9" s="37"/>
      <c r="GP9" s="37"/>
      <c r="GQ9" s="37"/>
      <c r="GR9" s="37"/>
      <c r="GS9" s="37"/>
      <c r="GT9" s="37"/>
      <c r="GU9" s="37"/>
      <c r="GV9" s="37"/>
      <c r="GW9" s="37"/>
      <c r="GX9" s="19"/>
    </row>
    <row r="10" spans="1:206">
      <c r="A10" s="15">
        <v>12</v>
      </c>
      <c r="B10" s="18" t="s">
        <v>369</v>
      </c>
      <c r="C10" s="19">
        <v>22.407366412213733</v>
      </c>
      <c r="D10" s="19">
        <v>18.325954198473276</v>
      </c>
      <c r="E10" s="19">
        <v>4.0814122137404567</v>
      </c>
      <c r="F10" s="20">
        <v>0.22271212563002457</v>
      </c>
      <c r="G10" s="19"/>
      <c r="H10" s="19">
        <v>10.848252310164723</v>
      </c>
      <c r="I10" s="19">
        <v>7.4777018883085535</v>
      </c>
      <c r="J10" s="20">
        <v>0.6893001448078423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/>
      <c r="FZ10" s="19">
        <v>12.387965395503556</v>
      </c>
      <c r="GA10" s="19">
        <v>16.074012996021185</v>
      </c>
      <c r="GB10" s="19">
        <v>22.313253073357131</v>
      </c>
      <c r="GC10" s="19">
        <v>22.904483729570781</v>
      </c>
      <c r="GD10" s="19">
        <v>22.128728839133853</v>
      </c>
      <c r="GE10" s="19">
        <v>20.24463044920077</v>
      </c>
      <c r="GF10" s="19">
        <v>11.597156242879924</v>
      </c>
      <c r="GG10" s="19">
        <v>9.2738711379067187</v>
      </c>
      <c r="GH10" s="19">
        <v>11.526035854075134</v>
      </c>
      <c r="GI10" s="19">
        <v>14.984430596922708</v>
      </c>
      <c r="GJ10" s="19">
        <v>13.908165801664843</v>
      </c>
      <c r="GK10" s="19">
        <v>8.5255763874757395</v>
      </c>
      <c r="GL10" s="19">
        <v>13.975802072912769</v>
      </c>
      <c r="GM10" s="19">
        <v>24.847839540908911</v>
      </c>
      <c r="GN10" s="19">
        <f t="shared" ref="GN10:GN16" si="0">+C10</f>
        <v>22.407366412213733</v>
      </c>
      <c r="GO10" s="37"/>
      <c r="GP10" s="37"/>
      <c r="GQ10" s="37"/>
      <c r="GR10" s="37"/>
      <c r="GS10" s="37"/>
      <c r="GT10" s="37"/>
      <c r="GU10" s="37"/>
      <c r="GV10" s="37"/>
      <c r="GW10" s="37"/>
    </row>
    <row r="11" spans="1:206">
      <c r="A11" s="15">
        <v>9</v>
      </c>
      <c r="B11" s="18" t="s">
        <v>370</v>
      </c>
      <c r="C11" s="19">
        <v>56.31450000000001</v>
      </c>
      <c r="D11" s="19">
        <v>74.833500000000001</v>
      </c>
      <c r="E11" s="19">
        <v>-18.518999999999991</v>
      </c>
      <c r="F11" s="20">
        <v>-0.24746938202810226</v>
      </c>
      <c r="G11" s="19"/>
      <c r="H11" s="19">
        <v>48.4758</v>
      </c>
      <c r="I11" s="19">
        <v>26.357700000000001</v>
      </c>
      <c r="J11" s="20">
        <v>0.54372903593133071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/>
      <c r="FZ11" s="19">
        <v>55.814058333333342</v>
      </c>
      <c r="GA11" s="19">
        <v>69.703883333333337</v>
      </c>
      <c r="GB11" s="19">
        <v>95.703821626984123</v>
      </c>
      <c r="GC11" s="19">
        <v>99.373692120411363</v>
      </c>
      <c r="GD11" s="19">
        <v>93.047684039231811</v>
      </c>
      <c r="GE11" s="19">
        <v>82.669191895802314</v>
      </c>
      <c r="GF11" s="19">
        <v>40.761989832535889</v>
      </c>
      <c r="GG11" s="19">
        <v>31.998118734335836</v>
      </c>
      <c r="GH11" s="19">
        <v>47.201780901116429</v>
      </c>
      <c r="GI11" s="19">
        <v>61.221632420973386</v>
      </c>
      <c r="GJ11" s="19">
        <v>53.608773516465739</v>
      </c>
      <c r="GK11" s="19">
        <v>35.210805042910309</v>
      </c>
      <c r="GL11" s="19">
        <v>60.282155134501274</v>
      </c>
      <c r="GM11" s="19">
        <v>77.991670802913049</v>
      </c>
      <c r="GN11" s="19">
        <f t="shared" si="0"/>
        <v>56.31450000000001</v>
      </c>
      <c r="GO11" s="37"/>
      <c r="GP11" s="37"/>
      <c r="GQ11" s="37"/>
      <c r="GR11" s="37"/>
      <c r="GS11" s="37"/>
      <c r="GT11" s="37"/>
      <c r="GU11" s="37"/>
      <c r="GV11" s="37"/>
      <c r="GW11" s="37"/>
    </row>
    <row r="12" spans="1:206">
      <c r="A12" s="15">
        <v>13</v>
      </c>
      <c r="B12" s="18" t="s">
        <v>371</v>
      </c>
      <c r="C12" s="19">
        <v>9.5093718338399178</v>
      </c>
      <c r="D12" s="19">
        <v>12.636524822695032</v>
      </c>
      <c r="E12" s="19">
        <v>-3.1271529888551139</v>
      </c>
      <c r="F12" s="20">
        <v>-0.24746938202810226</v>
      </c>
      <c r="G12" s="19"/>
      <c r="H12" s="19">
        <v>8.1857142857142833</v>
      </c>
      <c r="I12" s="19">
        <v>4.4508105369807485</v>
      </c>
      <c r="J12" s="20">
        <v>0.54372903593133071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/>
      <c r="FZ12" s="19">
        <v>9.4248663176854652</v>
      </c>
      <c r="GA12" s="19">
        <v>11.770328154902616</v>
      </c>
      <c r="GB12" s="19">
        <v>16.160726380780833</v>
      </c>
      <c r="GC12" s="19">
        <v>16.780427578590231</v>
      </c>
      <c r="GD12" s="19">
        <v>15.712206018107358</v>
      </c>
      <c r="GE12" s="19">
        <v>13.959674416717711</v>
      </c>
      <c r="GF12" s="19">
        <v>6.8831458683782287</v>
      </c>
      <c r="GG12" s="19">
        <v>5.4032621976250992</v>
      </c>
      <c r="GH12" s="19">
        <v>7.9705810370004073</v>
      </c>
      <c r="GI12" s="19">
        <v>10.337999395638867</v>
      </c>
      <c r="GJ12" s="19">
        <v>9.0524777974443964</v>
      </c>
      <c r="GK12" s="19">
        <v>5.9457624185934321</v>
      </c>
      <c r="GL12" s="19">
        <v>10.179357503293017</v>
      </c>
      <c r="GM12" s="19">
        <v>13.169819453379445</v>
      </c>
      <c r="GN12" s="19">
        <f t="shared" si="0"/>
        <v>9.5093718338399178</v>
      </c>
      <c r="GO12" s="37"/>
      <c r="GP12" s="37"/>
      <c r="GQ12" s="37"/>
      <c r="GR12" s="37"/>
      <c r="GS12" s="37"/>
      <c r="GT12" s="37"/>
      <c r="GU12" s="37"/>
      <c r="GV12" s="37"/>
      <c r="GW12" s="37"/>
    </row>
    <row r="13" spans="1:206">
      <c r="A13" s="15">
        <v>10</v>
      </c>
      <c r="B13" s="18" t="s">
        <v>372</v>
      </c>
      <c r="C13" s="19">
        <v>6.0112380952380935</v>
      </c>
      <c r="D13" s="19">
        <v>3.9606363636363628</v>
      </c>
      <c r="E13" s="19">
        <v>2.0506017316017306</v>
      </c>
      <c r="F13" s="20">
        <v>0.51774551948995895</v>
      </c>
      <c r="G13" s="19"/>
      <c r="H13" s="19">
        <v>2.6190000000000002</v>
      </c>
      <c r="I13" s="19">
        <v>1.3416363636363626</v>
      </c>
      <c r="J13" s="20">
        <v>0.51227047103335721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/>
      <c r="FZ13" s="19">
        <v>4.2030153508771928</v>
      </c>
      <c r="GA13" s="19">
        <v>4.4900916666666673</v>
      </c>
      <c r="GB13" s="19">
        <v>4.1195750000000002</v>
      </c>
      <c r="GC13" s="19">
        <v>2.8061166666666666</v>
      </c>
      <c r="GD13" s="19">
        <v>3.6541704545454547</v>
      </c>
      <c r="GE13" s="19">
        <v>4.3397833333333322</v>
      </c>
      <c r="GF13" s="19">
        <v>2.7694666666666663</v>
      </c>
      <c r="GG13" s="19">
        <v>2.4141337191793713</v>
      </c>
      <c r="GH13" s="19">
        <v>3.0734075160727912</v>
      </c>
      <c r="GI13" s="19">
        <v>2.9629738988446079</v>
      </c>
      <c r="GJ13" s="19">
        <v>2.6900156397664126</v>
      </c>
      <c r="GK13" s="19">
        <v>2.1089344563098567</v>
      </c>
      <c r="GL13" s="19">
        <v>3.5974967601260506</v>
      </c>
      <c r="GM13" s="19">
        <v>6.3361207830181518</v>
      </c>
      <c r="GN13" s="19">
        <f t="shared" si="0"/>
        <v>6.0112380952380935</v>
      </c>
      <c r="GO13" s="37"/>
      <c r="GP13" s="37"/>
      <c r="GQ13" s="37"/>
      <c r="GR13" s="37"/>
      <c r="GS13" s="37"/>
      <c r="GT13" s="37"/>
      <c r="GU13" s="37"/>
      <c r="GV13" s="37"/>
      <c r="GW13" s="37"/>
    </row>
    <row r="14" spans="1:206">
      <c r="A14" s="15"/>
      <c r="B14" s="18" t="s">
        <v>373</v>
      </c>
      <c r="C14" s="19">
        <v>12.412923809523807</v>
      </c>
      <c r="D14" s="19">
        <v>10.054731818181818</v>
      </c>
      <c r="E14" s="19">
        <v>2.3581919913419895</v>
      </c>
      <c r="F14" s="20">
        <v>0.23453554346200534</v>
      </c>
      <c r="G14" s="19"/>
      <c r="H14" s="19">
        <v>8.511849999999999</v>
      </c>
      <c r="I14" s="19">
        <v>1.5428818181818187</v>
      </c>
      <c r="J14" s="20">
        <v>0.18126280634431044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/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8.2588404913419904</v>
      </c>
      <c r="GL14" s="19">
        <v>9.6371213138274996</v>
      </c>
      <c r="GM14" s="19">
        <v>12.786538900470873</v>
      </c>
      <c r="GN14" s="19">
        <f t="shared" si="0"/>
        <v>12.412923809523807</v>
      </c>
      <c r="GO14" s="37"/>
      <c r="GP14" s="37"/>
      <c r="GQ14" s="37"/>
      <c r="GR14" s="37"/>
      <c r="GS14" s="37"/>
      <c r="GT14" s="37"/>
      <c r="GU14" s="37"/>
      <c r="GV14" s="37"/>
      <c r="GW14" s="37"/>
    </row>
    <row r="15" spans="1:206">
      <c r="A15" s="15">
        <v>11</v>
      </c>
      <c r="B15" s="18" t="s">
        <v>374</v>
      </c>
      <c r="C15" s="19">
        <v>151.5</v>
      </c>
      <c r="D15" s="19">
        <v>160</v>
      </c>
      <c r="E15" s="19">
        <v>-8.5</v>
      </c>
      <c r="F15" s="20">
        <v>-5.3124999999999999E-2</v>
      </c>
      <c r="G15" s="19"/>
      <c r="H15" s="19">
        <v>66.75</v>
      </c>
      <c r="I15" s="19">
        <v>93.25</v>
      </c>
      <c r="J15" s="20">
        <v>1.3970037453183521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/>
      <c r="FZ15" s="19">
        <v>58.860833333333339</v>
      </c>
      <c r="GA15" s="19">
        <v>77.608333333333334</v>
      </c>
      <c r="GB15" s="19">
        <v>111.045</v>
      </c>
      <c r="GC15" s="19">
        <v>83.667225000000002</v>
      </c>
      <c r="GD15" s="19">
        <v>71.771041666666676</v>
      </c>
      <c r="GE15" s="19">
        <v>67.119444444444454</v>
      </c>
      <c r="GF15" s="19">
        <v>52.620138888888881</v>
      </c>
      <c r="GG15" s="19">
        <v>57.648333333333333</v>
      </c>
      <c r="GH15" s="19">
        <v>77.837083333333325</v>
      </c>
      <c r="GI15" s="19">
        <v>85.738541666666677</v>
      </c>
      <c r="GJ15" s="19">
        <v>57.235271464646473</v>
      </c>
      <c r="GK15" s="19">
        <v>51.530277777777776</v>
      </c>
      <c r="GL15" s="19">
        <v>116.15625</v>
      </c>
      <c r="GM15" s="19">
        <v>258.9759722222222</v>
      </c>
      <c r="GN15" s="19">
        <f t="shared" si="0"/>
        <v>151.5</v>
      </c>
      <c r="GO15" s="37"/>
      <c r="GP15" s="37"/>
      <c r="GQ15" s="37"/>
      <c r="GR15" s="37"/>
      <c r="GS15" s="37"/>
      <c r="GT15" s="37"/>
      <c r="GU15" s="37"/>
      <c r="GV15" s="37"/>
      <c r="GW15" s="37"/>
    </row>
    <row r="16" spans="1:206">
      <c r="A16" s="15">
        <v>14</v>
      </c>
      <c r="B16" s="18" t="s">
        <v>375</v>
      </c>
      <c r="C16" s="19">
        <v>6.094127111826233</v>
      </c>
      <c r="D16" s="19">
        <v>6.4360418342719292</v>
      </c>
      <c r="E16" s="19">
        <v>-0.34191472244569621</v>
      </c>
      <c r="F16" s="20">
        <v>-5.3124999999999992E-2</v>
      </c>
      <c r="G16" s="19"/>
      <c r="H16" s="19">
        <v>2.6850362027353207</v>
      </c>
      <c r="I16" s="19">
        <v>3.7510056315366085</v>
      </c>
      <c r="J16" s="20">
        <v>1.3970037453183519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/>
      <c r="FZ16" s="19">
        <v>2.3676924108340063</v>
      </c>
      <c r="GA16" s="19">
        <v>3.1218155001340873</v>
      </c>
      <c r="GB16" s="19">
        <v>4.4668141592920394</v>
      </c>
      <c r="GC16" s="19">
        <v>3.3655360016090143</v>
      </c>
      <c r="GD16" s="19">
        <v>2.8870089165996276</v>
      </c>
      <c r="GE16" s="19">
        <v>2.6998972021095944</v>
      </c>
      <c r="GF16" s="19">
        <v>2.1166588450880508</v>
      </c>
      <c r="GG16" s="19">
        <v>2.3189192813086641</v>
      </c>
      <c r="GH16" s="19">
        <v>3.1310170286940231</v>
      </c>
      <c r="GI16" s="19">
        <v>3.4488552561008343</v>
      </c>
      <c r="GJ16" s="19">
        <v>2.3023037596398437</v>
      </c>
      <c r="GK16" s="19">
        <v>2.0728188969339434</v>
      </c>
      <c r="GL16" s="19">
        <v>4.6724155269509291</v>
      </c>
      <c r="GM16" s="19">
        <v>10.417376195584172</v>
      </c>
      <c r="GN16" s="19">
        <f t="shared" si="0"/>
        <v>6.094127111826233</v>
      </c>
      <c r="GO16" s="37"/>
      <c r="GP16" s="37"/>
      <c r="GQ16" s="37"/>
      <c r="GR16" s="37"/>
      <c r="GS16" s="37"/>
      <c r="GT16" s="37"/>
      <c r="GU16" s="37"/>
      <c r="GV16" s="37"/>
      <c r="GW16" s="37"/>
    </row>
    <row r="17" spans="1:205">
      <c r="A17" s="15"/>
      <c r="B17" s="21"/>
      <c r="G17" s="22"/>
      <c r="K17" s="22"/>
      <c r="L17" s="22"/>
      <c r="DJ17" s="19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</row>
    <row r="18" spans="1:205">
      <c r="A18" s="15"/>
      <c r="B18" s="16" t="s">
        <v>376</v>
      </c>
      <c r="G18" s="23"/>
      <c r="K18" s="23"/>
      <c r="L18" s="23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</row>
    <row r="19" spans="1:205">
      <c r="A19" s="15"/>
      <c r="B19" s="24" t="s">
        <v>377</v>
      </c>
      <c r="C19" s="25">
        <v>1553.0718016051667</v>
      </c>
      <c r="D19" s="25">
        <v>1584.4861825236105</v>
      </c>
      <c r="E19" s="25">
        <v>-31.41438091844384</v>
      </c>
      <c r="F19" s="26">
        <v>-1.9826225854750065E-2</v>
      </c>
      <c r="G19" s="27"/>
      <c r="H19" s="25">
        <v>1398.4578228927376</v>
      </c>
      <c r="I19" s="25">
        <v>186.02835963087296</v>
      </c>
      <c r="J19" s="26">
        <v>0.13302393292496276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/>
      <c r="FZ19" s="25">
        <v>11645.115229999978</v>
      </c>
      <c r="GA19" s="25">
        <v>12271.635776326306</v>
      </c>
      <c r="GB19" s="25">
        <v>12478.309330143067</v>
      </c>
      <c r="GC19" s="25">
        <v>13355.89</v>
      </c>
      <c r="GD19" s="25">
        <v>12107.418061533521</v>
      </c>
      <c r="GE19" s="25">
        <v>13463.90889654137</v>
      </c>
      <c r="GF19" s="25">
        <v>14177.38456402733</v>
      </c>
      <c r="GG19" s="25">
        <v>14899.449304470585</v>
      </c>
      <c r="GH19" s="25">
        <v>15282.4486053851</v>
      </c>
      <c r="GI19" s="25">
        <v>15701.683343397424</v>
      </c>
      <c r="GJ19" s="25">
        <v>17411.497027710706</v>
      </c>
      <c r="GK19" s="25">
        <v>17663.254802331503</v>
      </c>
      <c r="GL19" s="25">
        <v>19431.13985190434</v>
      </c>
      <c r="GM19" s="25">
        <v>20145.10166426668</v>
      </c>
      <c r="GN19" s="25">
        <f t="shared" ref="GN19:GN29" si="1">+C19</f>
        <v>1553.0718016051667</v>
      </c>
      <c r="GO19" s="37"/>
      <c r="GP19" s="37"/>
      <c r="GQ19" s="37"/>
      <c r="GR19" s="37"/>
      <c r="GS19" s="37"/>
      <c r="GT19" s="37"/>
      <c r="GU19" s="37"/>
      <c r="GV19" s="37"/>
      <c r="GW19" s="37"/>
    </row>
    <row r="20" spans="1:205">
      <c r="A20" s="15"/>
      <c r="B20" s="18" t="s">
        <v>378</v>
      </c>
      <c r="C20" s="19">
        <v>557.55733473273472</v>
      </c>
      <c r="D20" s="19">
        <v>535.03747609646928</v>
      </c>
      <c r="E20" s="19">
        <v>22.51985863626544</v>
      </c>
      <c r="F20" s="20">
        <v>4.2090245342374905E-2</v>
      </c>
      <c r="G20" s="19"/>
      <c r="H20" s="19">
        <v>341.39298312058003</v>
      </c>
      <c r="I20" s="19">
        <v>193.64449297588925</v>
      </c>
      <c r="J20" s="20">
        <v>0.5672187260729199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/>
      <c r="FZ20" s="19">
        <v>1927.3377599999999</v>
      </c>
      <c r="GA20" s="19">
        <v>1854.4807500000002</v>
      </c>
      <c r="GB20" s="19">
        <v>1842.5194887844962</v>
      </c>
      <c r="GC20" s="19">
        <v>1927.8290000000002</v>
      </c>
      <c r="GD20" s="19">
        <v>1190.4852815632287</v>
      </c>
      <c r="GE20" s="19">
        <v>2201.0679787130002</v>
      </c>
      <c r="GF20" s="19">
        <v>2099.638448956</v>
      </c>
      <c r="GG20" s="19">
        <v>2140.6410599610003</v>
      </c>
      <c r="GH20" s="19">
        <v>2117.6059076780002</v>
      </c>
      <c r="GI20" s="19">
        <v>2034.4329156903966</v>
      </c>
      <c r="GJ20" s="19">
        <v>3623.8579671011248</v>
      </c>
      <c r="GK20" s="19">
        <v>6550.6251794257269</v>
      </c>
      <c r="GL20" s="19">
        <v>6017.1557189700061</v>
      </c>
      <c r="GM20" s="19">
        <v>6196.1183922789151</v>
      </c>
      <c r="GN20" s="19">
        <f t="shared" si="1"/>
        <v>557.55733473273472</v>
      </c>
      <c r="GO20" s="37"/>
      <c r="GP20" s="37"/>
      <c r="GQ20" s="37"/>
      <c r="GR20" s="37"/>
      <c r="GS20" s="37"/>
      <c r="GT20" s="37"/>
      <c r="GU20" s="37"/>
      <c r="GV20" s="37"/>
      <c r="GW20" s="37"/>
    </row>
    <row r="21" spans="1:205">
      <c r="A21" s="15"/>
      <c r="B21" s="18" t="s">
        <v>379</v>
      </c>
      <c r="C21" s="19">
        <v>457.62766055620847</v>
      </c>
      <c r="D21" s="19">
        <v>619.77961801323897</v>
      </c>
      <c r="E21" s="19">
        <v>-162.15195745703051</v>
      </c>
      <c r="F21" s="20">
        <v>-0.26162841233279605</v>
      </c>
      <c r="G21" s="19"/>
      <c r="H21" s="19">
        <v>628.06763258162141</v>
      </c>
      <c r="I21" s="19">
        <v>-8.2880145683824367</v>
      </c>
      <c r="J21" s="20">
        <v>-1.3196054275739732E-2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/>
      <c r="FZ21" s="19">
        <v>2229.0868100000002</v>
      </c>
      <c r="GA21" s="19">
        <v>3343.3322999999996</v>
      </c>
      <c r="GB21" s="19">
        <v>3904.0904833470008</v>
      </c>
      <c r="GC21" s="19">
        <v>4627.9209999999994</v>
      </c>
      <c r="GD21" s="19">
        <v>3868.2048271259991</v>
      </c>
      <c r="GE21" s="19">
        <v>4597.230216269998</v>
      </c>
      <c r="GF21" s="19">
        <v>4377.0975684659988</v>
      </c>
      <c r="GG21" s="19">
        <v>4551.7034171279984</v>
      </c>
      <c r="GH21" s="19">
        <v>5340.190593205999</v>
      </c>
      <c r="GI21" s="19">
        <v>5343.7957711930003</v>
      </c>
      <c r="GJ21" s="19">
        <v>5212.7124999829994</v>
      </c>
      <c r="GK21" s="19">
        <v>5299.035080242289</v>
      </c>
      <c r="GL21" s="19">
        <v>7895.0865079255509</v>
      </c>
      <c r="GM21" s="19">
        <v>8242.780012297133</v>
      </c>
      <c r="GN21" s="19">
        <f t="shared" si="1"/>
        <v>457.62766055620847</v>
      </c>
      <c r="GO21" s="37"/>
      <c r="GP21" s="37"/>
      <c r="GQ21" s="37"/>
      <c r="GR21" s="37"/>
      <c r="GS21" s="37"/>
      <c r="GT21" s="37"/>
      <c r="GU21" s="37"/>
      <c r="GV21" s="37"/>
      <c r="GW21" s="37"/>
    </row>
    <row r="22" spans="1:205">
      <c r="A22" s="15"/>
      <c r="B22" s="18" t="s">
        <v>380</v>
      </c>
      <c r="C22" s="19">
        <v>3.412010859999997</v>
      </c>
      <c r="D22" s="19">
        <v>2.6638860919999998</v>
      </c>
      <c r="E22" s="19">
        <v>0.74812476799999716</v>
      </c>
      <c r="F22" s="20">
        <v>0.28083962382877942</v>
      </c>
      <c r="G22" s="19"/>
      <c r="H22" s="19">
        <v>1.6206006220000002</v>
      </c>
      <c r="I22" s="19">
        <v>1.0432854699999996</v>
      </c>
      <c r="J22" s="20">
        <v>0.6437646979997268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/>
      <c r="FZ22" s="19">
        <v>799.78081999999017</v>
      </c>
      <c r="GA22" s="19">
        <v>260.29880000000003</v>
      </c>
      <c r="GB22" s="19">
        <v>839.46213538467202</v>
      </c>
      <c r="GC22" s="19">
        <v>780.06499999999983</v>
      </c>
      <c r="GD22" s="19">
        <v>488.29925876099992</v>
      </c>
      <c r="GE22" s="19">
        <v>166.8720481120001</v>
      </c>
      <c r="GF22" s="19">
        <v>1138.8539819850002</v>
      </c>
      <c r="GG22" s="19">
        <v>1185.3175139930006</v>
      </c>
      <c r="GH22" s="19">
        <v>519.54984960900003</v>
      </c>
      <c r="GI22" s="19">
        <v>864.73813421800025</v>
      </c>
      <c r="GJ22" s="19">
        <v>1121.5445901180003</v>
      </c>
      <c r="GK22" s="19">
        <v>144.96402915199997</v>
      </c>
      <c r="GL22" s="19">
        <v>44.863413946000009</v>
      </c>
      <c r="GM22" s="19">
        <v>24.686238943000003</v>
      </c>
      <c r="GN22" s="19">
        <f t="shared" si="1"/>
        <v>3.412010859999997</v>
      </c>
      <c r="GO22" s="37"/>
      <c r="GP22" s="37"/>
      <c r="GQ22" s="37"/>
      <c r="GR22" s="37"/>
      <c r="GS22" s="37"/>
      <c r="GT22" s="37"/>
      <c r="GU22" s="37"/>
      <c r="GV22" s="37"/>
      <c r="GW22" s="37"/>
    </row>
    <row r="23" spans="1:205">
      <c r="A23" s="15">
        <v>8</v>
      </c>
      <c r="B23" s="18" t="s">
        <v>381</v>
      </c>
      <c r="C23" s="19">
        <v>239.09550416176785</v>
      </c>
      <c r="D23" s="19">
        <v>167.34874646750106</v>
      </c>
      <c r="E23" s="19">
        <v>71.74675769426679</v>
      </c>
      <c r="F23" s="20">
        <v>0.4287259941215032</v>
      </c>
      <c r="G23" s="19"/>
      <c r="H23" s="19">
        <v>190.33824552687949</v>
      </c>
      <c r="I23" s="19">
        <v>-22.989499059378431</v>
      </c>
      <c r="J23" s="20">
        <v>-0.12078234196044359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/>
      <c r="FZ23" s="19">
        <v>4437.5134599999583</v>
      </c>
      <c r="GA23" s="19">
        <v>4582.625256326307</v>
      </c>
      <c r="GB23" s="19">
        <v>3466.2040272134982</v>
      </c>
      <c r="GC23" s="19">
        <v>4154.3599999999997</v>
      </c>
      <c r="GD23" s="19">
        <v>4037.7362217326922</v>
      </c>
      <c r="GE23" s="19">
        <v>4714.0392288176663</v>
      </c>
      <c r="GF23" s="19">
        <v>5343.6743991090789</v>
      </c>
      <c r="GG23" s="19">
        <v>4960.0538754525496</v>
      </c>
      <c r="GH23" s="19">
        <v>4344.1165494465704</v>
      </c>
      <c r="GI23" s="19">
        <v>4849.9665743108744</v>
      </c>
      <c r="GJ23" s="19">
        <v>5217.089923745898</v>
      </c>
      <c r="GK23" s="19">
        <v>2812.1148789444983</v>
      </c>
      <c r="GL23" s="19">
        <v>2112.7034038937472</v>
      </c>
      <c r="GM23" s="19">
        <v>2145.6041828072835</v>
      </c>
      <c r="GN23" s="19">
        <f t="shared" si="1"/>
        <v>239.09550416176785</v>
      </c>
      <c r="GO23" s="37"/>
      <c r="GP23" s="37"/>
      <c r="GQ23" s="37"/>
      <c r="GR23" s="37"/>
      <c r="GS23" s="37"/>
      <c r="GT23" s="37"/>
      <c r="GU23" s="37"/>
      <c r="GV23" s="37"/>
      <c r="GW23" s="37"/>
    </row>
    <row r="24" spans="1:205">
      <c r="A24" s="15">
        <v>2</v>
      </c>
      <c r="B24" s="18" t="s">
        <v>382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/>
      <c r="FZ24" s="19">
        <v>785.45513000000005</v>
      </c>
      <c r="GA24" s="19">
        <v>796.44592</v>
      </c>
      <c r="GB24" s="19">
        <v>907.90285117600024</v>
      </c>
      <c r="GC24" s="19">
        <v>0</v>
      </c>
      <c r="GD24" s="19">
        <v>519.09092500400016</v>
      </c>
      <c r="GE24" s="19">
        <v>286.75119779700015</v>
      </c>
      <c r="GF24" s="19">
        <v>0</v>
      </c>
      <c r="GG24" s="19">
        <v>221.87184949899992</v>
      </c>
      <c r="GH24" s="19">
        <v>222.93971167200013</v>
      </c>
      <c r="GI24" s="19">
        <v>82.97643539000002</v>
      </c>
      <c r="GJ24" s="19">
        <v>56.126183149999996</v>
      </c>
      <c r="GK24" s="19">
        <v>0</v>
      </c>
      <c r="GL24" s="19">
        <v>0</v>
      </c>
      <c r="GM24" s="19">
        <v>0</v>
      </c>
      <c r="GN24" s="19">
        <f t="shared" si="1"/>
        <v>0</v>
      </c>
      <c r="GO24" s="37"/>
      <c r="GP24" s="37"/>
      <c r="GQ24" s="37"/>
      <c r="GR24" s="37"/>
      <c r="GS24" s="37"/>
      <c r="GT24" s="37"/>
      <c r="GU24" s="37"/>
      <c r="GV24" s="37"/>
      <c r="GW24" s="37"/>
    </row>
    <row r="25" spans="1:205">
      <c r="A25" s="15">
        <v>3</v>
      </c>
      <c r="B25" s="18" t="s">
        <v>383</v>
      </c>
      <c r="C25" s="19">
        <v>106.21133574929992</v>
      </c>
      <c r="D25" s="19">
        <v>113.62517240429884</v>
      </c>
      <c r="E25" s="19">
        <v>-7.4138366549989172</v>
      </c>
      <c r="F25" s="20">
        <v>-6.5248188391029679E-2</v>
      </c>
      <c r="G25" s="19"/>
      <c r="H25" s="19">
        <v>107.85390464699989</v>
      </c>
      <c r="I25" s="19">
        <v>5.7712677572989435</v>
      </c>
      <c r="J25" s="20">
        <v>5.3510049322627644E-2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/>
      <c r="FZ25" s="19">
        <v>1465.9412500000294</v>
      </c>
      <c r="GA25" s="19">
        <v>1434.4527499999999</v>
      </c>
      <c r="GB25" s="19">
        <v>1504.3849255473997</v>
      </c>
      <c r="GC25" s="19">
        <v>1771.5809999999999</v>
      </c>
      <c r="GD25" s="19">
        <v>1765.0152978906001</v>
      </c>
      <c r="GE25" s="19">
        <v>1259.1708260047035</v>
      </c>
      <c r="GF25" s="19">
        <v>934.43412699825024</v>
      </c>
      <c r="GG25" s="19">
        <v>1503.821028668965</v>
      </c>
      <c r="GH25" s="19">
        <v>2175.8288707466686</v>
      </c>
      <c r="GI25" s="19">
        <v>1761.2969546250902</v>
      </c>
      <c r="GJ25" s="19">
        <v>1025.1074614922418</v>
      </c>
      <c r="GK25" s="19">
        <v>1244.6407469531687</v>
      </c>
      <c r="GL25" s="19">
        <v>1470.6320540948143</v>
      </c>
      <c r="GM25" s="19">
        <v>1433.2611728284221</v>
      </c>
      <c r="GN25" s="19">
        <f t="shared" si="1"/>
        <v>106.21133574929992</v>
      </c>
      <c r="GO25" s="37"/>
      <c r="GP25" s="37"/>
      <c r="GQ25" s="37"/>
      <c r="GR25" s="37"/>
      <c r="GS25" s="37"/>
      <c r="GT25" s="37"/>
      <c r="GU25" s="37"/>
      <c r="GV25" s="37"/>
      <c r="GW25" s="37"/>
    </row>
    <row r="26" spans="1:205" hidden="1" outlineLevel="1">
      <c r="A26" s="15">
        <v>4</v>
      </c>
      <c r="B26" s="18" t="s">
        <v>384</v>
      </c>
      <c r="C26" s="19">
        <v>102.46795359316617</v>
      </c>
      <c r="D26" s="19">
        <v>81.091720787516522</v>
      </c>
      <c r="E26" s="19">
        <v>21.37623280564965</v>
      </c>
      <c r="F26" s="20">
        <v>0.26360561347146017</v>
      </c>
      <c r="H26" s="19">
        <v>87.373533167147897</v>
      </c>
      <c r="I26" s="19">
        <v>-6.2818123796313756</v>
      </c>
      <c r="J26" s="20">
        <v>-7.1896055383431745E-2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/>
      <c r="FZ26" s="19">
        <v>0</v>
      </c>
      <c r="GA26" s="19">
        <v>0</v>
      </c>
      <c r="GB26" s="19">
        <v>13.74541868999999</v>
      </c>
      <c r="GC26" s="19">
        <v>94.133999999999986</v>
      </c>
      <c r="GD26" s="19">
        <v>238.58624945599988</v>
      </c>
      <c r="GE26" s="19">
        <v>238.77740082700009</v>
      </c>
      <c r="GF26" s="19">
        <v>283.68603851299991</v>
      </c>
      <c r="GG26" s="19">
        <v>312.59253522827589</v>
      </c>
      <c r="GH26" s="19">
        <v>377.90497425275703</v>
      </c>
      <c r="GI26" s="19">
        <v>481.20356181588312</v>
      </c>
      <c r="GJ26" s="19">
        <v>788.97495888169578</v>
      </c>
      <c r="GK26" s="19">
        <v>1139.1253062832589</v>
      </c>
      <c r="GL26" s="19">
        <v>1207.1042216055284</v>
      </c>
      <c r="GM26" s="19">
        <v>1183.8084819521682</v>
      </c>
      <c r="GN26" s="19">
        <f t="shared" si="1"/>
        <v>102.46795359316617</v>
      </c>
      <c r="GO26" s="37"/>
      <c r="GP26" s="37"/>
      <c r="GQ26" s="37"/>
      <c r="GR26" s="37"/>
      <c r="GS26" s="37"/>
      <c r="GT26" s="37"/>
      <c r="GU26" s="37"/>
      <c r="GV26" s="37"/>
      <c r="GW26" s="37"/>
    </row>
    <row r="27" spans="1:205" hidden="1" outlineLevel="1">
      <c r="A27" s="15">
        <v>5</v>
      </c>
      <c r="B27" s="18" t="s">
        <v>385</v>
      </c>
      <c r="C27" s="19">
        <v>67.966462961989777</v>
      </c>
      <c r="D27" s="19">
        <v>53.288949810585891</v>
      </c>
      <c r="E27" s="19">
        <v>14.677513151403886</v>
      </c>
      <c r="F27" s="20">
        <v>0.2754325841206236</v>
      </c>
      <c r="H27" s="19">
        <v>24.060011144228994</v>
      </c>
      <c r="I27" s="19">
        <v>29.228938666356896</v>
      </c>
      <c r="J27" s="20">
        <v>1.2148347933482864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/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23.448024539794993</v>
      </c>
      <c r="GH27" s="19">
        <v>47.265850036009006</v>
      </c>
      <c r="GI27" s="19">
        <v>81.578900443461322</v>
      </c>
      <c r="GJ27" s="19">
        <v>159.55821807882603</v>
      </c>
      <c r="GK27" s="19">
        <v>305.08866327785921</v>
      </c>
      <c r="GL27" s="19">
        <v>485.51411923434011</v>
      </c>
      <c r="GM27" s="19">
        <v>737.10101604475824</v>
      </c>
      <c r="GN27" s="19">
        <f t="shared" si="1"/>
        <v>67.966462961989777</v>
      </c>
      <c r="GO27" s="37"/>
      <c r="GP27" s="37"/>
      <c r="GQ27" s="37"/>
      <c r="GR27" s="37"/>
      <c r="GS27" s="37"/>
      <c r="GT27" s="37"/>
      <c r="GU27" s="37"/>
      <c r="GV27" s="37"/>
      <c r="GW27" s="37"/>
    </row>
    <row r="28" spans="1:205" hidden="1" outlineLevel="1">
      <c r="A28" s="15">
        <v>6</v>
      </c>
      <c r="B28" s="18" t="s">
        <v>386</v>
      </c>
      <c r="C28" s="19">
        <v>18.73353898999995</v>
      </c>
      <c r="D28" s="19">
        <v>11.650612851999988</v>
      </c>
      <c r="E28" s="19">
        <v>7.0829261379999622</v>
      </c>
      <c r="F28" s="20">
        <v>0.6079445114154729</v>
      </c>
      <c r="H28" s="19">
        <v>17.75091208328001</v>
      </c>
      <c r="I28" s="19">
        <v>-6.1002992312800224</v>
      </c>
      <c r="J28" s="20">
        <v>-0.34366117091110115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/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137.04629873809697</v>
      </c>
      <c r="GI28" s="19">
        <v>201.69409571071895</v>
      </c>
      <c r="GJ28" s="19">
        <v>206.52522515991808</v>
      </c>
      <c r="GK28" s="19">
        <v>167.66091805270196</v>
      </c>
      <c r="GL28" s="19">
        <v>198.08041223435598</v>
      </c>
      <c r="GM28" s="19">
        <v>181.74216711500006</v>
      </c>
      <c r="GN28" s="19">
        <f t="shared" si="1"/>
        <v>18.73353898999995</v>
      </c>
      <c r="GO28" s="37"/>
      <c r="GP28" s="37"/>
      <c r="GQ28" s="37"/>
      <c r="GR28" s="37"/>
      <c r="GS28" s="37"/>
      <c r="GT28" s="37"/>
      <c r="GU28" s="37"/>
      <c r="GV28" s="37"/>
      <c r="GW28" s="37"/>
    </row>
    <row r="29" spans="1:205" collapsed="1">
      <c r="A29" s="15">
        <v>7</v>
      </c>
      <c r="B29" s="18" t="s">
        <v>387</v>
      </c>
      <c r="C29" s="19">
        <v>189.16795554515591</v>
      </c>
      <c r="D29" s="19">
        <v>146.03128345010242</v>
      </c>
      <c r="E29" s="19">
        <v>43.136672095053484</v>
      </c>
      <c r="F29" s="20">
        <v>0.29539336418824874</v>
      </c>
      <c r="G29" s="19"/>
      <c r="H29" s="19">
        <v>129.18445639465691</v>
      </c>
      <c r="I29" s="19">
        <v>16.846827055445516</v>
      </c>
      <c r="J29" s="20">
        <v>0.13040908732842185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/>
      <c r="FZ29" s="19">
        <v>0</v>
      </c>
      <c r="GA29" s="19">
        <v>0</v>
      </c>
      <c r="GB29" s="19">
        <v>13.74541868999999</v>
      </c>
      <c r="GC29" s="19">
        <v>94.133999999999986</v>
      </c>
      <c r="GD29" s="19">
        <v>238.58624945599988</v>
      </c>
      <c r="GE29" s="19">
        <v>238.77740082700009</v>
      </c>
      <c r="GF29" s="19">
        <v>283.68603851299991</v>
      </c>
      <c r="GG29" s="19">
        <v>336.04055976807086</v>
      </c>
      <c r="GH29" s="19">
        <v>562.21712302686296</v>
      </c>
      <c r="GI29" s="19">
        <v>764.47655797006337</v>
      </c>
      <c r="GJ29" s="19">
        <v>1155.05840212044</v>
      </c>
      <c r="GK29" s="19">
        <v>1611.87488761382</v>
      </c>
      <c r="GL29" s="19">
        <v>1890.6987530742247</v>
      </c>
      <c r="GM29" s="19">
        <v>2102.6516651119264</v>
      </c>
      <c r="GN29" s="19">
        <f t="shared" si="1"/>
        <v>189.16795554515591</v>
      </c>
      <c r="GO29" s="37"/>
      <c r="GP29" s="37"/>
      <c r="GQ29" s="37"/>
      <c r="GR29" s="37"/>
      <c r="GS29" s="37"/>
      <c r="GT29" s="37"/>
      <c r="GU29" s="37"/>
      <c r="GV29" s="37"/>
      <c r="GW29" s="37"/>
    </row>
    <row r="30" spans="1:205">
      <c r="A30" s="15"/>
      <c r="B30" s="21"/>
      <c r="G30" s="19"/>
      <c r="K30" s="19"/>
      <c r="L30" s="19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</row>
    <row r="31" spans="1:205">
      <c r="A31" s="15"/>
      <c r="B31" s="16" t="s">
        <v>388</v>
      </c>
      <c r="C31" s="238"/>
      <c r="D31" s="256"/>
      <c r="E31" s="28" t="s">
        <v>389</v>
      </c>
      <c r="G31" s="19"/>
      <c r="H31" s="20"/>
      <c r="I31" s="28" t="s">
        <v>389</v>
      </c>
      <c r="K31" s="19"/>
      <c r="L31" s="19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</row>
    <row r="32" spans="1:205">
      <c r="A32" s="15"/>
      <c r="B32" s="18" t="s">
        <v>378</v>
      </c>
      <c r="C32" s="20">
        <v>0.35900293480087347</v>
      </c>
      <c r="D32" s="20">
        <v>0.33767254141927278</v>
      </c>
      <c r="E32" s="19">
        <v>2.1330393381600699</v>
      </c>
      <c r="F32" s="20"/>
      <c r="G32" s="20"/>
      <c r="H32" s="20">
        <v>0.24412104357527345</v>
      </c>
      <c r="I32" s="19">
        <v>9.3551497843999325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/>
      <c r="FZ32" s="20">
        <v>0.16550611324436018</v>
      </c>
      <c r="GA32" s="20">
        <v>0.15111927894548108</v>
      </c>
      <c r="GB32" s="20">
        <v>0.14765778280024183</v>
      </c>
      <c r="GC32" s="20">
        <v>0.14434298275891763</v>
      </c>
      <c r="GD32" s="20">
        <v>9.8326932754186427E-2</v>
      </c>
      <c r="GE32" s="20">
        <v>0.16347912004057114</v>
      </c>
      <c r="GF32" s="20">
        <v>0.14809772842612104</v>
      </c>
      <c r="GG32" s="20">
        <v>0.14367249528603049</v>
      </c>
      <c r="GH32" s="20">
        <v>0.13856456922301158</v>
      </c>
      <c r="GI32" s="20">
        <v>0.1295678222007883</v>
      </c>
      <c r="GJ32" s="20">
        <v>0.20813017751050875</v>
      </c>
      <c r="GK32" s="20">
        <v>0.37086172694293362</v>
      </c>
      <c r="GL32" s="20">
        <v>0.30966560710437674</v>
      </c>
      <c r="GM32" s="20">
        <v>0.30757444144695339</v>
      </c>
      <c r="GN32" s="20">
        <f t="shared" ref="GN32:GN41" si="2">+C32</f>
        <v>0.35900293480087347</v>
      </c>
      <c r="GO32" s="37"/>
      <c r="GP32" s="37"/>
      <c r="GQ32" s="37"/>
      <c r="GR32" s="37"/>
      <c r="GS32" s="37"/>
      <c r="GT32" s="37"/>
      <c r="GU32" s="37"/>
      <c r="GV32" s="37"/>
      <c r="GW32" s="37"/>
    </row>
    <row r="33" spans="1:205">
      <c r="A33" s="15"/>
      <c r="B33" s="18" t="s">
        <v>379</v>
      </c>
      <c r="C33" s="20">
        <v>0.2946596931856148</v>
      </c>
      <c r="D33" s="20">
        <v>0.39115495284794233</v>
      </c>
      <c r="E33" s="19">
        <v>-9.649525966232753</v>
      </c>
      <c r="F33" s="20"/>
      <c r="G33" s="20"/>
      <c r="H33" s="20">
        <v>0.4491144618737597</v>
      </c>
      <c r="I33" s="19">
        <v>-5.7959509025817368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/>
      <c r="FZ33" s="20">
        <v>0.19141818401740318</v>
      </c>
      <c r="GA33" s="20">
        <v>0.27244389916214373</v>
      </c>
      <c r="GB33" s="20">
        <v>0.31287014771433297</v>
      </c>
      <c r="GC33" s="20">
        <v>0.34650787031040237</v>
      </c>
      <c r="GD33" s="20">
        <v>0.31949048157638771</v>
      </c>
      <c r="GE33" s="20">
        <v>0.34144840488715289</v>
      </c>
      <c r="GF33" s="20">
        <v>0.30873801501950715</v>
      </c>
      <c r="GG33" s="20">
        <v>0.30549474172594138</v>
      </c>
      <c r="GH33" s="20">
        <v>0.34943291687722527</v>
      </c>
      <c r="GI33" s="20">
        <v>0.34033266716208949</v>
      </c>
      <c r="GJ33" s="20">
        <v>0.29938336098767815</v>
      </c>
      <c r="GK33" s="20">
        <v>0.30000331986055201</v>
      </c>
      <c r="GL33" s="20">
        <v>0.40631103311995342</v>
      </c>
      <c r="GM33" s="20">
        <v>0.40917043506005984</v>
      </c>
      <c r="GN33" s="20">
        <f t="shared" si="2"/>
        <v>0.2946596931856148</v>
      </c>
      <c r="GO33" s="37"/>
      <c r="GP33" s="37"/>
      <c r="GQ33" s="37"/>
      <c r="GR33" s="37"/>
      <c r="GS33" s="37"/>
      <c r="GT33" s="37"/>
      <c r="GU33" s="37"/>
      <c r="GV33" s="37"/>
      <c r="GW33" s="37"/>
    </row>
    <row r="34" spans="1:205">
      <c r="A34" s="15"/>
      <c r="B34" s="18" t="s">
        <v>380</v>
      </c>
      <c r="C34" s="20">
        <v>2.1969434101330901E-3</v>
      </c>
      <c r="D34" s="20">
        <v>1.6812302444677866E-3</v>
      </c>
      <c r="E34" s="19">
        <v>5.1571316566530342E-2</v>
      </c>
      <c r="F34" s="20"/>
      <c r="G34" s="20"/>
      <c r="H34" s="20">
        <v>1.1588484082042287E-3</v>
      </c>
      <c r="I34" s="19">
        <v>5.2238183626355787E-2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/>
      <c r="FZ34" s="20">
        <v>6.8679511039925686E-2</v>
      </c>
      <c r="GA34" s="20">
        <v>2.1211418326328807E-2</v>
      </c>
      <c r="GB34" s="20">
        <v>6.7273707773603281E-2</v>
      </c>
      <c r="GC34" s="20">
        <v>5.8406066536936127E-2</v>
      </c>
      <c r="GD34" s="20">
        <v>4.0330585454249369E-2</v>
      </c>
      <c r="GE34" s="20">
        <v>1.2394026830860869E-2</v>
      </c>
      <c r="GF34" s="20">
        <v>8.0328919402711696E-2</v>
      </c>
      <c r="GG34" s="20">
        <v>7.9554451293535097E-2</v>
      </c>
      <c r="GH34" s="20">
        <v>3.3996505600936582E-2</v>
      </c>
      <c r="GI34" s="20">
        <v>5.5072957166826551E-2</v>
      </c>
      <c r="GJ34" s="20">
        <v>6.4414024155019081E-2</v>
      </c>
      <c r="GK34" s="20">
        <v>8.2070960745504896E-3</v>
      </c>
      <c r="GL34" s="20">
        <v>2.3088410812710605E-3</v>
      </c>
      <c r="GM34" s="20">
        <v>1.2254214128285278E-3</v>
      </c>
      <c r="GN34" s="20">
        <f t="shared" si="2"/>
        <v>2.1969434101330901E-3</v>
      </c>
      <c r="GO34" s="37"/>
      <c r="GP34" s="37"/>
      <c r="GQ34" s="37"/>
      <c r="GR34" s="37"/>
      <c r="GS34" s="37"/>
      <c r="GT34" s="37"/>
      <c r="GU34" s="37"/>
      <c r="GV34" s="37"/>
      <c r="GW34" s="37"/>
    </row>
    <row r="35" spans="1:205">
      <c r="A35" s="15"/>
      <c r="B35" s="18" t="s">
        <v>381</v>
      </c>
      <c r="C35" s="20">
        <v>0.15395006458468458</v>
      </c>
      <c r="D35" s="20">
        <v>0.1056170437541871</v>
      </c>
      <c r="E35" s="19">
        <v>4.8333020830497482</v>
      </c>
      <c r="F35" s="20"/>
      <c r="G35" s="20"/>
      <c r="H35" s="20">
        <v>0.13610581771651939</v>
      </c>
      <c r="I35" s="19">
        <v>-3.0488773962332294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/>
      <c r="FZ35" s="20">
        <v>0.38106221985404665</v>
      </c>
      <c r="GA35" s="20">
        <v>0.37343230681331246</v>
      </c>
      <c r="GB35" s="20">
        <v>0.27777833803497781</v>
      </c>
      <c r="GC35" s="20">
        <v>0.31105077984320023</v>
      </c>
      <c r="GD35" s="20">
        <v>0.33349275635909398</v>
      </c>
      <c r="GE35" s="20">
        <v>0.35012411811763045</v>
      </c>
      <c r="GF35" s="20">
        <v>0.37691538767084948</v>
      </c>
      <c r="GG35" s="20">
        <v>0.3329018257046778</v>
      </c>
      <c r="GH35" s="20">
        <v>0.28425526966377807</v>
      </c>
      <c r="GI35" s="20">
        <v>0.30888195031332683</v>
      </c>
      <c r="GJ35" s="20">
        <v>0.29963477094719698</v>
      </c>
      <c r="GK35" s="20">
        <v>0.15920706067000215</v>
      </c>
      <c r="GL35" s="20">
        <v>0.1087277133506243</v>
      </c>
      <c r="GM35" s="20">
        <v>0.10650748844882474</v>
      </c>
      <c r="GN35" s="20">
        <f t="shared" si="2"/>
        <v>0.15395006458468458</v>
      </c>
      <c r="GO35" s="37"/>
      <c r="GP35" s="37"/>
      <c r="GQ35" s="37"/>
      <c r="GR35" s="37"/>
      <c r="GS35" s="37"/>
      <c r="GT35" s="37"/>
      <c r="GU35" s="37"/>
      <c r="GV35" s="37"/>
      <c r="GW35" s="37"/>
    </row>
    <row r="36" spans="1:205">
      <c r="A36" s="15"/>
      <c r="B36" s="18" t="s">
        <v>382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/>
      <c r="FZ36" s="20">
        <v>6.7449322268320872E-2</v>
      </c>
      <c r="GA36" s="20">
        <v>6.4901365597604774E-2</v>
      </c>
      <c r="GB36" s="20">
        <v>7.2758482511956685E-2</v>
      </c>
      <c r="GC36" s="20">
        <v>0</v>
      </c>
      <c r="GD36" s="20">
        <v>4.2873792113712832E-2</v>
      </c>
      <c r="GE36" s="20">
        <v>2.1297767238358339E-2</v>
      </c>
      <c r="GF36" s="20">
        <v>0</v>
      </c>
      <c r="GG36" s="20">
        <v>1.4891278527484045E-2</v>
      </c>
      <c r="GH36" s="20">
        <v>1.4587957560246107E-2</v>
      </c>
      <c r="GI36" s="20">
        <v>5.2845566666513948E-3</v>
      </c>
      <c r="GJ36" s="20">
        <v>3.2235127778314629E-3</v>
      </c>
      <c r="GK36" s="20">
        <v>0</v>
      </c>
      <c r="GL36" s="20">
        <v>0</v>
      </c>
      <c r="GM36" s="20">
        <v>0</v>
      </c>
      <c r="GN36" s="20">
        <f t="shared" si="2"/>
        <v>0</v>
      </c>
      <c r="GO36" s="37"/>
      <c r="GP36" s="37"/>
      <c r="GQ36" s="37"/>
      <c r="GR36" s="37"/>
      <c r="GS36" s="37"/>
      <c r="GT36" s="37"/>
      <c r="GU36" s="37"/>
      <c r="GV36" s="37"/>
      <c r="GW36" s="37"/>
    </row>
    <row r="37" spans="1:205">
      <c r="A37" s="15"/>
      <c r="B37" s="18" t="s">
        <v>383</v>
      </c>
      <c r="C37" s="20">
        <v>6.8387910745353775E-2</v>
      </c>
      <c r="D37" s="20">
        <v>7.1711052868462424E-2</v>
      </c>
      <c r="E37" s="19">
        <v>-0.33231421231086494</v>
      </c>
      <c r="F37" s="20"/>
      <c r="G37" s="20"/>
      <c r="H37" s="20">
        <v>7.7123459057136218E-2</v>
      </c>
      <c r="I37" s="19">
        <v>-0.54124061886737929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/>
      <c r="FZ37" s="20">
        <v>0.12588464957594345</v>
      </c>
      <c r="GA37" s="20">
        <v>0.11689173115512921</v>
      </c>
      <c r="GB37" s="20">
        <v>0.12055999620985125</v>
      </c>
      <c r="GC37" s="20">
        <v>0.13264417421826624</v>
      </c>
      <c r="GD37" s="20">
        <v>0.14577966077658047</v>
      </c>
      <c r="GE37" s="20">
        <v>9.3521935990532531E-2</v>
      </c>
      <c r="GF37" s="20">
        <v>6.5910191176531657E-2</v>
      </c>
      <c r="GG37" s="20">
        <v>0.1009313161807761</v>
      </c>
      <c r="GH37" s="20">
        <v>0.14237436204954543</v>
      </c>
      <c r="GI37" s="20">
        <v>0.11217249234399555</v>
      </c>
      <c r="GJ37" s="20">
        <v>5.8875320132482874E-2</v>
      </c>
      <c r="GK37" s="20">
        <v>7.0464971540176127E-2</v>
      </c>
      <c r="GL37" s="20">
        <v>7.568429157030053E-2</v>
      </c>
      <c r="GM37" s="20">
        <v>7.1146882091478167E-2</v>
      </c>
      <c r="GN37" s="20">
        <f t="shared" si="2"/>
        <v>6.8387910745353775E-2</v>
      </c>
      <c r="GO37" s="37"/>
      <c r="GP37" s="37"/>
      <c r="GQ37" s="37"/>
      <c r="GR37" s="37"/>
      <c r="GS37" s="37"/>
      <c r="GT37" s="37"/>
      <c r="GU37" s="37"/>
      <c r="GV37" s="37"/>
      <c r="GW37" s="37"/>
    </row>
    <row r="38" spans="1:205">
      <c r="A38" s="15"/>
      <c r="B38" s="18" t="s">
        <v>384</v>
      </c>
      <c r="C38" s="20">
        <v>6.5977602250753067E-2</v>
      </c>
      <c r="D38" s="20">
        <v>5.1178559763999813E-2</v>
      </c>
      <c r="E38" s="19">
        <v>1.4799042486753253</v>
      </c>
      <c r="H38" s="20">
        <v>6.2478490045852098E-2</v>
      </c>
      <c r="I38" s="19">
        <v>-1.1299930281852284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/>
      <c r="FZ38" s="20">
        <v>0</v>
      </c>
      <c r="GA38" s="20">
        <v>0</v>
      </c>
      <c r="GB38" s="20">
        <v>1.10154495503618E-3</v>
      </c>
      <c r="GC38" s="20">
        <v>7.0481263322773689E-3</v>
      </c>
      <c r="GD38" s="20">
        <v>1.9705790965789168E-2</v>
      </c>
      <c r="GE38" s="20">
        <v>1.7734626894893621E-2</v>
      </c>
      <c r="GF38" s="20">
        <v>2.0009758304278799E-2</v>
      </c>
      <c r="GG38" s="20">
        <v>2.0980140194475669E-2</v>
      </c>
      <c r="GH38" s="20">
        <v>2.4728038288288047E-2</v>
      </c>
      <c r="GI38" s="20">
        <v>3.0646622485749578E-2</v>
      </c>
      <c r="GJ38" s="20">
        <v>4.5313447638995551E-2</v>
      </c>
      <c r="GK38" s="20">
        <v>6.449124575459883E-2</v>
      </c>
      <c r="GL38" s="20">
        <v>6.2122151906967349E-2</v>
      </c>
      <c r="GM38" s="20">
        <v>5.8764085765424759E-2</v>
      </c>
      <c r="GN38" s="20">
        <f t="shared" si="2"/>
        <v>6.5977602250753067E-2</v>
      </c>
      <c r="GO38" s="37"/>
      <c r="GP38" s="37"/>
      <c r="GQ38" s="37"/>
      <c r="GR38" s="37"/>
      <c r="GS38" s="37"/>
      <c r="GT38" s="37"/>
      <c r="GU38" s="37"/>
      <c r="GV38" s="37"/>
      <c r="GW38" s="37"/>
    </row>
    <row r="39" spans="1:205">
      <c r="A39" s="15"/>
      <c r="B39" s="18" t="s">
        <v>385</v>
      </c>
      <c r="C39" s="20">
        <v>4.3762601891131826E-2</v>
      </c>
      <c r="D39" s="20">
        <v>3.3631691079636053E-2</v>
      </c>
      <c r="E39" s="19">
        <v>1.0130910811495772</v>
      </c>
      <c r="H39" s="20">
        <v>1.720467414202052E-2</v>
      </c>
      <c r="I39" s="19">
        <v>1.6427016937615533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/>
      <c r="FZ39" s="20">
        <v>0</v>
      </c>
      <c r="GA39" s="20">
        <v>0</v>
      </c>
      <c r="GB39" s="20">
        <v>0</v>
      </c>
      <c r="GC39" s="20">
        <v>0</v>
      </c>
      <c r="GD39" s="20">
        <v>0</v>
      </c>
      <c r="GE39" s="20">
        <v>0</v>
      </c>
      <c r="GF39" s="20">
        <v>0</v>
      </c>
      <c r="GG39" s="20">
        <v>1.5737510870793999E-3</v>
      </c>
      <c r="GH39" s="20">
        <v>3.0928191716184713E-3</v>
      </c>
      <c r="GI39" s="20">
        <v>5.1955512450049084E-3</v>
      </c>
      <c r="GJ39" s="20">
        <v>9.1639574601130678E-3</v>
      </c>
      <c r="GK39" s="20">
        <v>1.7272505361672543E-2</v>
      </c>
      <c r="GL39" s="20">
        <v>2.4986394155706595E-2</v>
      </c>
      <c r="GM39" s="20">
        <v>3.6589590280014607E-2</v>
      </c>
      <c r="GN39" s="20">
        <f t="shared" si="2"/>
        <v>4.3762601891131826E-2</v>
      </c>
      <c r="GO39" s="37"/>
      <c r="GP39" s="37"/>
      <c r="GQ39" s="37"/>
      <c r="GR39" s="37"/>
      <c r="GS39" s="37"/>
      <c r="GT39" s="37"/>
      <c r="GU39" s="37"/>
      <c r="GV39" s="37"/>
      <c r="GW39" s="37"/>
    </row>
    <row r="40" spans="1:205">
      <c r="A40" s="15"/>
      <c r="B40" s="18" t="s">
        <v>386</v>
      </c>
      <c r="C40" s="20">
        <v>1.20622491314555E-2</v>
      </c>
      <c r="D40" s="20">
        <v>7.3529280220317609E-3</v>
      </c>
      <c r="E40" s="19">
        <v>0.47093211094237392</v>
      </c>
      <c r="F40" s="19"/>
      <c r="G40" s="19"/>
      <c r="H40" s="20">
        <v>1.2693205181234497E-2</v>
      </c>
      <c r="I40" s="19">
        <v>-0.53402771592027365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/>
      <c r="FZ40" s="20">
        <v>0</v>
      </c>
      <c r="GA40" s="20">
        <v>0</v>
      </c>
      <c r="GB40" s="20">
        <v>0</v>
      </c>
      <c r="GC40" s="20">
        <v>0</v>
      </c>
      <c r="GD40" s="20">
        <v>0</v>
      </c>
      <c r="GE40" s="20">
        <v>0</v>
      </c>
      <c r="GF40" s="20">
        <v>0</v>
      </c>
      <c r="GG40" s="20">
        <v>0</v>
      </c>
      <c r="GH40" s="20">
        <v>8.9675615653505777E-3</v>
      </c>
      <c r="GI40" s="20">
        <v>1.2845380415567452E-2</v>
      </c>
      <c r="GJ40" s="20">
        <v>1.1861428390174006E-2</v>
      </c>
      <c r="GK40" s="20">
        <v>9.4920737955142432E-3</v>
      </c>
      <c r="GL40" s="20">
        <v>1.0193967710800209E-2</v>
      </c>
      <c r="GM40" s="20">
        <v>9.0216554944159838E-3</v>
      </c>
      <c r="GN40" s="20">
        <f t="shared" si="2"/>
        <v>1.20622491314555E-2</v>
      </c>
      <c r="GO40" s="37"/>
      <c r="GP40" s="37"/>
      <c r="GQ40" s="37"/>
      <c r="GR40" s="37"/>
      <c r="GS40" s="37"/>
      <c r="GT40" s="37"/>
      <c r="GU40" s="37"/>
      <c r="GV40" s="37"/>
      <c r="GW40" s="37"/>
    </row>
    <row r="41" spans="1:205">
      <c r="A41" s="15"/>
      <c r="B41" s="18" t="s">
        <v>387</v>
      </c>
      <c r="C41" s="20">
        <v>0.1218024532733404</v>
      </c>
      <c r="D41" s="20">
        <v>9.2163178865667647E-2</v>
      </c>
      <c r="E41" s="19">
        <v>2.9639274407672751</v>
      </c>
      <c r="F41" s="20"/>
      <c r="G41" s="20"/>
      <c r="H41" s="20">
        <v>9.237636936910712E-2</v>
      </c>
      <c r="I41" s="19">
        <v>-2.1319050343947266E-2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/>
      <c r="FZ41" s="20">
        <v>0</v>
      </c>
      <c r="GA41" s="20">
        <v>0</v>
      </c>
      <c r="GB41" s="20">
        <v>1.10154495503618E-3</v>
      </c>
      <c r="GC41" s="20">
        <v>7.0481263322773689E-3</v>
      </c>
      <c r="GD41" s="20">
        <v>1.9705790965789168E-2</v>
      </c>
      <c r="GE41" s="20">
        <v>1.7734626894893621E-2</v>
      </c>
      <c r="GF41" s="20">
        <v>2.0009758304278799E-2</v>
      </c>
      <c r="GG41" s="20">
        <v>2.255389128155507E-2</v>
      </c>
      <c r="GH41" s="20">
        <v>3.6788419025257098E-2</v>
      </c>
      <c r="GI41" s="20">
        <v>4.8687554146321935E-2</v>
      </c>
      <c r="GJ41" s="20">
        <v>6.6338833489282628E-2</v>
      </c>
      <c r="GK41" s="20">
        <v>9.1255824911785605E-2</v>
      </c>
      <c r="GL41" s="20">
        <v>9.7302513773474167E-2</v>
      </c>
      <c r="GM41" s="20">
        <v>0.10437533153985534</v>
      </c>
      <c r="GN41" s="20">
        <f t="shared" si="2"/>
        <v>0.1218024532733404</v>
      </c>
      <c r="GO41" s="37"/>
      <c r="GP41" s="37"/>
      <c r="GQ41" s="37"/>
      <c r="GR41" s="37"/>
      <c r="GS41" s="37"/>
      <c r="GT41" s="37"/>
      <c r="GU41" s="37"/>
      <c r="GV41" s="37"/>
      <c r="GW41" s="37"/>
    </row>
    <row r="42" spans="1:205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37"/>
      <c r="GO42" s="37"/>
      <c r="GP42" s="37"/>
      <c r="GQ42" s="37"/>
      <c r="GR42" s="37"/>
      <c r="GS42" s="37"/>
      <c r="GT42" s="37"/>
      <c r="GU42" s="37"/>
      <c r="GV42" s="37"/>
      <c r="GW42" s="37"/>
    </row>
    <row r="43" spans="1:205">
      <c r="A43" s="15"/>
      <c r="B43" s="16" t="s">
        <v>390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69"/>
      <c r="GA43" s="269"/>
      <c r="GB43" s="269"/>
      <c r="GC43" s="269"/>
      <c r="GD43" s="269"/>
      <c r="GE43" s="269"/>
      <c r="GF43" s="269"/>
      <c r="GG43" s="268"/>
      <c r="GH43" s="268"/>
      <c r="GI43" s="268"/>
      <c r="GJ43" s="268"/>
      <c r="GK43" s="269"/>
      <c r="GL43" s="269"/>
      <c r="GM43" s="269"/>
      <c r="GN43" s="37"/>
      <c r="GO43" s="37"/>
      <c r="GP43" s="37"/>
      <c r="GQ43" s="37"/>
      <c r="GR43" s="37"/>
      <c r="GS43" s="37"/>
      <c r="GT43" s="37"/>
      <c r="GU43" s="37"/>
      <c r="GV43" s="37"/>
      <c r="GW43" s="37"/>
    </row>
    <row r="44" spans="1:205">
      <c r="A44" s="15">
        <v>15</v>
      </c>
      <c r="B44" s="18" t="s">
        <v>391</v>
      </c>
      <c r="C44" s="19">
        <v>12.469188172043008</v>
      </c>
      <c r="D44" s="19">
        <v>10.909264784946203</v>
      </c>
      <c r="E44" s="19">
        <v>1.5599233870968057</v>
      </c>
      <c r="F44" s="20">
        <v>0.14299069807613055</v>
      </c>
      <c r="G44" s="19"/>
      <c r="H44" s="19">
        <v>7.7426357526881633</v>
      </c>
      <c r="I44" s="19">
        <v>3.1666290322580393</v>
      </c>
      <c r="J44" s="20">
        <v>0.4089859233218634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/>
      <c r="FZ44" s="19">
        <v>11.587911846179857</v>
      </c>
      <c r="GA44" s="19">
        <v>13.715875740815946</v>
      </c>
      <c r="GB44" s="19">
        <v>18.607490671494389</v>
      </c>
      <c r="GC44" s="19">
        <v>19.486245658071308</v>
      </c>
      <c r="GD44" s="19">
        <v>18.688828969155825</v>
      </c>
      <c r="GE44" s="19">
        <v>15.679970573514501</v>
      </c>
      <c r="GF44" s="19">
        <v>9.57885300999728</v>
      </c>
      <c r="GG44" s="19">
        <v>7.1050137094726358</v>
      </c>
      <c r="GH44" s="19">
        <v>9.1832092242378085</v>
      </c>
      <c r="GI44" s="19">
        <v>12.548882896101597</v>
      </c>
      <c r="GJ44" s="19">
        <v>12.112217843860259</v>
      </c>
      <c r="GK44" s="19">
        <v>6.8035496994322422</v>
      </c>
      <c r="GL44" s="19">
        <v>9.358705224823785</v>
      </c>
      <c r="GM44" s="19">
        <v>13.432652014795607</v>
      </c>
      <c r="GN44" s="19">
        <f t="shared" ref="GN44:GN47" si="3">+C44</f>
        <v>12.469188172043008</v>
      </c>
      <c r="GO44" s="37"/>
      <c r="GP44" s="37"/>
      <c r="GQ44" s="37"/>
      <c r="GR44" s="37"/>
      <c r="GS44" s="37"/>
      <c r="GT44" s="37"/>
      <c r="GU44" s="37"/>
      <c r="GV44" s="37"/>
      <c r="GW44" s="37"/>
    </row>
    <row r="45" spans="1:205">
      <c r="A45" s="15">
        <v>16</v>
      </c>
      <c r="B45" s="18" t="s">
        <v>392</v>
      </c>
      <c r="C45" s="19">
        <v>9.7661524189300195</v>
      </c>
      <c r="D45" s="19">
        <v>9.6336528548994167</v>
      </c>
      <c r="E45" s="19">
        <v>0.13249956403060281</v>
      </c>
      <c r="F45" s="20">
        <v>1.3753823811828252E-2</v>
      </c>
      <c r="G45" s="19"/>
      <c r="H45" s="19">
        <v>9.424715479295509</v>
      </c>
      <c r="I45" s="19">
        <v>0.20893737560390768</v>
      </c>
      <c r="J45" s="20">
        <v>2.2169091052446882E-2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/>
      <c r="FZ45" s="19">
        <v>7.8827521224687578</v>
      </c>
      <c r="GA45" s="19">
        <v>8.0220776484274428</v>
      </c>
      <c r="GB45" s="19">
        <v>8.1858413490469442</v>
      </c>
      <c r="GC45" s="19">
        <v>8.3227796785094856</v>
      </c>
      <c r="GD45" s="19">
        <v>8.4559984959836232</v>
      </c>
      <c r="GE45" s="19">
        <v>8.5894346089615379</v>
      </c>
      <c r="GF45" s="19">
        <v>8.6035229834979159</v>
      </c>
      <c r="GG45" s="19">
        <v>8.7058665296373707</v>
      </c>
      <c r="GH45" s="19">
        <v>8.881382851174811</v>
      </c>
      <c r="GI45" s="19">
        <v>9.0887583822338875</v>
      </c>
      <c r="GJ45" s="19">
        <v>9.2367658419186931</v>
      </c>
      <c r="GK45" s="19">
        <v>9.3541252743451384</v>
      </c>
      <c r="GL45" s="19">
        <v>9.5686452728615503</v>
      </c>
      <c r="GM45" s="19">
        <v>9.7759263419362536</v>
      </c>
      <c r="GN45" s="19">
        <f t="shared" si="3"/>
        <v>9.7661524189300195</v>
      </c>
      <c r="GO45" s="37"/>
      <c r="GP45" s="37"/>
      <c r="GQ45" s="37"/>
      <c r="GR45" s="37"/>
      <c r="GS45" s="37"/>
      <c r="GT45" s="37"/>
      <c r="GU45" s="37"/>
      <c r="GV45" s="37"/>
      <c r="GW45" s="37"/>
    </row>
    <row r="46" spans="1:205">
      <c r="A46" s="15">
        <v>17</v>
      </c>
      <c r="B46" s="18" t="s">
        <v>393</v>
      </c>
      <c r="C46" s="19">
        <v>0.70277136339551416</v>
      </c>
      <c r="D46" s="19">
        <v>0.70548123649863004</v>
      </c>
      <c r="E46" s="19">
        <v>-2.7098731031158785E-3</v>
      </c>
      <c r="F46" s="20">
        <v>-3.8411696341709022E-3</v>
      </c>
      <c r="G46" s="19"/>
      <c r="H46" s="19">
        <v>0.78008800919244725</v>
      </c>
      <c r="I46" s="19">
        <v>-7.4606772693817214E-2</v>
      </c>
      <c r="J46" s="20">
        <v>-9.5638917422984984E-2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/>
      <c r="FZ46" s="19">
        <v>0.68547168133529601</v>
      </c>
      <c r="GA46" s="19">
        <v>0.69446949157609739</v>
      </c>
      <c r="GB46" s="19">
        <v>0.712117682009339</v>
      </c>
      <c r="GC46" s="19">
        <v>0.76302118070364955</v>
      </c>
      <c r="GD46" s="19">
        <v>0.82583749466474676</v>
      </c>
      <c r="GE46" s="19">
        <v>0.86170113241205792</v>
      </c>
      <c r="GF46" s="19">
        <v>0.89549917192852113</v>
      </c>
      <c r="GG46" s="19">
        <v>0.71716453266370783</v>
      </c>
      <c r="GH46" s="19">
        <v>0.70772036900844626</v>
      </c>
      <c r="GI46" s="19">
        <v>0.72463870349216553</v>
      </c>
      <c r="GJ46" s="19">
        <v>0.68909868852783485</v>
      </c>
      <c r="GK46" s="19">
        <v>0.70950036240325554</v>
      </c>
      <c r="GL46" s="19">
        <v>0.69163000822819065</v>
      </c>
      <c r="GM46" s="19">
        <v>0.67718965607448256</v>
      </c>
      <c r="GN46" s="19">
        <f t="shared" si="3"/>
        <v>0.70277136339551416</v>
      </c>
      <c r="GO46" s="37"/>
      <c r="GP46" s="37"/>
      <c r="GQ46" s="37"/>
      <c r="GR46" s="37"/>
      <c r="GS46" s="37"/>
      <c r="GT46" s="37"/>
      <c r="GU46" s="37"/>
      <c r="GV46" s="37"/>
      <c r="GW46" s="37"/>
    </row>
    <row r="47" spans="1:205">
      <c r="A47" s="15">
        <v>18</v>
      </c>
      <c r="B47" s="18" t="s">
        <v>394</v>
      </c>
      <c r="C47" s="19">
        <v>2.6833122161086189</v>
      </c>
      <c r="D47" s="19">
        <v>2.7291044901620043</v>
      </c>
      <c r="E47" s="19">
        <v>-4.5792274053385373E-2</v>
      </c>
      <c r="F47" s="20">
        <v>-1.6779230776417457E-2</v>
      </c>
      <c r="G47" s="19"/>
      <c r="H47" s="19">
        <v>3.3820558719081215</v>
      </c>
      <c r="I47" s="19">
        <v>-0.65295138174611722</v>
      </c>
      <c r="J47" s="20">
        <v>-0.19306345207648173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/>
      <c r="FZ47" s="19">
        <v>3.2174831942475159</v>
      </c>
      <c r="GA47" s="19">
        <v>3.3190877417692319</v>
      </c>
      <c r="GB47" s="19">
        <v>2.9165617719227979</v>
      </c>
      <c r="GC47" s="19">
        <v>2.7134459836586386</v>
      </c>
      <c r="GD47" s="19">
        <v>4.0278223253411882</v>
      </c>
      <c r="GE47" s="19">
        <v>4.0197727995155041</v>
      </c>
      <c r="GF47" s="19">
        <v>4.2933771422413214</v>
      </c>
      <c r="GG47" s="19">
        <v>3.3960440561799277</v>
      </c>
      <c r="GH47" s="19">
        <v>3.2176957573249099</v>
      </c>
      <c r="GI47" s="19">
        <v>3.0817519561448505</v>
      </c>
      <c r="GJ47" s="19">
        <v>3.1280044828941223</v>
      </c>
      <c r="GK47" s="19">
        <v>3.378209701797203</v>
      </c>
      <c r="GL47" s="19">
        <v>3.0047727434889091</v>
      </c>
      <c r="GM47" s="19">
        <v>2.4300885319713834</v>
      </c>
      <c r="GN47" s="19">
        <f t="shared" si="3"/>
        <v>2.6833122161086189</v>
      </c>
      <c r="GO47" s="37"/>
      <c r="GP47" s="37"/>
      <c r="GQ47" s="37"/>
      <c r="GR47" s="37"/>
      <c r="GS47" s="37"/>
      <c r="GT47" s="37"/>
      <c r="GU47" s="37"/>
      <c r="GV47" s="37"/>
      <c r="GW47" s="37"/>
    </row>
    <row r="48" spans="1:205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37"/>
      <c r="GO48" s="37"/>
      <c r="GP48" s="37"/>
      <c r="GQ48" s="37"/>
      <c r="GR48" s="37"/>
      <c r="GS48" s="37"/>
      <c r="GT48" s="37"/>
      <c r="GU48" s="37"/>
      <c r="GV48" s="37"/>
      <c r="GW48" s="37"/>
    </row>
    <row r="49" spans="1:205">
      <c r="A49" s="15">
        <v>2</v>
      </c>
      <c r="B49" s="24" t="s">
        <v>395</v>
      </c>
      <c r="C49" s="31">
        <v>56.708399999999997</v>
      </c>
      <c r="D49" s="31">
        <v>57.832599999999999</v>
      </c>
      <c r="E49" s="31">
        <v>-1.1242000000000019</v>
      </c>
      <c r="F49" s="26">
        <v>-1.9438863201723628E-2</v>
      </c>
      <c r="G49" s="32"/>
      <c r="H49" s="31">
        <v>58.3065</v>
      </c>
      <c r="I49" s="31">
        <v>-0.47390000000000043</v>
      </c>
      <c r="J49" s="26">
        <v>-8.1277387598295298E-3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/>
      <c r="FZ49" s="31">
        <v>35.982516666666669</v>
      </c>
      <c r="GA49" s="31">
        <v>36.83894166666667</v>
      </c>
      <c r="GB49" s="31">
        <v>38.105499999999999</v>
      </c>
      <c r="GC49" s="31">
        <v>39.32031666666667</v>
      </c>
      <c r="GD49" s="31">
        <v>41.794502631578943</v>
      </c>
      <c r="GE49" s="31">
        <v>43.549675270562773</v>
      </c>
      <c r="GF49" s="31">
        <v>45.045503419312176</v>
      </c>
      <c r="GG49" s="31">
        <v>46.064443939393932</v>
      </c>
      <c r="GH49" s="31">
        <v>47.534375788840784</v>
      </c>
      <c r="GI49" s="31">
        <v>49.509992857142855</v>
      </c>
      <c r="GJ49" s="31">
        <v>51.29485833333333</v>
      </c>
      <c r="GK49" s="31">
        <v>56.524533333333324</v>
      </c>
      <c r="GL49" s="31">
        <v>57.221117063492066</v>
      </c>
      <c r="GM49" s="31">
        <v>55.140991666666658</v>
      </c>
      <c r="GN49" s="31">
        <f>+C49</f>
        <v>56.708399999999997</v>
      </c>
      <c r="GO49" s="37"/>
      <c r="GP49" s="37"/>
      <c r="GQ49" s="37"/>
      <c r="GR49" s="37"/>
      <c r="GS49" s="37"/>
      <c r="GT49" s="37"/>
      <c r="GU49" s="37"/>
      <c r="GV49" s="37"/>
      <c r="GW49" s="37"/>
    </row>
    <row r="50" spans="1:205"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</row>
  </sheetData>
  <mergeCells count="6">
    <mergeCell ref="FZ6:G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T48"/>
  <sheetViews>
    <sheetView showGridLines="0" topLeftCell="A3" zoomScale="120" zoomScaleNormal="120" workbookViewId="0">
      <pane xSplit="3" topLeftCell="BN1" activePane="topRight" state="frozen"/>
      <selection activeCell="BN4" sqref="BN4"/>
      <selection pane="topRight" activeCell="BP13" sqref="BP13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72" s="283" customFormat="1">
      <c r="B1" s="282"/>
      <c r="AV1" s="409"/>
    </row>
    <row r="2" spans="2:72" s="283" customFormat="1" ht="14.4">
      <c r="B2" s="282"/>
      <c r="C2" s="319" t="s">
        <v>327</v>
      </c>
      <c r="AV2" s="409"/>
    </row>
    <row r="3" spans="2:72" s="283" customFormat="1">
      <c r="B3" s="282"/>
      <c r="AV3" s="409"/>
    </row>
    <row r="4" spans="2:72" s="283" customFormat="1">
      <c r="B4" s="309" t="s">
        <v>320</v>
      </c>
      <c r="AV4" s="409"/>
    </row>
    <row r="5" spans="2:72" s="283" customFormat="1">
      <c r="B5" s="309" t="s">
        <v>321</v>
      </c>
      <c r="AV5" s="409"/>
    </row>
    <row r="6" spans="2:72" s="285" customFormat="1">
      <c r="B6" s="284" t="s">
        <v>212</v>
      </c>
      <c r="C6" s="284"/>
      <c r="AV6" s="410"/>
    </row>
    <row r="7" spans="2:72" s="285" customFormat="1">
      <c r="B7" s="286" t="s">
        <v>213</v>
      </c>
      <c r="C7" s="286"/>
      <c r="AV7" s="410"/>
    </row>
    <row r="8" spans="2:72" s="285" customFormat="1">
      <c r="B8" s="287"/>
      <c r="C8" s="287"/>
      <c r="AV8" s="410"/>
    </row>
    <row r="9" spans="2:72" ht="12.75" customHeight="1">
      <c r="B9" s="461" t="s">
        <v>214</v>
      </c>
      <c r="C9" s="464" t="s">
        <v>215</v>
      </c>
      <c r="D9" s="453" t="s">
        <v>307</v>
      </c>
      <c r="E9" s="454"/>
      <c r="F9" s="454"/>
      <c r="G9" s="455"/>
      <c r="H9" s="453" t="s">
        <v>308</v>
      </c>
      <c r="I9" s="454"/>
      <c r="J9" s="454"/>
      <c r="K9" s="455"/>
      <c r="L9" s="453" t="s">
        <v>309</v>
      </c>
      <c r="M9" s="454"/>
      <c r="N9" s="454"/>
      <c r="O9" s="455"/>
      <c r="P9" s="453" t="s">
        <v>310</v>
      </c>
      <c r="Q9" s="454"/>
      <c r="R9" s="454"/>
      <c r="S9" s="455"/>
      <c r="T9" s="453" t="s">
        <v>311</v>
      </c>
      <c r="U9" s="454"/>
      <c r="V9" s="454"/>
      <c r="W9" s="455"/>
      <c r="X9" s="453" t="s">
        <v>312</v>
      </c>
      <c r="Y9" s="454"/>
      <c r="Z9" s="454"/>
      <c r="AA9" s="455"/>
      <c r="AB9" s="453" t="s">
        <v>322</v>
      </c>
      <c r="AC9" s="454"/>
      <c r="AD9" s="454"/>
      <c r="AE9" s="455"/>
      <c r="AF9" s="453">
        <v>44470</v>
      </c>
      <c r="AG9" s="454"/>
      <c r="AH9" s="454"/>
      <c r="AI9" s="455"/>
      <c r="AJ9" s="450" t="s">
        <v>323</v>
      </c>
      <c r="AK9" s="451"/>
      <c r="AL9" s="451"/>
      <c r="AM9" s="451"/>
      <c r="AN9" s="451"/>
      <c r="AO9" s="451"/>
      <c r="AP9" s="450" t="s">
        <v>328</v>
      </c>
      <c r="AQ9" s="451"/>
      <c r="AR9" s="451"/>
      <c r="AS9" s="451"/>
      <c r="AT9" s="451"/>
      <c r="AU9" s="452"/>
      <c r="AV9" s="400"/>
      <c r="AW9" s="450" t="s">
        <v>351</v>
      </c>
      <c r="AX9" s="451"/>
      <c r="AY9" s="451"/>
      <c r="AZ9" s="451"/>
      <c r="BA9" s="451"/>
      <c r="BB9" s="452"/>
      <c r="BC9" s="450" t="s">
        <v>357</v>
      </c>
      <c r="BD9" s="451"/>
      <c r="BE9" s="451"/>
      <c r="BF9" s="451"/>
      <c r="BG9" s="451"/>
      <c r="BH9" s="452"/>
      <c r="BI9" s="450" t="s">
        <v>358</v>
      </c>
      <c r="BJ9" s="451"/>
      <c r="BK9" s="451"/>
      <c r="BL9" s="451"/>
      <c r="BM9" s="451"/>
      <c r="BN9" s="452"/>
      <c r="BO9" s="450" t="s">
        <v>361</v>
      </c>
      <c r="BP9" s="451"/>
      <c r="BQ9" s="451"/>
      <c r="BR9" s="451"/>
      <c r="BS9" s="451"/>
      <c r="BT9" s="452"/>
    </row>
    <row r="10" spans="2:72" ht="12.75" customHeight="1">
      <c r="B10" s="462"/>
      <c r="C10" s="465"/>
      <c r="D10" s="456" t="s">
        <v>313</v>
      </c>
      <c r="E10" s="457"/>
      <c r="F10" s="458"/>
      <c r="G10" s="459" t="s">
        <v>217</v>
      </c>
      <c r="H10" s="456" t="s">
        <v>313</v>
      </c>
      <c r="I10" s="457"/>
      <c r="J10" s="458"/>
      <c r="K10" s="459" t="s">
        <v>217</v>
      </c>
      <c r="L10" s="456" t="s">
        <v>313</v>
      </c>
      <c r="M10" s="457"/>
      <c r="N10" s="458"/>
      <c r="O10" s="459" t="s">
        <v>217</v>
      </c>
      <c r="P10" s="456" t="s">
        <v>313</v>
      </c>
      <c r="Q10" s="457"/>
      <c r="R10" s="458"/>
      <c r="S10" s="459" t="s">
        <v>217</v>
      </c>
      <c r="T10" s="456" t="s">
        <v>313</v>
      </c>
      <c r="U10" s="457"/>
      <c r="V10" s="458"/>
      <c r="W10" s="459" t="s">
        <v>217</v>
      </c>
      <c r="X10" s="456" t="s">
        <v>313</v>
      </c>
      <c r="Y10" s="457"/>
      <c r="Z10" s="458"/>
      <c r="AA10" s="459" t="s">
        <v>217</v>
      </c>
      <c r="AB10" s="456" t="s">
        <v>313</v>
      </c>
      <c r="AC10" s="457"/>
      <c r="AD10" s="458"/>
      <c r="AE10" s="459" t="s">
        <v>217</v>
      </c>
      <c r="AF10" s="456" t="s">
        <v>313</v>
      </c>
      <c r="AG10" s="457"/>
      <c r="AH10" s="458"/>
      <c r="AI10" s="459" t="s">
        <v>217</v>
      </c>
      <c r="AJ10" s="456" t="s">
        <v>313</v>
      </c>
      <c r="AK10" s="457"/>
      <c r="AL10" s="458"/>
      <c r="AM10" s="474" t="s">
        <v>217</v>
      </c>
      <c r="AN10" s="468"/>
      <c r="AO10" s="468"/>
      <c r="AP10" s="457" t="s">
        <v>329</v>
      </c>
      <c r="AQ10" s="457"/>
      <c r="AR10" s="467"/>
      <c r="AS10" s="468" t="s">
        <v>217</v>
      </c>
      <c r="AT10" s="468"/>
      <c r="AU10" s="469"/>
      <c r="AV10" s="411"/>
      <c r="AW10" s="457" t="s">
        <v>329</v>
      </c>
      <c r="AX10" s="457"/>
      <c r="AY10" s="467"/>
      <c r="AZ10" s="468" t="s">
        <v>217</v>
      </c>
      <c r="BA10" s="468"/>
      <c r="BB10" s="469"/>
      <c r="BC10" s="457" t="s">
        <v>329</v>
      </c>
      <c r="BD10" s="457"/>
      <c r="BE10" s="467"/>
      <c r="BF10" s="468" t="s">
        <v>217</v>
      </c>
      <c r="BG10" s="468"/>
      <c r="BH10" s="469"/>
      <c r="BI10" s="457" t="s">
        <v>329</v>
      </c>
      <c r="BJ10" s="457"/>
      <c r="BK10" s="467"/>
      <c r="BL10" s="468" t="s">
        <v>217</v>
      </c>
      <c r="BM10" s="468"/>
      <c r="BN10" s="469"/>
      <c r="BO10" s="457" t="s">
        <v>329</v>
      </c>
      <c r="BP10" s="457"/>
      <c r="BQ10" s="467"/>
      <c r="BR10" s="468" t="s">
        <v>217</v>
      </c>
      <c r="BS10" s="468"/>
      <c r="BT10" s="469"/>
    </row>
    <row r="11" spans="2:72" ht="12.75" customHeight="1">
      <c r="B11" s="463"/>
      <c r="C11" s="466"/>
      <c r="D11" s="302" t="s">
        <v>18</v>
      </c>
      <c r="E11" s="289" t="s">
        <v>19</v>
      </c>
      <c r="F11" s="289" t="s">
        <v>20</v>
      </c>
      <c r="G11" s="460"/>
      <c r="H11" s="302" t="s">
        <v>18</v>
      </c>
      <c r="I11" s="289" t="s">
        <v>19</v>
      </c>
      <c r="J11" s="289" t="s">
        <v>20</v>
      </c>
      <c r="K11" s="460"/>
      <c r="L11" s="302" t="s">
        <v>18</v>
      </c>
      <c r="M11" s="289" t="s">
        <v>19</v>
      </c>
      <c r="N11" s="289" t="s">
        <v>20</v>
      </c>
      <c r="O11" s="460"/>
      <c r="P11" s="302" t="s">
        <v>18</v>
      </c>
      <c r="Q11" s="289" t="s">
        <v>19</v>
      </c>
      <c r="R11" s="289" t="s">
        <v>20</v>
      </c>
      <c r="S11" s="460"/>
      <c r="T11" s="302" t="s">
        <v>18</v>
      </c>
      <c r="U11" s="289" t="s">
        <v>19</v>
      </c>
      <c r="V11" s="289" t="s">
        <v>20</v>
      </c>
      <c r="W11" s="460"/>
      <c r="X11" s="302" t="s">
        <v>18</v>
      </c>
      <c r="Y11" s="289" t="s">
        <v>19</v>
      </c>
      <c r="Z11" s="289" t="s">
        <v>20</v>
      </c>
      <c r="AA11" s="460"/>
      <c r="AB11" s="302" t="s">
        <v>18</v>
      </c>
      <c r="AC11" s="289" t="s">
        <v>19</v>
      </c>
      <c r="AD11" s="289" t="s">
        <v>20</v>
      </c>
      <c r="AE11" s="460"/>
      <c r="AF11" s="302" t="s">
        <v>18</v>
      </c>
      <c r="AG11" s="289" t="s">
        <v>19</v>
      </c>
      <c r="AH11" s="289" t="s">
        <v>20</v>
      </c>
      <c r="AI11" s="460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</row>
    <row r="12" spans="2:72">
      <c r="B12" s="475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</row>
    <row r="13" spans="2:72">
      <c r="B13" s="476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</row>
    <row r="14" spans="2:72">
      <c r="B14" s="476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</row>
    <row r="15" spans="2:72">
      <c r="B15" s="476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</row>
    <row r="16" spans="2:72">
      <c r="B16" s="476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</row>
    <row r="17" spans="2:72">
      <c r="B17" s="476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</row>
    <row r="18" spans="2:72">
      <c r="B18" s="476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</row>
    <row r="19" spans="2:72">
      <c r="B19" s="477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</row>
    <row r="20" spans="2:72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</row>
    <row r="21" spans="2:72">
      <c r="B21" s="478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</row>
    <row r="22" spans="2:72">
      <c r="B22" s="478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</row>
    <row r="23" spans="2:72">
      <c r="B23" s="478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</row>
    <row r="24" spans="2:72">
      <c r="B24" s="478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</row>
    <row r="25" spans="2:72">
      <c r="B25" s="478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</row>
    <row r="26" spans="2:72">
      <c r="B26" s="479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</row>
    <row r="27" spans="2:72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</row>
    <row r="28" spans="2:72">
      <c r="B28" s="470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</row>
    <row r="29" spans="2:72">
      <c r="B29" s="448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</row>
    <row r="30" spans="2:72">
      <c r="B30" s="471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</row>
    <row r="31" spans="2:72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</row>
    <row r="32" spans="2:72">
      <c r="B32" s="472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</row>
    <row r="33" spans="2:72">
      <c r="B33" s="449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</row>
    <row r="34" spans="2:72">
      <c r="B34" s="449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</row>
    <row r="35" spans="2:72">
      <c r="B35" s="473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</row>
    <row r="36" spans="2:72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</row>
    <row r="37" spans="2:72">
      <c r="B37" s="448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</row>
    <row r="38" spans="2:72">
      <c r="B38" s="448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</row>
    <row r="39" spans="2:72">
      <c r="B39" s="448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</row>
    <row r="40" spans="2:72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</row>
    <row r="41" spans="2:72">
      <c r="B41" s="449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</row>
    <row r="42" spans="2:72">
      <c r="B42" s="449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</row>
    <row r="43" spans="2:72">
      <c r="B43" s="449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</row>
    <row r="44" spans="2:72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</row>
    <row r="45" spans="2:72">
      <c r="B45" s="448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</row>
    <row r="46" spans="2:72">
      <c r="B46" s="448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</row>
    <row r="47" spans="2:72">
      <c r="B47" s="448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</row>
    <row r="48" spans="2:72">
      <c r="B48" s="448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</row>
  </sheetData>
  <mergeCells count="51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32:B35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AJ9:AO9"/>
    <mergeCell ref="B28:B30"/>
    <mergeCell ref="W10:W11"/>
    <mergeCell ref="AB9:AE9"/>
    <mergeCell ref="AF9:AI9"/>
    <mergeCell ref="AW9:BB9"/>
    <mergeCell ref="AW10:AY10"/>
    <mergeCell ref="AZ10:BB10"/>
    <mergeCell ref="AP10:AR10"/>
    <mergeCell ref="AS10:AU10"/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P10:R10"/>
    <mergeCell ref="B9:B11"/>
    <mergeCell ref="C9:C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315</v>
      </c>
    </row>
    <row r="2" spans="1:87">
      <c r="B2" s="167"/>
      <c r="C2" s="169" t="s">
        <v>212</v>
      </c>
      <c r="CC2" s="5" t="s">
        <v>324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9" t="s">
        <v>214</v>
      </c>
      <c r="C6" s="489" t="s">
        <v>215</v>
      </c>
      <c r="D6" s="487">
        <v>40179</v>
      </c>
      <c r="E6" s="488"/>
      <c r="F6" s="487">
        <v>40210</v>
      </c>
      <c r="G6" s="488"/>
      <c r="H6" s="487">
        <v>40238</v>
      </c>
      <c r="I6" s="488"/>
      <c r="J6" s="487">
        <v>40269</v>
      </c>
      <c r="K6" s="488"/>
      <c r="L6" s="487">
        <v>40299</v>
      </c>
      <c r="M6" s="488"/>
      <c r="N6" s="487">
        <v>40330</v>
      </c>
      <c r="O6" s="488"/>
      <c r="P6" s="487">
        <v>40360</v>
      </c>
      <c r="Q6" s="488"/>
      <c r="R6" s="487">
        <v>40391</v>
      </c>
      <c r="S6" s="488"/>
      <c r="T6" s="487">
        <v>40422</v>
      </c>
      <c r="U6" s="488"/>
      <c r="V6" s="487">
        <v>40452</v>
      </c>
      <c r="W6" s="488"/>
      <c r="X6" s="487">
        <v>40483</v>
      </c>
      <c r="Y6" s="488"/>
      <c r="Z6" s="487">
        <v>40513</v>
      </c>
      <c r="AA6" s="488"/>
      <c r="AB6" s="487">
        <v>40544</v>
      </c>
      <c r="AC6" s="488"/>
      <c r="AD6" s="487">
        <v>40575</v>
      </c>
      <c r="AE6" s="488"/>
      <c r="AF6" s="487">
        <v>40603</v>
      </c>
      <c r="AG6" s="488"/>
      <c r="AH6" s="487">
        <v>40634</v>
      </c>
      <c r="AI6" s="488"/>
      <c r="AJ6" s="487">
        <v>40664</v>
      </c>
      <c r="AK6" s="488"/>
      <c r="AL6" s="487">
        <v>40695</v>
      </c>
      <c r="AM6" s="488"/>
      <c r="AN6" s="487">
        <v>40725</v>
      </c>
      <c r="AO6" s="488"/>
      <c r="AP6" s="487">
        <v>40756</v>
      </c>
      <c r="AQ6" s="488"/>
      <c r="AR6" s="487">
        <v>40787</v>
      </c>
      <c r="AS6" s="488"/>
      <c r="AT6" s="487">
        <v>40817</v>
      </c>
      <c r="AU6" s="488"/>
      <c r="AV6" s="487">
        <v>40848</v>
      </c>
      <c r="AW6" s="488"/>
      <c r="AX6" s="487">
        <v>40878</v>
      </c>
      <c r="AY6" s="488"/>
      <c r="AZ6" s="487">
        <v>40909</v>
      </c>
      <c r="BA6" s="488"/>
      <c r="BB6" s="487">
        <v>40940</v>
      </c>
      <c r="BC6" s="488"/>
      <c r="BD6" s="487">
        <v>40969</v>
      </c>
      <c r="BE6" s="488"/>
      <c r="BF6" s="487">
        <v>41000</v>
      </c>
      <c r="BG6" s="488"/>
      <c r="BH6" s="487">
        <v>41030</v>
      </c>
      <c r="BI6" s="488"/>
      <c r="BJ6" s="487">
        <v>41061</v>
      </c>
      <c r="BK6" s="488"/>
      <c r="BL6" s="487">
        <v>41091</v>
      </c>
      <c r="BM6" s="488"/>
      <c r="BN6" s="487">
        <v>41122</v>
      </c>
      <c r="BO6" s="488"/>
      <c r="BP6" s="487">
        <v>41153</v>
      </c>
      <c r="BQ6" s="488"/>
      <c r="BR6" s="487">
        <v>41183</v>
      </c>
      <c r="BS6" s="488"/>
      <c r="BT6" s="487">
        <v>41214</v>
      </c>
      <c r="BU6" s="488"/>
      <c r="BV6" s="487">
        <v>41244</v>
      </c>
      <c r="BW6" s="488"/>
      <c r="BX6" s="487">
        <v>41275</v>
      </c>
      <c r="BY6" s="488"/>
      <c r="BZ6" s="487">
        <v>41306</v>
      </c>
      <c r="CA6" s="488"/>
      <c r="CB6" s="487">
        <v>41334</v>
      </c>
      <c r="CC6" s="488"/>
      <c r="CD6" s="487">
        <v>41365</v>
      </c>
      <c r="CE6" s="488"/>
      <c r="CF6" s="487">
        <v>41395</v>
      </c>
      <c r="CG6" s="488"/>
      <c r="CH6" s="487">
        <v>41426</v>
      </c>
      <c r="CI6" s="488"/>
    </row>
    <row r="7" spans="1:87" ht="12.75" customHeight="1">
      <c r="B7" s="489"/>
      <c r="C7" s="489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9"/>
      <c r="C8" s="489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0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1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1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1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1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1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1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1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1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1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1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1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1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1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1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1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1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2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0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1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1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1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1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1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1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1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1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2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0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1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2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0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1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1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2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0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1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2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0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1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2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0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1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1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2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U218"/>
  <sheetViews>
    <sheetView showGridLines="0" tabSelected="1" zoomScale="87" zoomScaleNormal="87" workbookViewId="0">
      <pane xSplit="11" ySplit="7" topLeftCell="FV5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W55" sqref="FW55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1" width="11.44140625" style="1" customWidth="1"/>
    <col min="182" max="189" width="10.44140625" style="1" customWidth="1"/>
    <col min="190" max="193" width="13.33203125" style="1" customWidth="1"/>
    <col min="194" max="194" width="11.5546875" style="1" bestFit="1" customWidth="1"/>
    <col min="195" max="195" width="11.5546875" style="1" customWidth="1"/>
    <col min="196" max="196" width="11.44140625" style="1" customWidth="1"/>
    <col min="197" max="197" width="12.33203125" style="1" customWidth="1"/>
    <col min="198" max="198" width="12.109375" style="1" customWidth="1"/>
    <col min="199" max="199" width="13.109375" style="1" customWidth="1"/>
    <col min="200" max="200" width="17" style="1" customWidth="1"/>
    <col min="201" max="201" width="13.6640625" style="1" customWidth="1"/>
    <col min="202" max="202" width="12.44140625" style="1" customWidth="1"/>
    <col min="203" max="203" width="14.33203125" style="1" customWidth="1"/>
    <col min="204" max="16384" width="11.44140625" style="1"/>
  </cols>
  <sheetData>
    <row r="1" spans="1:203" ht="13.8">
      <c r="A1" s="2"/>
    </row>
    <row r="2" spans="1:203" ht="15.6">
      <c r="A2" s="3"/>
      <c r="B2" s="306" t="s">
        <v>318</v>
      </c>
      <c r="H2" s="28" t="s">
        <v>324</v>
      </c>
    </row>
    <row r="3" spans="1:203" ht="13.8">
      <c r="A3" s="3"/>
      <c r="B3" s="4" t="s">
        <v>0</v>
      </c>
    </row>
    <row r="4" spans="1:203" ht="13.8">
      <c r="A4" s="3"/>
      <c r="B4" s="4" t="s">
        <v>1</v>
      </c>
    </row>
    <row r="5" spans="1:203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FZ5" s="45"/>
      <c r="GA5" s="45"/>
      <c r="GB5" s="45"/>
      <c r="GC5" s="45"/>
      <c r="GD5" s="45"/>
      <c r="GE5" s="45"/>
    </row>
    <row r="6" spans="1:203" ht="12.75" customHeight="1">
      <c r="A6" s="3"/>
      <c r="B6" s="145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FZ6" s="417" t="s">
        <v>2</v>
      </c>
      <c r="GA6" s="417"/>
      <c r="GB6" s="417"/>
      <c r="GC6" s="417"/>
      <c r="GD6" s="417"/>
      <c r="GE6" s="417"/>
      <c r="GF6" s="417"/>
      <c r="GG6" s="417"/>
    </row>
    <row r="7" spans="1:203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3"/>
      <c r="FZ7" s="14">
        <v>2009</v>
      </c>
      <c r="GA7" s="14">
        <v>2010</v>
      </c>
      <c r="GB7" s="14" t="s">
        <v>296</v>
      </c>
      <c r="GC7" s="14" t="s">
        <v>297</v>
      </c>
      <c r="GD7" s="14" t="s">
        <v>298</v>
      </c>
      <c r="GE7" s="14" t="s">
        <v>299</v>
      </c>
      <c r="GF7" s="14" t="s">
        <v>300</v>
      </c>
      <c r="GG7" s="14" t="s">
        <v>301</v>
      </c>
      <c r="GH7" s="14" t="s">
        <v>302</v>
      </c>
      <c r="GI7" s="14" t="s">
        <v>303</v>
      </c>
      <c r="GJ7" s="14" t="s">
        <v>304</v>
      </c>
      <c r="GK7" s="14" t="s">
        <v>305</v>
      </c>
      <c r="GL7" s="14" t="s">
        <v>306</v>
      </c>
      <c r="GM7" s="14" t="s">
        <v>333</v>
      </c>
      <c r="GN7" s="14" t="s">
        <v>334</v>
      </c>
    </row>
    <row r="8" spans="1:203" ht="13.8">
      <c r="A8" s="15"/>
      <c r="B8" s="34" t="s">
        <v>17</v>
      </c>
      <c r="C8" s="25">
        <v>1293.5906205124961</v>
      </c>
      <c r="D8" s="25">
        <v>1301.6940430312384</v>
      </c>
      <c r="E8" s="25">
        <v>-8.1034225187422635</v>
      </c>
      <c r="F8" s="26">
        <v>-6.2252897000833821E-3</v>
      </c>
      <c r="G8" s="27"/>
      <c r="H8" s="25">
        <v>0</v>
      </c>
      <c r="I8" s="25">
        <v>1301.6940430312384</v>
      </c>
      <c r="J8" s="26">
        <v>0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1353.4784986900129</v>
      </c>
      <c r="FL8" s="25">
        <v>1301.6940430312384</v>
      </c>
      <c r="FM8" s="25">
        <v>1162.3255347866325</v>
      </c>
      <c r="FN8" s="25">
        <v>1347.0072071422128</v>
      </c>
      <c r="FO8" s="25">
        <v>1303.381407177739</v>
      </c>
      <c r="FP8" s="25">
        <v>1461.4503481766078</v>
      </c>
      <c r="FQ8" s="25">
        <v>1541.9469445992634</v>
      </c>
      <c r="FR8" s="25">
        <v>1531.1044053295991</v>
      </c>
      <c r="FS8" s="25">
        <v>1593.8680160165268</v>
      </c>
      <c r="FT8" s="25">
        <v>1479.9190941367683</v>
      </c>
      <c r="FU8" s="25">
        <v>1519.2194539656302</v>
      </c>
      <c r="FV8" s="25">
        <v>1388.6697963107308</v>
      </c>
      <c r="FW8" s="25">
        <v>1326.8505341659993</v>
      </c>
      <c r="FX8" s="25">
        <v>1293.5906205124961</v>
      </c>
      <c r="FY8" s="37"/>
      <c r="FZ8" s="25">
        <v>10225.76793856784</v>
      </c>
      <c r="GA8" s="25">
        <v>11091.743808709562</v>
      </c>
      <c r="GB8" s="25">
        <v>11122.742833652233</v>
      </c>
      <c r="GC8" s="25">
        <v>11548.136464577725</v>
      </c>
      <c r="GD8" s="25">
        <v>11949.982625813313</v>
      </c>
      <c r="GE8" s="25">
        <v>12427.992697548396</v>
      </c>
      <c r="GF8" s="25">
        <v>13077.698328523471</v>
      </c>
      <c r="GG8" s="25">
        <v>13545.632313482376</v>
      </c>
      <c r="GH8" s="25">
        <v>13748.517453876153</v>
      </c>
      <c r="GI8" s="25">
        <v>14303.498556249369</v>
      </c>
      <c r="GJ8" s="25">
        <v>15150.165641226589</v>
      </c>
      <c r="GK8" s="25">
        <v>15677.369436034473</v>
      </c>
      <c r="GL8" s="25">
        <v>16602.273973841253</v>
      </c>
      <c r="GM8" s="25">
        <v>16957.436784838948</v>
      </c>
      <c r="GN8" s="25">
        <f>+C8</f>
        <v>1293.5906205124961</v>
      </c>
      <c r="GO8" s="260"/>
      <c r="GP8" s="260"/>
      <c r="GQ8" s="260"/>
      <c r="GR8" s="260"/>
      <c r="GS8" s="260"/>
      <c r="GT8" s="260"/>
      <c r="GU8" s="260"/>
    </row>
    <row r="9" spans="1:203" ht="13.8">
      <c r="A9" s="15"/>
      <c r="B9" s="18" t="s">
        <v>18</v>
      </c>
      <c r="C9" s="19">
        <v>383.31953652999903</v>
      </c>
      <c r="D9" s="19">
        <v>390.85502155</v>
      </c>
      <c r="E9" s="19">
        <v>-7.5354850200009764</v>
      </c>
      <c r="F9" s="20">
        <v>-1.9279488824571752E-2</v>
      </c>
      <c r="G9" s="22"/>
      <c r="H9" s="19">
        <v>366.38229680233002</v>
      </c>
      <c r="I9" s="19">
        <v>24.472724747669986</v>
      </c>
      <c r="J9" s="20">
        <v>6.6795598371592366E-2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</v>
      </c>
      <c r="FM9" s="19">
        <v>346.03245342611001</v>
      </c>
      <c r="FN9" s="19">
        <v>404.842748574864</v>
      </c>
      <c r="FO9" s="19">
        <v>402.23171295621898</v>
      </c>
      <c r="FP9" s="19">
        <v>438.79027978593302</v>
      </c>
      <c r="FQ9" s="19">
        <v>463.56891038329104</v>
      </c>
      <c r="FR9" s="19">
        <v>466.925577907199</v>
      </c>
      <c r="FS9" s="19">
        <v>482.471439914901</v>
      </c>
      <c r="FT9" s="19">
        <v>450.85407296686202</v>
      </c>
      <c r="FU9" s="19">
        <v>463.14004529079995</v>
      </c>
      <c r="FV9" s="19">
        <v>424.71654428609907</v>
      </c>
      <c r="FW9" s="19">
        <v>398.42499232529906</v>
      </c>
      <c r="FX9" s="19">
        <v>383.31953652999903</v>
      </c>
      <c r="FY9" s="37"/>
      <c r="FZ9" s="19">
        <v>3203.0999089999996</v>
      </c>
      <c r="GA9" s="19">
        <v>3388.15923954444</v>
      </c>
      <c r="GB9" s="19">
        <v>3419.0892499410606</v>
      </c>
      <c r="GC9" s="19">
        <v>3542.8174388292086</v>
      </c>
      <c r="GD9" s="19">
        <v>3692.5957628929964</v>
      </c>
      <c r="GE9" s="19">
        <v>3789.2694130703007</v>
      </c>
      <c r="GF9" s="19">
        <v>3964.2544930701938</v>
      </c>
      <c r="GG9" s="19">
        <v>4069.9521991127331</v>
      </c>
      <c r="GH9" s="19">
        <v>4074.2175204788459</v>
      </c>
      <c r="GI9" s="19">
        <v>4230.9031395887951</v>
      </c>
      <c r="GJ9" s="19">
        <v>4432.629708849995</v>
      </c>
      <c r="GK9" s="19">
        <v>4640.5165426304629</v>
      </c>
      <c r="GL9" s="19">
        <v>4986.4566563735407</v>
      </c>
      <c r="GM9" s="19">
        <v>5132.8537993675773</v>
      </c>
      <c r="GN9" s="19">
        <f>+C9</f>
        <v>383.31953652999903</v>
      </c>
      <c r="GO9" s="260"/>
      <c r="GP9" s="260"/>
      <c r="GQ9" s="260"/>
      <c r="GR9" s="260"/>
      <c r="GS9" s="260"/>
      <c r="GT9" s="260"/>
      <c r="GU9" s="260"/>
    </row>
    <row r="10" spans="1:203" ht="13.8">
      <c r="A10" s="15"/>
      <c r="B10" s="18" t="s">
        <v>19</v>
      </c>
      <c r="C10" s="19">
        <v>471.42114678519999</v>
      </c>
      <c r="D10" s="19">
        <v>451.98013112080031</v>
      </c>
      <c r="E10" s="19">
        <v>19.441015664399686</v>
      </c>
      <c r="F10" s="20">
        <v>4.3012987354534182E-2</v>
      </c>
      <c r="G10" s="22"/>
      <c r="H10" s="19">
        <v>426.56403670353512</v>
      </c>
      <c r="I10" s="19">
        <v>25.416094417265185</v>
      </c>
      <c r="J10" s="20">
        <v>5.9583303397256489E-2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451.98013112080031</v>
      </c>
      <c r="FM10" s="19">
        <v>413.8541758773996</v>
      </c>
      <c r="FN10" s="19">
        <v>474.25336854879987</v>
      </c>
      <c r="FO10" s="19">
        <v>447.08959750563497</v>
      </c>
      <c r="FP10" s="19">
        <v>506.12269662330073</v>
      </c>
      <c r="FQ10" s="19">
        <v>532.79848444950039</v>
      </c>
      <c r="FR10" s="19">
        <v>529.95662082109925</v>
      </c>
      <c r="FS10" s="19">
        <v>554.88943006362967</v>
      </c>
      <c r="FT10" s="19">
        <v>523.04833931410133</v>
      </c>
      <c r="FU10" s="19">
        <v>535.50056901580012</v>
      </c>
      <c r="FV10" s="19">
        <v>493.1113878524996</v>
      </c>
      <c r="FW10" s="19">
        <v>472.32554184070011</v>
      </c>
      <c r="FX10" s="19">
        <v>471.42114678519999</v>
      </c>
      <c r="FY10" s="37"/>
      <c r="FZ10" s="19">
        <v>3901.926024538001</v>
      </c>
      <c r="GA10" s="19">
        <v>4129.4870024210768</v>
      </c>
      <c r="GB10" s="19">
        <v>4155.8124988210166</v>
      </c>
      <c r="GC10" s="19">
        <v>4264.6211838304953</v>
      </c>
      <c r="GD10" s="19">
        <v>4380.0592145348865</v>
      </c>
      <c r="GE10" s="19">
        <v>4514.5252196790707</v>
      </c>
      <c r="GF10" s="19">
        <v>4691.1901336373721</v>
      </c>
      <c r="GG10" s="19">
        <v>4974.860479572736</v>
      </c>
      <c r="GH10" s="19">
        <v>5006.507931388237</v>
      </c>
      <c r="GI10" s="19">
        <v>5053.225517312826</v>
      </c>
      <c r="GJ10" s="19">
        <v>5456.3866770179302</v>
      </c>
      <c r="GK10" s="19">
        <v>5548.5148812442912</v>
      </c>
      <c r="GL10" s="19">
        <v>5815.8048014213264</v>
      </c>
      <c r="GM10" s="19">
        <v>5934.9303430332666</v>
      </c>
      <c r="GN10" s="19">
        <f t="shared" ref="GN10:GN11" si="0">+C10</f>
        <v>471.42114678519999</v>
      </c>
      <c r="GO10" s="260"/>
      <c r="GP10" s="260"/>
      <c r="GQ10" s="260"/>
      <c r="GR10" s="260"/>
      <c r="GS10" s="260"/>
      <c r="GT10" s="260"/>
      <c r="GU10" s="260"/>
    </row>
    <row r="11" spans="1:203" ht="13.8">
      <c r="A11" s="15"/>
      <c r="B11" s="18" t="s">
        <v>20</v>
      </c>
      <c r="C11" s="19">
        <v>438.84993719729709</v>
      </c>
      <c r="D11" s="19">
        <v>458.85889036043795</v>
      </c>
      <c r="E11" s="19">
        <v>-20.008953163140859</v>
      </c>
      <c r="F11" s="20">
        <v>-4.3605896242794033E-2</v>
      </c>
      <c r="G11" s="22"/>
      <c r="H11" s="19">
        <v>438.55914440063214</v>
      </c>
      <c r="I11" s="19">
        <v>20.299745959805819</v>
      </c>
      <c r="J11" s="20">
        <v>4.6287362192729956E-2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473.31224457205201</v>
      </c>
      <c r="FL11" s="19">
        <v>458.85889036043795</v>
      </c>
      <c r="FM11" s="19">
        <v>402.43890548312277</v>
      </c>
      <c r="FN11" s="19">
        <v>467.91109001854898</v>
      </c>
      <c r="FO11" s="19">
        <v>454.06009671588504</v>
      </c>
      <c r="FP11" s="19">
        <v>516.537371767374</v>
      </c>
      <c r="FQ11" s="19">
        <v>545.57954976647193</v>
      </c>
      <c r="FR11" s="19">
        <v>534.22220660130097</v>
      </c>
      <c r="FS11" s="19">
        <v>556.50714603799599</v>
      </c>
      <c r="FT11" s="19">
        <v>506.01668185580502</v>
      </c>
      <c r="FU11" s="19">
        <v>520.57883965903</v>
      </c>
      <c r="FV11" s="19">
        <v>470.84186417213198</v>
      </c>
      <c r="FW11" s="19">
        <v>456.1</v>
      </c>
      <c r="FX11" s="19">
        <v>438.84993719729709</v>
      </c>
      <c r="FY11" s="37"/>
      <c r="FZ11" s="19">
        <v>3120.7420050298401</v>
      </c>
      <c r="GA11" s="19">
        <v>3574.0975667440443</v>
      </c>
      <c r="GB11" s="19">
        <v>3547.8410848901567</v>
      </c>
      <c r="GC11" s="19">
        <v>3740.6978419180205</v>
      </c>
      <c r="GD11" s="19">
        <v>3877.3276483854293</v>
      </c>
      <c r="GE11" s="19">
        <v>4124.198064799024</v>
      </c>
      <c r="GF11" s="19">
        <v>4422.2537018159055</v>
      </c>
      <c r="GG11" s="19">
        <v>4500.8196347969069</v>
      </c>
      <c r="GH11" s="19">
        <v>4667.7920020090696</v>
      </c>
      <c r="GI11" s="19">
        <v>5019.3698993477483</v>
      </c>
      <c r="GJ11" s="19">
        <v>5261.1492553586631</v>
      </c>
      <c r="GK11" s="19">
        <v>5488.3380121597183</v>
      </c>
      <c r="GL11" s="19">
        <v>5800.0125160463867</v>
      </c>
      <c r="GM11" s="19">
        <v>5889.6526424381045</v>
      </c>
      <c r="GN11" s="19">
        <f t="shared" si="0"/>
        <v>438.84993719729709</v>
      </c>
      <c r="GO11" s="260"/>
      <c r="GP11" s="260"/>
      <c r="GQ11" s="260"/>
      <c r="GR11" s="260"/>
      <c r="GS11" s="260"/>
      <c r="GT11" s="260"/>
      <c r="GU11" s="260"/>
    </row>
    <row r="12" spans="1:203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37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60"/>
      <c r="GP12" s="260"/>
      <c r="GQ12" s="260"/>
      <c r="GR12" s="260"/>
      <c r="GS12" s="260"/>
      <c r="GT12" s="260"/>
      <c r="GU12" s="260"/>
    </row>
    <row r="13" spans="1:203" ht="13.8">
      <c r="A13" s="15"/>
      <c r="B13" s="34" t="s">
        <v>21</v>
      </c>
      <c r="C13" s="31">
        <v>17.800116871036511</v>
      </c>
      <c r="D13" s="31">
        <v>15.081302012825981</v>
      </c>
      <c r="E13" s="31">
        <v>2.7188148582105303</v>
      </c>
      <c r="F13" s="26">
        <v>0.18027719728033417</v>
      </c>
      <c r="G13" s="27"/>
      <c r="H13" s="31">
        <v>0</v>
      </c>
      <c r="I13" s="31">
        <v>15.081302012825981</v>
      </c>
      <c r="J13" s="26">
        <v>0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14.140621646018245</v>
      </c>
      <c r="FL13" s="31">
        <v>15.081302012825981</v>
      </c>
      <c r="FM13" s="31">
        <v>15.23691154901951</v>
      </c>
      <c r="FN13" s="31">
        <v>14.689313402232946</v>
      </c>
      <c r="FO13" s="31">
        <v>15.808566005195438</v>
      </c>
      <c r="FP13" s="31">
        <v>17.255923112601103</v>
      </c>
      <c r="FQ13" s="31">
        <v>18.761668786479824</v>
      </c>
      <c r="FR13" s="31">
        <v>17.683670938651506</v>
      </c>
      <c r="FS13" s="31">
        <v>19.140315062658239</v>
      </c>
      <c r="FT13" s="31">
        <v>17.79572529483805</v>
      </c>
      <c r="FU13" s="31">
        <v>18.000238091731582</v>
      </c>
      <c r="FV13" s="31">
        <v>17.549562825483083</v>
      </c>
      <c r="FW13" s="31">
        <v>16.590970053059543</v>
      </c>
      <c r="FX13" s="31">
        <v>17.800116871036511</v>
      </c>
      <c r="FY13" s="37"/>
      <c r="FZ13" s="31">
        <v>12.816450679601788</v>
      </c>
      <c r="GA13" s="31">
        <v>14.283681131817039</v>
      </c>
      <c r="GB13" s="31">
        <v>17.94627133575618</v>
      </c>
      <c r="GC13" s="31">
        <v>17.697531745495162</v>
      </c>
      <c r="GD13" s="31">
        <v>16.497003313742454</v>
      </c>
      <c r="GE13" s="31">
        <v>16.373913682844368</v>
      </c>
      <c r="GF13" s="31">
        <v>12.300884171495015</v>
      </c>
      <c r="GG13" s="31">
        <v>10.385400846819378</v>
      </c>
      <c r="GH13" s="31">
        <v>11.581268938830942</v>
      </c>
      <c r="GI13" s="31">
        <v>13.335628821083304</v>
      </c>
      <c r="GJ13" s="31">
        <v>12.88526263526688</v>
      </c>
      <c r="GK13" s="31">
        <v>10.940195100867394</v>
      </c>
      <c r="GL13" s="31">
        <v>12.542420482031133</v>
      </c>
      <c r="GM13" s="31">
        <v>17.073947205777131</v>
      </c>
      <c r="GN13" s="31">
        <f t="shared" ref="GN13:GN16" si="1">+C13</f>
        <v>17.800116871036511</v>
      </c>
      <c r="GO13" s="260"/>
      <c r="GP13" s="260"/>
      <c r="GQ13" s="260"/>
      <c r="GR13" s="260"/>
      <c r="GS13" s="260"/>
      <c r="GT13" s="260"/>
      <c r="GU13" s="260"/>
    </row>
    <row r="14" spans="1:203" ht="13.8">
      <c r="A14" s="15"/>
      <c r="B14" s="18" t="s">
        <v>18</v>
      </c>
      <c r="C14" s="22">
        <v>18.476213024035772</v>
      </c>
      <c r="D14" s="22">
        <v>16.034909118337257</v>
      </c>
      <c r="E14" s="22">
        <v>2.4413039056985149</v>
      </c>
      <c r="F14" s="20">
        <v>0.15224931352474458</v>
      </c>
      <c r="G14" s="22"/>
      <c r="H14" s="22">
        <v>11.944614149822339</v>
      </c>
      <c r="I14" s="22">
        <v>4.0902949685149181</v>
      </c>
      <c r="J14" s="20">
        <v>0.34243843436129379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16.034909118337257</v>
      </c>
      <c r="FM14" s="22">
        <v>16.089126958805604</v>
      </c>
      <c r="FN14" s="22">
        <v>14.860140657554366</v>
      </c>
      <c r="FO14" s="22">
        <v>15.760442648671912</v>
      </c>
      <c r="FP14" s="22">
        <v>16.80667363500374</v>
      </c>
      <c r="FQ14" s="22">
        <v>18.971876122603405</v>
      </c>
      <c r="FR14" s="22">
        <v>18.751754264545976</v>
      </c>
      <c r="FS14" s="22">
        <v>20.126429571218395</v>
      </c>
      <c r="FT14" s="22">
        <v>18.054903348407517</v>
      </c>
      <c r="FU14" s="22">
        <v>18.927889634480657</v>
      </c>
      <c r="FV14" s="22">
        <v>18.41077133111742</v>
      </c>
      <c r="FW14" s="22">
        <v>17.665706051078374</v>
      </c>
      <c r="FX14" s="22">
        <v>18.476213024035772</v>
      </c>
      <c r="FY14" s="37"/>
      <c r="FZ14" s="22">
        <v>13.374010791960817</v>
      </c>
      <c r="GA14" s="22">
        <v>15.273750095902841</v>
      </c>
      <c r="GB14" s="22">
        <v>19.933406488383206</v>
      </c>
      <c r="GC14" s="22">
        <v>20.193520086411979</v>
      </c>
      <c r="GD14" s="22">
        <v>18.236614426687048</v>
      </c>
      <c r="GE14" s="22">
        <v>18.108798244181763</v>
      </c>
      <c r="GF14" s="22">
        <v>13.497026440240456</v>
      </c>
      <c r="GG14" s="22">
        <v>10.98710285157823</v>
      </c>
      <c r="GH14" s="22">
        <v>12.188787697467536</v>
      </c>
      <c r="GI14" s="22">
        <v>13.668423046467018</v>
      </c>
      <c r="GJ14" s="22">
        <v>13.296175515174665</v>
      </c>
      <c r="GK14" s="22">
        <v>11.648634082390055</v>
      </c>
      <c r="GL14" s="22">
        <v>12.702146627659683</v>
      </c>
      <c r="GM14" s="22">
        <v>17.649000900269904</v>
      </c>
      <c r="GN14" s="22">
        <f t="shared" si="1"/>
        <v>18.476213024035772</v>
      </c>
      <c r="GO14" s="260"/>
      <c r="GP14" s="260"/>
      <c r="GQ14" s="260"/>
      <c r="GR14" s="260"/>
      <c r="GS14" s="260"/>
      <c r="GT14" s="260"/>
      <c r="GU14" s="260"/>
    </row>
    <row r="15" spans="1:203" ht="13.8">
      <c r="A15" s="15"/>
      <c r="B15" s="18" t="s">
        <v>19</v>
      </c>
      <c r="C15" s="22">
        <v>17.370386815107576</v>
      </c>
      <c r="D15" s="22">
        <v>14.839630814855672</v>
      </c>
      <c r="E15" s="22">
        <v>2.5307560002519036</v>
      </c>
      <c r="F15" s="20">
        <v>0.17054036126818006</v>
      </c>
      <c r="G15" s="22"/>
      <c r="H15" s="22">
        <v>11.952384063426056</v>
      </c>
      <c r="I15" s="22">
        <v>2.8872467514296165</v>
      </c>
      <c r="J15" s="20">
        <v>0.24156241433577313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15.011461490278286</v>
      </c>
      <c r="FN15" s="22">
        <v>14.529822535348941</v>
      </c>
      <c r="FO15" s="22">
        <v>15.753234148367612</v>
      </c>
      <c r="FP15" s="22">
        <v>17.193012795005071</v>
      </c>
      <c r="FQ15" s="22">
        <v>18.790002653109887</v>
      </c>
      <c r="FR15" s="22">
        <v>17.578659027636316</v>
      </c>
      <c r="FS15" s="22">
        <v>18.906468741255335</v>
      </c>
      <c r="FT15" s="22">
        <v>17.719248619201384</v>
      </c>
      <c r="FU15" s="22">
        <v>17.773040893172219</v>
      </c>
      <c r="FV15" s="22">
        <v>17.205675430895568</v>
      </c>
      <c r="FW15" s="22">
        <v>16.292319592590708</v>
      </c>
      <c r="FX15" s="22">
        <v>17.370386815107576</v>
      </c>
      <c r="FY15" s="37"/>
      <c r="FZ15" s="22">
        <v>13.479947897655089</v>
      </c>
      <c r="GA15" s="22">
        <v>15.213365377401564</v>
      </c>
      <c r="GB15" s="22">
        <v>19.443462336571173</v>
      </c>
      <c r="GC15" s="22">
        <v>19.862842441547542</v>
      </c>
      <c r="GD15" s="22">
        <v>17.967029519686601</v>
      </c>
      <c r="GE15" s="22">
        <v>17.698238512879037</v>
      </c>
      <c r="GF15" s="22">
        <v>13.002244854834128</v>
      </c>
      <c r="GG15" s="22">
        <v>10.855550885044494</v>
      </c>
      <c r="GH15" s="22">
        <v>11.710473430295162</v>
      </c>
      <c r="GI15" s="22">
        <v>12.888382226297217</v>
      </c>
      <c r="GJ15" s="22">
        <v>12.337920037805826</v>
      </c>
      <c r="GK15" s="22">
        <v>11.07081732340691</v>
      </c>
      <c r="GL15" s="22">
        <v>12.773984110735917</v>
      </c>
      <c r="GM15" s="22">
        <v>16.906478843817148</v>
      </c>
      <c r="GN15" s="22">
        <f t="shared" si="1"/>
        <v>17.370386815107576</v>
      </c>
      <c r="GO15" s="260"/>
      <c r="GP15" s="260"/>
      <c r="GQ15" s="260"/>
      <c r="GR15" s="260"/>
      <c r="GS15" s="260"/>
      <c r="GT15" s="260"/>
      <c r="GU15" s="260"/>
    </row>
    <row r="16" spans="1:203" ht="13.8">
      <c r="A16" s="15"/>
      <c r="B16" s="18" t="s">
        <v>20</v>
      </c>
      <c r="C16" s="22">
        <v>17.671195744592623</v>
      </c>
      <c r="D16" s="22">
        <v>14.507069821702641</v>
      </c>
      <c r="E16" s="22">
        <v>3.1641259228899816</v>
      </c>
      <c r="F16" s="20">
        <v>0.21810923651559427</v>
      </c>
      <c r="G16" s="22"/>
      <c r="H16" s="22">
        <v>11.357893910015797</v>
      </c>
      <c r="I16" s="22">
        <v>3.1491759116868447</v>
      </c>
      <c r="J16" s="20">
        <v>0.27726759350250568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13.256949400471468</v>
      </c>
      <c r="FL16" s="22">
        <v>14.507069821702641</v>
      </c>
      <c r="FM16" s="22">
        <v>14.73598895409309</v>
      </c>
      <c r="FN16" s="22">
        <v>14.703164121813936</v>
      </c>
      <c r="FO16" s="22">
        <v>15.905678783977315</v>
      </c>
      <c r="FP16" s="22">
        <v>17.699195286253001</v>
      </c>
      <c r="FQ16" s="22">
        <v>18.55538937771415</v>
      </c>
      <c r="FR16" s="22">
        <v>16.854308809533926</v>
      </c>
      <c r="FS16" s="22">
        <v>18.518556227531548</v>
      </c>
      <c r="FT16" s="22">
        <v>17.643851877136584</v>
      </c>
      <c r="FU16" s="22">
        <v>17.408649796254064</v>
      </c>
      <c r="FV16" s="22">
        <v>17.132873646075161</v>
      </c>
      <c r="FW16" s="22">
        <v>15.961411971058977</v>
      </c>
      <c r="FX16" s="22">
        <v>17.671195744592623</v>
      </c>
      <c r="FY16" s="37"/>
      <c r="FZ16" s="22">
        <v>11.414592467535922</v>
      </c>
      <c r="GA16" s="22">
        <v>12.270968780625195</v>
      </c>
      <c r="GB16" s="22">
        <v>14.277494408776267</v>
      </c>
      <c r="GC16" s="22">
        <v>12.864994703154069</v>
      </c>
      <c r="GD16" s="22">
        <v>13.179645684951316</v>
      </c>
      <c r="GE16" s="22">
        <v>13.330257037238027</v>
      </c>
      <c r="GF16" s="22">
        <v>10.484609207955788</v>
      </c>
      <c r="GG16" s="22">
        <v>9.3216325489078731</v>
      </c>
      <c r="GH16" s="22">
        <v>10.912424465812519</v>
      </c>
      <c r="GI16" s="22">
        <v>13.505374783101775</v>
      </c>
      <c r="GJ16" s="22">
        <v>13.106713911551404</v>
      </c>
      <c r="GK16" s="22">
        <v>10.209139150980109</v>
      </c>
      <c r="GL16" s="22">
        <v>12.172904664644047</v>
      </c>
      <c r="GM16" s="22">
        <v>16.741541613023394</v>
      </c>
      <c r="GN16" s="22">
        <f t="shared" si="1"/>
        <v>17.671195744592623</v>
      </c>
      <c r="GO16" s="260"/>
      <c r="GP16" s="260"/>
      <c r="GQ16" s="260"/>
      <c r="GR16" s="260"/>
      <c r="GS16" s="260"/>
      <c r="GT16" s="260"/>
      <c r="GU16" s="260"/>
    </row>
    <row r="17" spans="1:203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37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60"/>
      <c r="GP17" s="260"/>
      <c r="GQ17" s="260"/>
      <c r="GR17" s="260"/>
      <c r="GS17" s="260"/>
      <c r="GT17" s="260"/>
      <c r="GU17" s="260"/>
    </row>
    <row r="18" spans="1:203" ht="13.8">
      <c r="A18" s="15"/>
      <c r="B18" s="34" t="s">
        <v>22</v>
      </c>
      <c r="C18" s="25">
        <v>230.26064228399071</v>
      </c>
      <c r="D18" s="25">
        <v>196.31240991250604</v>
      </c>
      <c r="E18" s="25">
        <v>33.948232371484664</v>
      </c>
      <c r="F18" s="26">
        <v>0.1729296298008616</v>
      </c>
      <c r="G18" s="27"/>
      <c r="H18" s="25">
        <v>144.55860596325218</v>
      </c>
      <c r="I18" s="25">
        <v>51.753803949253864</v>
      </c>
      <c r="J18" s="26">
        <v>0.35801261090197595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191.39027355996274</v>
      </c>
      <c r="FL18" s="25">
        <v>196.31240991250604</v>
      </c>
      <c r="FM18" s="25">
        <v>177.1025136471072</v>
      </c>
      <c r="FN18" s="25">
        <v>197.86611020778474</v>
      </c>
      <c r="FO18" s="25">
        <v>206.04591005313796</v>
      </c>
      <c r="FP18" s="25">
        <v>252.18674841019654</v>
      </c>
      <c r="FQ18" s="25">
        <v>289.29497860895935</v>
      </c>
      <c r="FR18" s="25">
        <v>270.75546476568326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243.70547834205965</v>
      </c>
      <c r="FW18" s="25">
        <v>220.1373747723415</v>
      </c>
      <c r="FX18" s="25">
        <v>230.26064228399071</v>
      </c>
      <c r="FY18" s="37"/>
      <c r="FZ18" s="25">
        <v>1310.5805044570798</v>
      </c>
      <c r="GA18" s="25">
        <v>1584.3093175941322</v>
      </c>
      <c r="GB18" s="25">
        <v>1996.1176089056053</v>
      </c>
      <c r="GC18" s="25">
        <v>2043.7351168317455</v>
      </c>
      <c r="GD18" s="25">
        <v>1971.3890297720695</v>
      </c>
      <c r="GE18" s="25">
        <v>2034.9487968067756</v>
      </c>
      <c r="GF18" s="25">
        <v>1608.6725236892119</v>
      </c>
      <c r="GG18" s="25">
        <v>1406.7682129914378</v>
      </c>
      <c r="GH18" s="25">
        <v>1592.2527814355096</v>
      </c>
      <c r="GI18" s="25">
        <v>1907.4614758904252</v>
      </c>
      <c r="GJ18" s="25">
        <v>1952.1386325500107</v>
      </c>
      <c r="GK18" s="25">
        <v>1715.1348029859255</v>
      </c>
      <c r="GL18" s="25">
        <v>2082.3270113779895</v>
      </c>
      <c r="GM18" s="25">
        <v>2895.3038040964325</v>
      </c>
      <c r="GN18" s="25">
        <f t="shared" ref="GN18:GN21" si="2">+C18</f>
        <v>230.26064228399071</v>
      </c>
      <c r="GO18" s="260"/>
      <c r="GP18" s="260"/>
      <c r="GQ18" s="260"/>
      <c r="GR18" s="260"/>
      <c r="GS18" s="260"/>
      <c r="GT18" s="260"/>
      <c r="GU18" s="260"/>
    </row>
    <row r="19" spans="1:203" ht="13.8">
      <c r="A19" s="15"/>
      <c r="B19" s="18" t="s">
        <v>18</v>
      </c>
      <c r="C19" s="19">
        <v>70.822934132029232</v>
      </c>
      <c r="D19" s="19">
        <v>62.673247490000001</v>
      </c>
      <c r="E19" s="19">
        <v>8.1496866420292307</v>
      </c>
      <c r="F19" s="20">
        <v>0.13003453576152371</v>
      </c>
      <c r="G19" s="22"/>
      <c r="H19" s="19">
        <v>43.762951666295194</v>
      </c>
      <c r="I19" s="19">
        <v>18.910295823704807</v>
      </c>
      <c r="J19" s="20">
        <v>0.43210741286147991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62.673247490000001</v>
      </c>
      <c r="FM19" s="19">
        <v>55.673600750396702</v>
      </c>
      <c r="FN19" s="19">
        <v>60.160201880133961</v>
      </c>
      <c r="FO19" s="19">
        <v>63.393498435235529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70.822934132029232</v>
      </c>
      <c r="FY19" s="37"/>
      <c r="FZ19" s="19">
        <v>428.38292750694706</v>
      </c>
      <c r="GA19" s="19">
        <v>517.49897509925984</v>
      </c>
      <c r="GB19" s="19">
        <v>681.54095839136403</v>
      </c>
      <c r="GC19" s="19">
        <v>715.41955113488268</v>
      </c>
      <c r="GD19" s="19">
        <v>673.40445161497883</v>
      </c>
      <c r="GE19" s="19">
        <v>686.19115294139112</v>
      </c>
      <c r="GF19" s="19">
        <v>535.05647708810432</v>
      </c>
      <c r="GG19" s="19">
        <v>447.16983412658595</v>
      </c>
      <c r="GH19" s="19">
        <v>496.59772390419243</v>
      </c>
      <c r="GI19" s="19">
        <v>578.29773980525147</v>
      </c>
      <c r="GJ19" s="19">
        <v>589.37022602647107</v>
      </c>
      <c r="GK19" s="19">
        <v>540.55679158380076</v>
      </c>
      <c r="GL19" s="19">
        <v>633.38703601726354</v>
      </c>
      <c r="GM19" s="19">
        <v>905.89741325992168</v>
      </c>
      <c r="GN19" s="19">
        <f t="shared" si="2"/>
        <v>70.822934132029232</v>
      </c>
      <c r="GO19" s="260"/>
      <c r="GP19" s="260"/>
      <c r="GQ19" s="260"/>
      <c r="GR19" s="260"/>
      <c r="GS19" s="260"/>
      <c r="GT19" s="260"/>
      <c r="GU19" s="260"/>
    </row>
    <row r="20" spans="1:203" ht="13.8">
      <c r="A20" s="15"/>
      <c r="B20" s="18" t="s">
        <v>19</v>
      </c>
      <c r="C20" s="19">
        <v>81.887676724805303</v>
      </c>
      <c r="D20" s="19">
        <v>67.072182814827357</v>
      </c>
      <c r="E20" s="19">
        <v>14.815493909977945</v>
      </c>
      <c r="F20" s="20">
        <v>0.22088879902538</v>
      </c>
      <c r="G20" s="22"/>
      <c r="H20" s="19">
        <v>50.9845719432602</v>
      </c>
      <c r="I20" s="19">
        <v>16.087610871567158</v>
      </c>
      <c r="J20" s="20">
        <v>0.31553880435577192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67.072182814827357</v>
      </c>
      <c r="FM20" s="19">
        <v>62.125560237744402</v>
      </c>
      <c r="FN20" s="19">
        <v>68.908172818054993</v>
      </c>
      <c r="FO20" s="19">
        <v>70.431071148057001</v>
      </c>
      <c r="FP20" s="19">
        <v>87.017739988868797</v>
      </c>
      <c r="FQ20" s="19">
        <v>100.1128493637904</v>
      </c>
      <c r="FR20" s="19">
        <v>93.15926736852451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76.952786794122602</v>
      </c>
      <c r="FX20" s="19">
        <v>81.887676724805303</v>
      </c>
      <c r="FY20" s="37"/>
      <c r="FZ20" s="19">
        <v>525.97759511276706</v>
      </c>
      <c r="GA20" s="19">
        <v>628.23394589062582</v>
      </c>
      <c r="GB20" s="19">
        <v>808.03383798678169</v>
      </c>
      <c r="GC20" s="19">
        <v>847.07498647311093</v>
      </c>
      <c r="GD20" s="19">
        <v>786.96653205523603</v>
      </c>
      <c r="GE20" s="19">
        <v>798.99144110287818</v>
      </c>
      <c r="GF20" s="19">
        <v>609.96002778135141</v>
      </c>
      <c r="GG20" s="19">
        <v>540.04851081998686</v>
      </c>
      <c r="GH20" s="19">
        <v>586.28578109083946</v>
      </c>
      <c r="GI20" s="19">
        <v>651.27901942806193</v>
      </c>
      <c r="GJ20" s="19">
        <v>673.20462516396265</v>
      </c>
      <c r="GK20" s="19">
        <v>614.26594666460335</v>
      </c>
      <c r="GL20" s="19">
        <v>742.90998124497673</v>
      </c>
      <c r="GM20" s="19">
        <v>1003.3877428402036</v>
      </c>
      <c r="GN20" s="19">
        <f t="shared" si="2"/>
        <v>81.887676724805303</v>
      </c>
      <c r="GO20" s="260"/>
      <c r="GP20" s="260"/>
      <c r="GQ20" s="260"/>
      <c r="GR20" s="260"/>
      <c r="GS20" s="260"/>
      <c r="GT20" s="260"/>
      <c r="GU20" s="260"/>
    </row>
    <row r="21" spans="1:203" ht="13.8">
      <c r="A21" s="15"/>
      <c r="B21" s="18" t="s">
        <v>20</v>
      </c>
      <c r="C21" s="19">
        <v>77.550031427156171</v>
      </c>
      <c r="D21" s="19">
        <v>66.566979607678704</v>
      </c>
      <c r="E21" s="19">
        <v>10.983051819477467</v>
      </c>
      <c r="F21" s="20">
        <v>0.16499249153570636</v>
      </c>
      <c r="G21" s="22"/>
      <c r="H21" s="19">
        <v>49.811082353696783</v>
      </c>
      <c r="I21" s="19">
        <v>16.755897253981921</v>
      </c>
      <c r="J21" s="20">
        <v>0.33638894121999269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62.746764769152705</v>
      </c>
      <c r="FL21" s="19">
        <v>66.566979607678704</v>
      </c>
      <c r="FM21" s="19">
        <v>59.303352658966105</v>
      </c>
      <c r="FN21" s="19">
        <v>68.797735509595796</v>
      </c>
      <c r="FO21" s="19">
        <v>72.221340469845401</v>
      </c>
      <c r="FP21" s="19">
        <v>91.422958155586201</v>
      </c>
      <c r="FQ21" s="19">
        <v>101.2344098243486</v>
      </c>
      <c r="FR21" s="19">
        <v>90.039460429689598</v>
      </c>
      <c r="FS21" s="19">
        <v>103.0570887492774</v>
      </c>
      <c r="FT21" s="19">
        <v>89.280833820239707</v>
      </c>
      <c r="FU21" s="19">
        <v>90.625747109643498</v>
      </c>
      <c r="FV21" s="19">
        <v>80.668741661436201</v>
      </c>
      <c r="FW21" s="19">
        <v>72.8</v>
      </c>
      <c r="FX21" s="19">
        <v>77.550031427156171</v>
      </c>
      <c r="FY21" s="37"/>
      <c r="FZ21" s="19">
        <v>356.21998183736565</v>
      </c>
      <c r="GA21" s="19">
        <v>438.57639660424644</v>
      </c>
      <c r="GB21" s="19">
        <v>506.54281252745943</v>
      </c>
      <c r="GC21" s="19">
        <v>481.24057922375198</v>
      </c>
      <c r="GD21" s="19">
        <v>511.01804610185457</v>
      </c>
      <c r="GE21" s="19">
        <v>549.7662027625064</v>
      </c>
      <c r="GF21" s="19">
        <v>463.65601881975618</v>
      </c>
      <c r="GG21" s="19">
        <v>419.54986804486498</v>
      </c>
      <c r="GH21" s="19">
        <v>509.36927644047768</v>
      </c>
      <c r="GI21" s="19">
        <v>677.88471665711177</v>
      </c>
      <c r="GJ21" s="19">
        <v>689.56378135957698</v>
      </c>
      <c r="GK21" s="19">
        <v>560.31206473752127</v>
      </c>
      <c r="GL21" s="19">
        <v>706.0299941157491</v>
      </c>
      <c r="GM21" s="19">
        <v>986.0186479963071</v>
      </c>
      <c r="GN21" s="19">
        <f t="shared" si="2"/>
        <v>77.550031427156171</v>
      </c>
      <c r="GO21" s="260"/>
      <c r="GP21" s="260"/>
      <c r="GQ21" s="260"/>
      <c r="GR21" s="260"/>
      <c r="GS21" s="260"/>
      <c r="GT21" s="260"/>
      <c r="GU21" s="260"/>
    </row>
    <row r="22" spans="1:203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37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60"/>
      <c r="GP22" s="260"/>
      <c r="GQ22" s="260"/>
      <c r="GR22" s="260"/>
      <c r="GS22" s="260"/>
      <c r="GT22" s="260"/>
      <c r="GU22" s="260"/>
    </row>
    <row r="23" spans="1:203" ht="13.8">
      <c r="A23" s="33"/>
      <c r="B23" s="34" t="s">
        <v>23</v>
      </c>
      <c r="C23" s="25">
        <v>864.6600655786724</v>
      </c>
      <c r="D23" s="25">
        <v>1249.5454688830309</v>
      </c>
      <c r="E23" s="25">
        <v>-384.88540330435853</v>
      </c>
      <c r="F23" s="26">
        <v>-0.30802032650193012</v>
      </c>
      <c r="G23" s="27"/>
      <c r="H23" s="25">
        <v>1001.8069815883255</v>
      </c>
      <c r="I23" s="25">
        <v>247.73848729470546</v>
      </c>
      <c r="J23" s="26">
        <v>0.24729163586175637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1271.0535465671676</v>
      </c>
      <c r="FL23" s="25">
        <v>1249.5454688830309</v>
      </c>
      <c r="FM23" s="25">
        <v>1171.0633425056726</v>
      </c>
      <c r="FN23" s="25">
        <v>1236.1175859853872</v>
      </c>
      <c r="FO23" s="25">
        <v>1114.0179303829696</v>
      </c>
      <c r="FP23" s="25">
        <v>1200.3506659308696</v>
      </c>
      <c r="FQ23" s="25">
        <v>1282.9666138863829</v>
      </c>
      <c r="FR23" s="25">
        <v>1452.6086986162588</v>
      </c>
      <c r="FS23" s="25">
        <v>1489.5467435081641</v>
      </c>
      <c r="FT23" s="25">
        <v>1365.0936164949571</v>
      </c>
      <c r="FU23" s="25">
        <v>1315.1793751096059</v>
      </c>
      <c r="FV23" s="25">
        <v>1236.6065713551759</v>
      </c>
      <c r="FW23" s="25">
        <v>1262.1611616478426</v>
      </c>
      <c r="FX23" s="25">
        <v>864.6600655786724</v>
      </c>
      <c r="FY23" s="37"/>
      <c r="FZ23" s="25">
        <v>10225.76793856784</v>
      </c>
      <c r="GA23" s="25">
        <v>10236.360127687789</v>
      </c>
      <c r="GB23" s="25">
        <v>9885.4654741125287</v>
      </c>
      <c r="GC23" s="25">
        <v>10190.302829846314</v>
      </c>
      <c r="GD23" s="25">
        <v>10940.576132615335</v>
      </c>
      <c r="GE23" s="25">
        <v>10055.774634001968</v>
      </c>
      <c r="GF23" s="25">
        <v>9419.7001674219446</v>
      </c>
      <c r="GG23" s="25">
        <v>8962.2019575501163</v>
      </c>
      <c r="GH23" s="25">
        <v>7462.5729950376444</v>
      </c>
      <c r="GI23" s="25">
        <v>7982.3813135656892</v>
      </c>
      <c r="GJ23" s="25">
        <v>9226.8143193458127</v>
      </c>
      <c r="GK23" s="25">
        <v>13157.543446698102</v>
      </c>
      <c r="GL23" s="25">
        <v>15411.353043851028</v>
      </c>
      <c r="GM23" s="25">
        <v>15375.257774306316</v>
      </c>
      <c r="GN23" s="25">
        <f t="shared" ref="GN23:GN26" si="3">+C23</f>
        <v>864.6600655786724</v>
      </c>
      <c r="GO23" s="260"/>
      <c r="GP23" s="260"/>
      <c r="GQ23" s="260"/>
      <c r="GR23" s="260"/>
      <c r="GS23" s="260"/>
      <c r="GT23" s="260"/>
      <c r="GU23" s="260"/>
    </row>
    <row r="24" spans="1:203" ht="13.8">
      <c r="A24" s="33"/>
      <c r="B24" s="18" t="s">
        <v>18</v>
      </c>
      <c r="C24" s="19">
        <v>348.95056266194803</v>
      </c>
      <c r="D24" s="19">
        <v>470.85232107000002</v>
      </c>
      <c r="E24" s="19">
        <v>-121.90175840805199</v>
      </c>
      <c r="F24" s="20">
        <v>-0.2588959487998983</v>
      </c>
      <c r="G24" s="22"/>
      <c r="H24" s="19">
        <v>277.05687295218689</v>
      </c>
      <c r="I24" s="19">
        <v>193.79544811781312</v>
      </c>
      <c r="J24" s="20">
        <v>0.69947894110267161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470.85232107000002</v>
      </c>
      <c r="FM24" s="19">
        <v>440.11565143837856</v>
      </c>
      <c r="FN24" s="19">
        <v>472.44216012461322</v>
      </c>
      <c r="FO24" s="19">
        <v>425.9568537528985</v>
      </c>
      <c r="FP24" s="19">
        <v>456.62210182388662</v>
      </c>
      <c r="FQ24" s="19">
        <v>489.14059056446285</v>
      </c>
      <c r="FR24" s="19">
        <v>557.3447545990457</v>
      </c>
      <c r="FS24" s="19">
        <v>560.16244433480915</v>
      </c>
      <c r="FT24" s="19">
        <v>514.03783532023579</v>
      </c>
      <c r="FU24" s="19">
        <v>496.44136766101241</v>
      </c>
      <c r="FV24" s="19">
        <v>466.76863659377511</v>
      </c>
      <c r="FW24" s="19">
        <v>466.59012562691373</v>
      </c>
      <c r="FX24" s="19">
        <v>348.95056266194803</v>
      </c>
      <c r="FY24" s="37"/>
      <c r="FZ24" s="19">
        <v>3203.0999089999996</v>
      </c>
      <c r="GA24" s="19">
        <v>3291.7990120802929</v>
      </c>
      <c r="GB24" s="19">
        <v>3186.1597411203779</v>
      </c>
      <c r="GC24" s="19">
        <v>3271.6096217655131</v>
      </c>
      <c r="GD24" s="19">
        <v>3185.0219025748356</v>
      </c>
      <c r="GE24" s="19">
        <v>2767.1746887172581</v>
      </c>
      <c r="GF24" s="19">
        <v>2383.9739980018489</v>
      </c>
      <c r="GG24" s="19">
        <v>2079.6845155497463</v>
      </c>
      <c r="GH24" s="19">
        <v>2411.84570492488</v>
      </c>
      <c r="GI24" s="19">
        <v>2842.3411212374299</v>
      </c>
      <c r="GJ24" s="19">
        <v>3386.0864685901333</v>
      </c>
      <c r="GK24" s="19">
        <v>4309.1026449918072</v>
      </c>
      <c r="GL24" s="19">
        <v>4945.0540769017198</v>
      </c>
      <c r="GM24" s="19">
        <v>5816.4748429100309</v>
      </c>
      <c r="GN24" s="19">
        <f t="shared" si="3"/>
        <v>348.95056266194803</v>
      </c>
      <c r="GO24" s="260"/>
      <c r="GP24" s="260"/>
      <c r="GQ24" s="260"/>
      <c r="GR24" s="260"/>
      <c r="GS24" s="260"/>
      <c r="GT24" s="260"/>
      <c r="GU24" s="260"/>
    </row>
    <row r="25" spans="1:203" ht="13.8">
      <c r="A25" s="33"/>
      <c r="B25" s="18" t="s">
        <v>19</v>
      </c>
      <c r="C25" s="19">
        <v>281.07051826682402</v>
      </c>
      <c r="D25" s="19">
        <v>437.764073616872</v>
      </c>
      <c r="E25" s="19">
        <v>-156.69355535004797</v>
      </c>
      <c r="F25" s="20">
        <v>-0.35794064610058673</v>
      </c>
      <c r="G25" s="22"/>
      <c r="H25" s="19">
        <v>384.44392742011701</v>
      </c>
      <c r="I25" s="19">
        <v>53.32014619675499</v>
      </c>
      <c r="J25" s="20">
        <v>0.13869420842350097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437.764073616872</v>
      </c>
      <c r="FM25" s="19">
        <v>413.298837315551</v>
      </c>
      <c r="FN25" s="19">
        <v>437.67190422376899</v>
      </c>
      <c r="FO25" s="19">
        <v>387.29449847071299</v>
      </c>
      <c r="FP25" s="19">
        <v>421.11076698255499</v>
      </c>
      <c r="FQ25" s="19">
        <v>445.295148314286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459.97757897452442</v>
      </c>
      <c r="FV25" s="19">
        <v>433.7416711527498</v>
      </c>
      <c r="FW25" s="19">
        <v>439.071036020929</v>
      </c>
      <c r="FX25" s="19">
        <v>281.07051826682402</v>
      </c>
      <c r="FY25" s="37"/>
      <c r="FZ25" s="19">
        <v>3901.926024538001</v>
      </c>
      <c r="GA25" s="19">
        <v>4040.9540211848398</v>
      </c>
      <c r="GB25" s="19">
        <v>3744.7731151844246</v>
      </c>
      <c r="GC25" s="19">
        <v>3537.654304097342</v>
      </c>
      <c r="GD25" s="19">
        <v>4075.4352037333142</v>
      </c>
      <c r="GE25" s="19">
        <v>3625.30524810818</v>
      </c>
      <c r="GF25" s="19">
        <v>3286.1237194170994</v>
      </c>
      <c r="GG25" s="19">
        <v>3569.9443053987511</v>
      </c>
      <c r="GH25" s="19">
        <v>2770.6538502927415</v>
      </c>
      <c r="GI25" s="19">
        <v>3440.1676325529011</v>
      </c>
      <c r="GJ25" s="19">
        <v>4026.2843794290966</v>
      </c>
      <c r="GK25" s="19">
        <v>4930.3153381982929</v>
      </c>
      <c r="GL25" s="19">
        <v>5631.8089652196968</v>
      </c>
      <c r="GM25" s="19">
        <v>5363.7992986986374</v>
      </c>
      <c r="GN25" s="19">
        <f t="shared" si="3"/>
        <v>281.07051826682402</v>
      </c>
      <c r="GO25" s="260"/>
      <c r="GP25" s="260"/>
      <c r="GQ25" s="260"/>
      <c r="GR25" s="260"/>
      <c r="GS25" s="260"/>
      <c r="GT25" s="260"/>
      <c r="GU25" s="260"/>
    </row>
    <row r="26" spans="1:203" ht="13.8">
      <c r="A26" s="33"/>
      <c r="B26" s="18" t="s">
        <v>20</v>
      </c>
      <c r="C26" s="19">
        <v>234.63898464990032</v>
      </c>
      <c r="D26" s="19">
        <v>340.92907419615898</v>
      </c>
      <c r="E26" s="19">
        <v>-106.29008954625866</v>
      </c>
      <c r="F26" s="20">
        <v>-0.31176598768195102</v>
      </c>
      <c r="G26" s="22"/>
      <c r="H26" s="19">
        <v>340.30618121602146</v>
      </c>
      <c r="I26" s="19">
        <v>0.62289298013752159</v>
      </c>
      <c r="J26" s="20">
        <v>1.8303898504333017E-3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359.96429768622698</v>
      </c>
      <c r="FL26" s="19">
        <v>340.92907419615898</v>
      </c>
      <c r="FM26" s="19">
        <v>317.64885375174299</v>
      </c>
      <c r="FN26" s="19">
        <v>326.00352163700501</v>
      </c>
      <c r="FO26" s="19">
        <v>300.766578159358</v>
      </c>
      <c r="FP26" s="19">
        <v>322.61779712442802</v>
      </c>
      <c r="FQ26" s="19">
        <v>348.53087500763399</v>
      </c>
      <c r="FR26" s="19">
        <v>390.16726027098701</v>
      </c>
      <c r="FS26" s="19">
        <v>415.79983850083102</v>
      </c>
      <c r="FT26" s="19">
        <v>381.16314196678201</v>
      </c>
      <c r="FU26" s="19">
        <v>358.76042847406899</v>
      </c>
      <c r="FV26" s="19">
        <v>336.09626360865099</v>
      </c>
      <c r="FW26" s="19">
        <v>356.5</v>
      </c>
      <c r="FX26" s="19">
        <v>234.63898464990032</v>
      </c>
      <c r="FY26" s="37"/>
      <c r="FZ26" s="19">
        <v>3120.7420050298401</v>
      </c>
      <c r="GA26" s="19">
        <v>2903.6070944226567</v>
      </c>
      <c r="GB26" s="19">
        <v>2954.5326178077266</v>
      </c>
      <c r="GC26" s="19">
        <v>3381.0389039834586</v>
      </c>
      <c r="GD26" s="19">
        <v>3680.1190263071853</v>
      </c>
      <c r="GE26" s="19">
        <v>3663.29469717653</v>
      </c>
      <c r="GF26" s="19">
        <v>3749.6024500029962</v>
      </c>
      <c r="GG26" s="19">
        <v>3312.5731366016194</v>
      </c>
      <c r="GH26" s="19">
        <v>2280.0734398200234</v>
      </c>
      <c r="GI26" s="19">
        <v>1699.8725597753578</v>
      </c>
      <c r="GJ26" s="19">
        <v>1814.4434713265828</v>
      </c>
      <c r="GK26" s="19">
        <v>3918.1254635080031</v>
      </c>
      <c r="GL26" s="19">
        <v>4834.4900017296113</v>
      </c>
      <c r="GM26" s="19">
        <v>4194.9836326976474</v>
      </c>
      <c r="GN26" s="19">
        <f t="shared" si="3"/>
        <v>234.63898464990032</v>
      </c>
      <c r="GO26" s="260"/>
      <c r="GP26" s="260"/>
      <c r="GQ26" s="260"/>
      <c r="GR26" s="260"/>
      <c r="GS26" s="260"/>
      <c r="GT26" s="260"/>
      <c r="GU26" s="260"/>
    </row>
    <row r="27" spans="1:203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37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60"/>
      <c r="GP27" s="260"/>
      <c r="GQ27" s="260"/>
      <c r="GR27" s="260"/>
      <c r="GS27" s="260"/>
      <c r="GT27" s="260"/>
      <c r="GU27" s="260"/>
    </row>
    <row r="28" spans="1:203" ht="13.8">
      <c r="A28" s="33"/>
      <c r="B28" s="34" t="s">
        <v>24</v>
      </c>
      <c r="C28" s="31">
        <v>15.684757490766163</v>
      </c>
      <c r="D28" s="31">
        <v>13.528016819156816</v>
      </c>
      <c r="E28" s="31">
        <v>2.1567406716093469</v>
      </c>
      <c r="F28" s="26">
        <v>0.15942770477304696</v>
      </c>
      <c r="G28" s="27"/>
      <c r="H28" s="31">
        <v>10.094533344543171</v>
      </c>
      <c r="I28" s="31">
        <v>3.4334834746136451</v>
      </c>
      <c r="J28" s="26">
        <v>0.34013295686121958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12.570553604554085</v>
      </c>
      <c r="FL28" s="31">
        <v>13.528016819156816</v>
      </c>
      <c r="FM28" s="31">
        <v>13.320024323398973</v>
      </c>
      <c r="FN28" s="31">
        <v>12.975853147468589</v>
      </c>
      <c r="FO28" s="31">
        <v>13.7982647175729</v>
      </c>
      <c r="FP28" s="31">
        <v>15.196618104715592</v>
      </c>
      <c r="FQ28" s="31">
        <v>17.227800517621841</v>
      </c>
      <c r="FR28" s="31">
        <v>16.180739569028638</v>
      </c>
      <c r="FS28" s="31">
        <v>17.754803063568968</v>
      </c>
      <c r="FT28" s="31">
        <v>16.186633580077451</v>
      </c>
      <c r="FU28" s="31">
        <v>16.882246931502241</v>
      </c>
      <c r="FV28" s="31">
        <v>16.000026164489121</v>
      </c>
      <c r="FW28" s="31">
        <v>15.091462824109863</v>
      </c>
      <c r="FX28" s="31">
        <v>15.684757490766163</v>
      </c>
      <c r="FY28" s="37"/>
      <c r="FZ28" s="31">
        <v>12.816450679601788</v>
      </c>
      <c r="GA28" s="31">
        <v>13.700596600823165</v>
      </c>
      <c r="GB28" s="31">
        <v>16.907737071810509</v>
      </c>
      <c r="GC28" s="31">
        <v>16.73524799104797</v>
      </c>
      <c r="GD28" s="31">
        <v>15.935542537094285</v>
      </c>
      <c r="GE28" s="31">
        <v>15.90997638131951</v>
      </c>
      <c r="GF28" s="31">
        <v>11.605560160522893</v>
      </c>
      <c r="GG28" s="31">
        <v>9.9945322174102991</v>
      </c>
      <c r="GH28" s="31">
        <v>10.577582974151754</v>
      </c>
      <c r="GI28" s="31">
        <v>11.106642690420813</v>
      </c>
      <c r="GJ28" s="31">
        <v>10.599124847354355</v>
      </c>
      <c r="GK28" s="31">
        <v>9.5732726426087265</v>
      </c>
      <c r="GL28" s="31">
        <v>3.4913696245749026</v>
      </c>
      <c r="GM28" s="31">
        <v>5.7192393578155869</v>
      </c>
      <c r="GN28" s="31">
        <f t="shared" ref="GN28:GN31" si="4">+C28</f>
        <v>15.684757490766163</v>
      </c>
      <c r="GO28" s="260"/>
      <c r="GP28" s="260"/>
      <c r="GQ28" s="260"/>
      <c r="GR28" s="260"/>
      <c r="GS28" s="260"/>
      <c r="GT28" s="260"/>
      <c r="GU28" s="260"/>
    </row>
    <row r="29" spans="1:203" ht="13.8">
      <c r="A29" s="33"/>
      <c r="B29" s="18" t="s">
        <v>18</v>
      </c>
      <c r="C29" s="22">
        <v>15.461329995209796</v>
      </c>
      <c r="D29" s="22">
        <v>13.41661412360509</v>
      </c>
      <c r="E29" s="22">
        <v>2.0447158716047067</v>
      </c>
      <c r="F29" s="20">
        <v>0.15240177982068137</v>
      </c>
      <c r="G29" s="22"/>
      <c r="H29" s="22">
        <v>10.193288696532752</v>
      </c>
      <c r="I29" s="22">
        <v>3.2233254270723375</v>
      </c>
      <c r="J29" s="20">
        <v>0.31622036057594954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13.41661412360509</v>
      </c>
      <c r="FM29" s="22">
        <v>13.046682293905617</v>
      </c>
      <c r="FN29" s="22">
        <v>12.698358697610848</v>
      </c>
      <c r="FO29" s="22">
        <v>13.415537564349723</v>
      </c>
      <c r="FP29" s="22">
        <v>14.614931032859015</v>
      </c>
      <c r="FQ29" s="22">
        <v>16.464696914144842</v>
      </c>
      <c r="FR29" s="22">
        <v>15.958661819161652</v>
      </c>
      <c r="FS29" s="22">
        <v>17.445004235053819</v>
      </c>
      <c r="FT29" s="22">
        <v>15.821254960453141</v>
      </c>
      <c r="FU29" s="22">
        <v>16.70287055556534</v>
      </c>
      <c r="FV29" s="22">
        <v>15.861161096004055</v>
      </c>
      <c r="FW29" s="22">
        <v>14.873931087558647</v>
      </c>
      <c r="FX29" s="22">
        <v>15.461329995209796</v>
      </c>
      <c r="FY29" s="37"/>
      <c r="FZ29" s="22">
        <v>13.374010791960817</v>
      </c>
      <c r="GA29" s="22">
        <v>14.72357236020542</v>
      </c>
      <c r="GB29" s="22">
        <v>19.262222017041015</v>
      </c>
      <c r="GC29" s="22">
        <v>19.599548248796602</v>
      </c>
      <c r="GD29" s="22">
        <v>17.789224559494919</v>
      </c>
      <c r="GE29" s="22">
        <v>17.601568550114287</v>
      </c>
      <c r="GF29" s="22">
        <v>12.993527007958663</v>
      </c>
      <c r="GG29" s="22">
        <v>10.999568638993805</v>
      </c>
      <c r="GH29" s="22">
        <v>11.013411547260432</v>
      </c>
      <c r="GI29" s="22">
        <v>11.668935451824332</v>
      </c>
      <c r="GJ29" s="22">
        <v>11.076389890945345</v>
      </c>
      <c r="GK29" s="22">
        <v>9.8650334508453827</v>
      </c>
      <c r="GL29" s="22">
        <v>10.880918399301628</v>
      </c>
      <c r="GM29" s="22">
        <v>15.118225690696576</v>
      </c>
      <c r="GN29" s="22">
        <f t="shared" si="4"/>
        <v>15.461329995209796</v>
      </c>
      <c r="GO29" s="260"/>
      <c r="GP29" s="260"/>
      <c r="GQ29" s="260"/>
      <c r="GR29" s="260"/>
      <c r="GS29" s="260"/>
      <c r="GT29" s="260"/>
      <c r="GU29" s="260"/>
    </row>
    <row r="30" spans="1:203" ht="13.8">
      <c r="A30" s="33"/>
      <c r="B30" s="18" t="s">
        <v>19</v>
      </c>
      <c r="C30" s="22">
        <v>15.547939866817039</v>
      </c>
      <c r="D30" s="22">
        <v>13.507026939837441</v>
      </c>
      <c r="E30" s="22">
        <v>2.0409129269795976</v>
      </c>
      <c r="F30" s="20">
        <v>0.15110008561248639</v>
      </c>
      <c r="G30" s="22"/>
      <c r="H30" s="22">
        <v>10.282187692600143</v>
      </c>
      <c r="I30" s="22">
        <v>3.2248392472372984</v>
      </c>
      <c r="J30" s="20">
        <v>0.31363357134184022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13.507026939837441</v>
      </c>
      <c r="FM30" s="22">
        <v>13.421672561354676</v>
      </c>
      <c r="FN30" s="22">
        <v>13.119190361678395</v>
      </c>
      <c r="FO30" s="22">
        <v>14.093979899548771</v>
      </c>
      <c r="FP30" s="22">
        <v>15.49756398616076</v>
      </c>
      <c r="FQ30" s="22">
        <v>17.573563661580309</v>
      </c>
      <c r="FR30" s="22">
        <v>16.259239474159216</v>
      </c>
      <c r="FS30" s="22">
        <v>17.809630997045488</v>
      </c>
      <c r="FT30" s="22">
        <v>16.512352129246043</v>
      </c>
      <c r="FU30" s="22">
        <v>16.939809171877673</v>
      </c>
      <c r="FV30" s="22">
        <v>15.995000216479765</v>
      </c>
      <c r="FW30" s="22">
        <v>15.208994277671692</v>
      </c>
      <c r="FX30" s="22">
        <v>15.547939866817039</v>
      </c>
      <c r="FY30" s="37"/>
      <c r="FZ30" s="22">
        <v>13.479947897655089</v>
      </c>
      <c r="GA30" s="22">
        <v>14.913995341559133</v>
      </c>
      <c r="GB30" s="22">
        <v>18.569886517095412</v>
      </c>
      <c r="GC30" s="22">
        <v>19.044913469429702</v>
      </c>
      <c r="GD30" s="22">
        <v>17.560425312320106</v>
      </c>
      <c r="GE30" s="22">
        <v>17.704673357502941</v>
      </c>
      <c r="GF30" s="22">
        <v>12.541863360348938</v>
      </c>
      <c r="GG30" s="22">
        <v>10.469340667815493</v>
      </c>
      <c r="GH30" s="22">
        <v>11.011647568945437</v>
      </c>
      <c r="GI30" s="22">
        <v>11.374979056393705</v>
      </c>
      <c r="GJ30" s="22">
        <v>10.780832206808862</v>
      </c>
      <c r="GK30" s="22">
        <v>9.8537521059587831</v>
      </c>
      <c r="GL30" s="22">
        <v>0</v>
      </c>
      <c r="GM30" s="22">
        <v>0</v>
      </c>
      <c r="GN30" s="22">
        <f t="shared" si="4"/>
        <v>15.547939866817039</v>
      </c>
      <c r="GO30" s="260"/>
      <c r="GP30" s="260"/>
      <c r="GQ30" s="260"/>
      <c r="GR30" s="260"/>
      <c r="GS30" s="260"/>
      <c r="GT30" s="260"/>
      <c r="GU30" s="260"/>
    </row>
    <row r="31" spans="1:203" ht="13.8">
      <c r="A31" s="33"/>
      <c r="B31" s="18" t="s">
        <v>20</v>
      </c>
      <c r="C31" s="22">
        <v>16.180926321933189</v>
      </c>
      <c r="D31" s="22">
        <v>13.708825196954752</v>
      </c>
      <c r="E31" s="22">
        <v>2.4721011249784368</v>
      </c>
      <c r="F31" s="20">
        <v>0.18032917405114945</v>
      </c>
      <c r="G31" s="22"/>
      <c r="H31" s="22">
        <v>9.802139526662895</v>
      </c>
      <c r="I31" s="22">
        <v>3.9066856702918571</v>
      </c>
      <c r="J31" s="20">
        <v>0.39855438291459161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11.757776638130967</v>
      </c>
      <c r="FL31" s="22">
        <v>13.708825196954752</v>
      </c>
      <c r="FM31" s="22">
        <v>13.566494618786464</v>
      </c>
      <c r="FN31" s="22">
        <v>13.185560715904513</v>
      </c>
      <c r="FO31" s="22">
        <v>13.959507337135282</v>
      </c>
      <c r="FP31" s="22">
        <v>15.627095355621101</v>
      </c>
      <c r="FQ31" s="22">
        <v>17.857008179041241</v>
      </c>
      <c r="FR31" s="22">
        <v>16.396349221123096</v>
      </c>
      <c r="FS31" s="22">
        <v>18.104439790011522</v>
      </c>
      <c r="FT31" s="22">
        <v>16.277843044394434</v>
      </c>
      <c r="FU31" s="22">
        <v>17.056660017399402</v>
      </c>
      <c r="FV31" s="22">
        <v>16.199367332571825</v>
      </c>
      <c r="FW31" s="22">
        <v>15.231416549789619</v>
      </c>
      <c r="FX31" s="22">
        <v>16.180926321933189</v>
      </c>
      <c r="FY31" s="37"/>
      <c r="FZ31" s="22">
        <v>11.414592467535922</v>
      </c>
      <c r="GA31" s="22">
        <v>10.852167441560914</v>
      </c>
      <c r="GB31" s="22">
        <v>12.261947204080469</v>
      </c>
      <c r="GC31" s="22">
        <v>11.546999407800124</v>
      </c>
      <c r="GD31" s="22">
        <v>12.531815044502901</v>
      </c>
      <c r="GE31" s="22">
        <v>12.856098294944024</v>
      </c>
      <c r="GF31" s="22">
        <v>9.9025302758787568</v>
      </c>
      <c r="GG31" s="22">
        <v>8.8518560405778004</v>
      </c>
      <c r="GH31" s="22">
        <v>9.5891086673090413</v>
      </c>
      <c r="GI31" s="22">
        <v>9.6233844871697638</v>
      </c>
      <c r="GJ31" s="22">
        <v>9.3052481043566448</v>
      </c>
      <c r="GK31" s="22">
        <v>8.8994607661717176</v>
      </c>
      <c r="GL31" s="22">
        <v>0</v>
      </c>
      <c r="GM31" s="22">
        <v>0</v>
      </c>
      <c r="GN31" s="22">
        <f t="shared" si="4"/>
        <v>16.180926321933189</v>
      </c>
      <c r="GO31" s="260"/>
      <c r="GP31" s="260"/>
      <c r="GQ31" s="260"/>
      <c r="GR31" s="260"/>
      <c r="GS31" s="260"/>
      <c r="GT31" s="260"/>
      <c r="GU31" s="260"/>
    </row>
    <row r="32" spans="1:203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37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60"/>
      <c r="GP32" s="260"/>
      <c r="GQ32" s="260"/>
      <c r="GR32" s="260"/>
      <c r="GS32" s="260"/>
      <c r="GT32" s="260"/>
      <c r="GU32" s="260"/>
    </row>
    <row r="33" spans="1:203" ht="13.8">
      <c r="A33" s="33"/>
      <c r="B33" s="34" t="s">
        <v>25</v>
      </c>
      <c r="C33" s="25">
        <v>135.61983440551444</v>
      </c>
      <c r="D33" s="25">
        <v>169.03872119350831</v>
      </c>
      <c r="E33" s="25">
        <v>-33.41888678799387</v>
      </c>
      <c r="F33" s="26">
        <v>-0.19769959540653029</v>
      </c>
      <c r="G33" s="27"/>
      <c r="H33" s="25">
        <v>101.12773980439499</v>
      </c>
      <c r="I33" s="25">
        <v>67.910981389113317</v>
      </c>
      <c r="J33" s="26">
        <v>0.67153662803568281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159.77846741381163</v>
      </c>
      <c r="FL33" s="25">
        <v>169.03872119350831</v>
      </c>
      <c r="FM33" s="25">
        <v>155.98592206416461</v>
      </c>
      <c r="FN33" s="25">
        <v>160.3968026874976</v>
      </c>
      <c r="FO33" s="25">
        <v>153.71514303546911</v>
      </c>
      <c r="FP33" s="25">
        <v>182.41270661892472</v>
      </c>
      <c r="FQ33" s="25">
        <v>221.02692894803369</v>
      </c>
      <c r="FR33" s="25">
        <v>235.04283048015293</v>
      </c>
      <c r="FS33" s="25">
        <v>264.46609084967929</v>
      </c>
      <c r="FT33" s="25">
        <v>220.96270172706647</v>
      </c>
      <c r="FU33" s="25">
        <v>222.03182969819179</v>
      </c>
      <c r="FV33" s="25">
        <v>197.85737496862001</v>
      </c>
      <c r="FW33" s="25">
        <v>190.47858249043736</v>
      </c>
      <c r="FX33" s="25">
        <v>135.61983440551444</v>
      </c>
      <c r="FY33" s="37"/>
      <c r="FZ33" s="25">
        <v>1310.5805044570798</v>
      </c>
      <c r="GA33" s="25">
        <v>1402.442407702011</v>
      </c>
      <c r="GB33" s="25">
        <v>1671.4085106875525</v>
      </c>
      <c r="GC33" s="25">
        <v>1705.3724496135596</v>
      </c>
      <c r="GD33" s="25">
        <v>1743.4401634161018</v>
      </c>
      <c r="GE33" s="25">
        <v>1599.8713692284314</v>
      </c>
      <c r="GF33" s="25">
        <v>1093.2089698710295</v>
      </c>
      <c r="GG33" s="25">
        <v>895.73016203672285</v>
      </c>
      <c r="GH33" s="25">
        <v>789.35985055674848</v>
      </c>
      <c r="GI33" s="25">
        <v>886.57457068466056</v>
      </c>
      <c r="GJ33" s="25">
        <v>977.96156914103176</v>
      </c>
      <c r="GK33" s="25">
        <v>1259.6075072221067</v>
      </c>
      <c r="GL33" s="25">
        <v>538.06729890901443</v>
      </c>
      <c r="GM33" s="25">
        <v>879.34779399372758</v>
      </c>
      <c r="GN33" s="25">
        <f t="shared" ref="GN33:GN36" si="5">+C33</f>
        <v>135.61983440551444</v>
      </c>
      <c r="GO33" s="260"/>
      <c r="GP33" s="260"/>
      <c r="GQ33" s="260"/>
      <c r="GR33" s="260"/>
      <c r="GS33" s="260"/>
      <c r="GT33" s="260"/>
      <c r="GU33" s="260"/>
    </row>
    <row r="34" spans="1:203" ht="13.8">
      <c r="A34" s="33"/>
      <c r="B34" s="18" t="s">
        <v>18</v>
      </c>
      <c r="C34" s="19">
        <v>53.952398013305128</v>
      </c>
      <c r="D34" s="19">
        <v>63.172439009999998</v>
      </c>
      <c r="E34" s="19">
        <v>-9.2200409966948698</v>
      </c>
      <c r="F34" s="20">
        <v>-0.14595037236468528</v>
      </c>
      <c r="G34" s="22"/>
      <c r="H34" s="19">
        <v>28.241206913602376</v>
      </c>
      <c r="I34" s="19">
        <v>34.931232096397622</v>
      </c>
      <c r="J34" s="20">
        <v>1.236888784649391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63.172439009999998</v>
      </c>
      <c r="FM34" s="19">
        <v>57.420490768918299</v>
      </c>
      <c r="FN34" s="19">
        <v>59.992400131364391</v>
      </c>
      <c r="FO34" s="19">
        <v>57.144401723142309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53.952398013305128</v>
      </c>
      <c r="FY34" s="37"/>
      <c r="FZ34" s="19">
        <v>428.38292750694706</v>
      </c>
      <c r="GA34" s="19">
        <v>484.6704094961691</v>
      </c>
      <c r="GB34" s="19">
        <v>613.72516315218638</v>
      </c>
      <c r="GC34" s="19">
        <v>641.22070633020371</v>
      </c>
      <c r="GD34" s="19">
        <v>566.59069851813501</v>
      </c>
      <c r="GE34" s="19">
        <v>487.06614973597988</v>
      </c>
      <c r="GF34" s="19">
        <v>309.76230529308219</v>
      </c>
      <c r="GG34" s="19">
        <v>228.75632576242012</v>
      </c>
      <c r="GH34" s="19">
        <v>265.62649336830151</v>
      </c>
      <c r="GI34" s="19">
        <v>331.67095075785568</v>
      </c>
      <c r="GJ34" s="19">
        <v>375.05613930558576</v>
      </c>
      <c r="GK34" s="19">
        <v>425.09441735970495</v>
      </c>
      <c r="GL34" s="19">
        <v>538.06729890901443</v>
      </c>
      <c r="GM34" s="19">
        <v>879.34779399372758</v>
      </c>
      <c r="GN34" s="19">
        <f t="shared" si="5"/>
        <v>53.952398013305128</v>
      </c>
      <c r="GO34" s="260"/>
      <c r="GP34" s="260"/>
      <c r="GQ34" s="260"/>
      <c r="GR34" s="260"/>
      <c r="GS34" s="260"/>
      <c r="GT34" s="260"/>
      <c r="GU34" s="260"/>
    </row>
    <row r="35" spans="1:203" ht="13.8">
      <c r="A35" s="33"/>
      <c r="B35" s="18" t="s">
        <v>19</v>
      </c>
      <c r="C35" s="19">
        <v>43.700675163476802</v>
      </c>
      <c r="D35" s="19">
        <v>59.128911356360703</v>
      </c>
      <c r="E35" s="19">
        <v>-15.428236192883901</v>
      </c>
      <c r="F35" s="20">
        <v>-0.26092542275808756</v>
      </c>
      <c r="G35" s="22"/>
      <c r="H35" s="19">
        <v>39.529246190139901</v>
      </c>
      <c r="I35" s="19">
        <v>19.599665166220802</v>
      </c>
      <c r="J35" s="20">
        <v>0.49582693967763303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59.128911356360703</v>
      </c>
      <c r="FM35" s="19">
        <v>55.471616644379203</v>
      </c>
      <c r="FN35" s="19">
        <v>57.419010274698998</v>
      </c>
      <c r="FO35" s="19">
        <v>54.585208766520502</v>
      </c>
      <c r="FP35" s="19">
        <v>65.2619105657338</v>
      </c>
      <c r="FQ35" s="19">
        <v>78.254226370939506</v>
      </c>
      <c r="FR35" s="19">
        <v>82.124879386335508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66.778288743336901</v>
      </c>
      <c r="FX35" s="19">
        <v>43.700675163476802</v>
      </c>
      <c r="FY35" s="37"/>
      <c r="FZ35" s="19">
        <v>525.97759511276706</v>
      </c>
      <c r="GA35" s="19">
        <v>602.66769447405352</v>
      </c>
      <c r="GB35" s="19">
        <v>695.4001178124463</v>
      </c>
      <c r="GC35" s="19">
        <v>673.74320106289429</v>
      </c>
      <c r="GD35" s="19">
        <v>715.66375510358932</v>
      </c>
      <c r="GE35" s="19">
        <v>641.84845238996479</v>
      </c>
      <c r="GF35" s="19">
        <v>412.14114674130894</v>
      </c>
      <c r="GG35" s="19">
        <v>373.74963098347473</v>
      </c>
      <c r="GH35" s="19">
        <v>305.09463734965379</v>
      </c>
      <c r="GI35" s="19">
        <v>391.31834770772764</v>
      </c>
      <c r="GJ35" s="19">
        <v>434.06696311520636</v>
      </c>
      <c r="GK35" s="19">
        <v>485.82105146812324</v>
      </c>
      <c r="GL35" s="19">
        <v>0</v>
      </c>
      <c r="GM35" s="19">
        <v>0</v>
      </c>
      <c r="GN35" s="19">
        <f t="shared" si="5"/>
        <v>43.700675163476802</v>
      </c>
      <c r="GO35" s="260"/>
      <c r="GP35" s="260"/>
      <c r="GQ35" s="260"/>
      <c r="GR35" s="260"/>
      <c r="GS35" s="260"/>
      <c r="GT35" s="260"/>
      <c r="GU35" s="260"/>
    </row>
    <row r="36" spans="1:203" ht="13.8">
      <c r="A36" s="33"/>
      <c r="B36" s="18" t="s">
        <v>20</v>
      </c>
      <c r="C36" s="19">
        <v>37.966761228732494</v>
      </c>
      <c r="D36" s="19">
        <v>46.7373708271476</v>
      </c>
      <c r="E36" s="19">
        <v>-8.7706095984151062</v>
      </c>
      <c r="F36" s="20">
        <v>-0.18765731668672855</v>
      </c>
      <c r="G36" s="22"/>
      <c r="H36" s="19">
        <v>33.357286700652701</v>
      </c>
      <c r="I36" s="19">
        <v>13.3800841264949</v>
      </c>
      <c r="J36" s="20">
        <v>0.40111428266235732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42.323798098963401</v>
      </c>
      <c r="FL36" s="19">
        <v>46.7373708271476</v>
      </c>
      <c r="FM36" s="19">
        <v>43.093814650867103</v>
      </c>
      <c r="FN36" s="19">
        <v>42.985392281434201</v>
      </c>
      <c r="FO36" s="19">
        <v>41.985532545806301</v>
      </c>
      <c r="FP36" s="19">
        <v>50.415790790838599</v>
      </c>
      <c r="FQ36" s="19">
        <v>62.237186856597198</v>
      </c>
      <c r="FR36" s="19">
        <v>63.973186540519301</v>
      </c>
      <c r="FS36" s="19">
        <v>75.278231408348105</v>
      </c>
      <c r="FT36" s="19">
        <v>62.045137992435102</v>
      </c>
      <c r="FU36" s="19">
        <v>61.192546561787303</v>
      </c>
      <c r="FV36" s="19">
        <v>54.445468333014297</v>
      </c>
      <c r="FW36" s="19">
        <v>54.3</v>
      </c>
      <c r="FX36" s="19">
        <v>37.966761228732494</v>
      </c>
      <c r="FY36" s="37"/>
      <c r="FZ36" s="19">
        <v>356.21998183736565</v>
      </c>
      <c r="GA36" s="19">
        <v>315.10430373178838</v>
      </c>
      <c r="GB36" s="19">
        <v>362.28322972292</v>
      </c>
      <c r="GC36" s="19">
        <v>390.40854222046175</v>
      </c>
      <c r="GD36" s="19">
        <v>461.18570979437749</v>
      </c>
      <c r="GE36" s="19">
        <v>470.95676710248671</v>
      </c>
      <c r="GF36" s="19">
        <v>371.30551783663833</v>
      </c>
      <c r="GG36" s="19">
        <v>293.22420529082797</v>
      </c>
      <c r="GH36" s="19">
        <v>218.63871983879326</v>
      </c>
      <c r="GI36" s="19">
        <v>163.58527221907735</v>
      </c>
      <c r="GJ36" s="19">
        <v>168.83846672023975</v>
      </c>
      <c r="GK36" s="19">
        <v>348.69203839427854</v>
      </c>
      <c r="GL36" s="19">
        <v>0</v>
      </c>
      <c r="GM36" s="19">
        <v>0</v>
      </c>
      <c r="GN36" s="19">
        <f t="shared" si="5"/>
        <v>37.966761228732494</v>
      </c>
      <c r="GO36" s="260"/>
      <c r="GP36" s="260"/>
      <c r="GQ36" s="260"/>
      <c r="GR36" s="260"/>
      <c r="GS36" s="260"/>
      <c r="GT36" s="260"/>
      <c r="GU36" s="260"/>
    </row>
    <row r="37" spans="1:203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37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60"/>
      <c r="GP37" s="260"/>
      <c r="GQ37" s="260"/>
      <c r="GR37" s="260"/>
      <c r="GS37" s="260"/>
      <c r="GT37" s="260"/>
      <c r="GU37" s="260"/>
    </row>
    <row r="38" spans="1:203" ht="13.8">
      <c r="A38" s="33"/>
      <c r="B38" s="34" t="s">
        <v>26</v>
      </c>
      <c r="C38" s="25">
        <v>428.93055493382377</v>
      </c>
      <c r="D38" s="25">
        <v>52.148574148207302</v>
      </c>
      <c r="E38" s="25">
        <v>376.7819807856165</v>
      </c>
      <c r="F38" s="26">
        <v>7.2251636202898757</v>
      </c>
      <c r="G38" s="27"/>
      <c r="H38" s="25">
        <v>229.69849631817192</v>
      </c>
      <c r="I38" s="25">
        <v>-177.54992216996462</v>
      </c>
      <c r="J38" s="26">
        <v>-0.77296945785847648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82.424952122845212</v>
      </c>
      <c r="FL38" s="25">
        <v>52.148574148207302</v>
      </c>
      <c r="FM38" s="25">
        <v>-8.7378077190401484</v>
      </c>
      <c r="FN38" s="25">
        <v>110.88962115682565</v>
      </c>
      <c r="FO38" s="25">
        <v>189.3634767947695</v>
      </c>
      <c r="FP38" s="25">
        <v>261.09968224573811</v>
      </c>
      <c r="FQ38" s="25">
        <v>258.98033071288057</v>
      </c>
      <c r="FR38" s="25">
        <v>78.495706713340482</v>
      </c>
      <c r="FS38" s="25">
        <v>104.32127250836251</v>
      </c>
      <c r="FT38" s="25">
        <v>114.82547764181123</v>
      </c>
      <c r="FU38" s="25">
        <v>204.04007885602422</v>
      </c>
      <c r="FV38" s="25">
        <v>152.06322495555472</v>
      </c>
      <c r="FW38" s="25">
        <v>64.689372518156389</v>
      </c>
      <c r="FX38" s="25">
        <v>428.93055493382377</v>
      </c>
      <c r="FY38" s="37"/>
      <c r="FZ38" s="25">
        <v>0</v>
      </c>
      <c r="GA38" s="25">
        <v>855.38368102177242</v>
      </c>
      <c r="GB38" s="25">
        <v>1237.2773595397045</v>
      </c>
      <c r="GC38" s="25">
        <v>1357.8336347314105</v>
      </c>
      <c r="GD38" s="25">
        <v>1009.4064931979793</v>
      </c>
      <c r="GE38" s="25">
        <v>2372.2180635464288</v>
      </c>
      <c r="GF38" s="25">
        <v>3657.9981611015278</v>
      </c>
      <c r="GG38" s="25">
        <v>4583.4303559322598</v>
      </c>
      <c r="GH38" s="25">
        <v>6285.9444588385086</v>
      </c>
      <c r="GI38" s="25">
        <v>6321.117242683682</v>
      </c>
      <c r="GJ38" s="25">
        <v>5923.3513218807757</v>
      </c>
      <c r="GK38" s="25">
        <v>2519.825989336372</v>
      </c>
      <c r="GL38" s="25">
        <v>1190.9209299902241</v>
      </c>
      <c r="GM38" s="25">
        <v>1582.1790105326304</v>
      </c>
      <c r="GN38" s="25">
        <f t="shared" ref="GN38:GN41" si="6">+C38</f>
        <v>428.93055493382377</v>
      </c>
      <c r="GO38" s="260"/>
      <c r="GP38" s="260"/>
      <c r="GQ38" s="260"/>
      <c r="GR38" s="260"/>
      <c r="GS38" s="260"/>
      <c r="GT38" s="260"/>
      <c r="GU38" s="260"/>
    </row>
    <row r="39" spans="1:203" ht="13.8">
      <c r="A39" s="33"/>
      <c r="B39" s="18" t="s">
        <v>18</v>
      </c>
      <c r="C39" s="19">
        <v>34.368973868051</v>
      </c>
      <c r="D39" s="19">
        <v>-79.997299519999999</v>
      </c>
      <c r="E39" s="19">
        <v>114.366273388051</v>
      </c>
      <c r="F39" s="20">
        <v>-1.4296266758287068</v>
      </c>
      <c r="G39" s="22"/>
      <c r="H39" s="19">
        <v>89.325423850143139</v>
      </c>
      <c r="I39" s="19">
        <v>-169.32272337014314</v>
      </c>
      <c r="J39" s="20">
        <v>-1.8955714517986226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-79.997299519999999</v>
      </c>
      <c r="FM39" s="19">
        <v>-94.083198012268539</v>
      </c>
      <c r="FN39" s="19">
        <v>-67.599411549749249</v>
      </c>
      <c r="FO39" s="19">
        <v>-23.725140796679497</v>
      </c>
      <c r="FP39" s="19">
        <v>-17.831822037953614</v>
      </c>
      <c r="FQ39" s="19">
        <v>-25.571680181171835</v>
      </c>
      <c r="FR39" s="19">
        <v>-90.419176691846729</v>
      </c>
      <c r="FS39" s="19">
        <v>-77.691004419908168</v>
      </c>
      <c r="FT39" s="19">
        <v>-63.183762353373766</v>
      </c>
      <c r="FU39" s="19">
        <v>-33.301322370212439</v>
      </c>
      <c r="FV39" s="19">
        <v>-42.052092307676077</v>
      </c>
      <c r="FW39" s="19">
        <v>-68.165133301614702</v>
      </c>
      <c r="FX39" s="19">
        <v>34.368973868051</v>
      </c>
      <c r="FY39" s="37"/>
      <c r="FZ39" s="19">
        <v>0</v>
      </c>
      <c r="GA39" s="19">
        <v>96.360227464147385</v>
      </c>
      <c r="GB39" s="19">
        <v>232.92950882068203</v>
      </c>
      <c r="GC39" s="19">
        <v>271.20781706369536</v>
      </c>
      <c r="GD39" s="19">
        <v>507.57386031816202</v>
      </c>
      <c r="GE39" s="19">
        <v>1022.0947243530427</v>
      </c>
      <c r="GF39" s="19">
        <v>1580.2804950683449</v>
      </c>
      <c r="GG39" s="19">
        <v>1990.267683562987</v>
      </c>
      <c r="GH39" s="19">
        <v>1662.3718155539664</v>
      </c>
      <c r="GI39" s="19">
        <v>1388.5620183513654</v>
      </c>
      <c r="GJ39" s="19">
        <v>1046.5432402598619</v>
      </c>
      <c r="GK39" s="19">
        <v>331.41389763865686</v>
      </c>
      <c r="GL39" s="19">
        <v>41.402579471820786</v>
      </c>
      <c r="GM39" s="19">
        <v>-683.62104354245457</v>
      </c>
      <c r="GN39" s="19">
        <f t="shared" si="6"/>
        <v>34.368973868051</v>
      </c>
      <c r="GO39" s="260"/>
      <c r="GP39" s="260"/>
      <c r="GQ39" s="260"/>
      <c r="GR39" s="260"/>
      <c r="GS39" s="260"/>
      <c r="GT39" s="260"/>
      <c r="GU39" s="260"/>
    </row>
    <row r="40" spans="1:203" ht="13.8">
      <c r="A40" s="33"/>
      <c r="B40" s="18" t="s">
        <v>19</v>
      </c>
      <c r="C40" s="19">
        <v>190.350628518376</v>
      </c>
      <c r="D40" s="19">
        <v>14.216057503928299</v>
      </c>
      <c r="E40" s="19">
        <v>176.13457101444769</v>
      </c>
      <c r="F40" s="20">
        <v>12.389832481036089</v>
      </c>
      <c r="G40" s="22"/>
      <c r="H40" s="19">
        <v>42.120109283418103</v>
      </c>
      <c r="I40" s="19">
        <v>-27.904051779489805</v>
      </c>
      <c r="J40" s="20">
        <v>-0.66248763961481716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14.216057503928299</v>
      </c>
      <c r="FM40" s="19">
        <v>0.55533856184858077</v>
      </c>
      <c r="FN40" s="19">
        <v>36.5814643250309</v>
      </c>
      <c r="FO40" s="19">
        <v>59.795099034922004</v>
      </c>
      <c r="FP40" s="19">
        <v>85.011929640745706</v>
      </c>
      <c r="FQ40" s="19">
        <v>87.503336135214397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75.522990041275662</v>
      </c>
      <c r="FV40" s="19">
        <v>59.369716699749794</v>
      </c>
      <c r="FW40" s="19">
        <v>33.254505819771097</v>
      </c>
      <c r="FX40" s="19">
        <v>190.350628518376</v>
      </c>
      <c r="FY40" s="37"/>
      <c r="FZ40" s="19">
        <v>0</v>
      </c>
      <c r="GA40" s="19">
        <v>88.532981236236751</v>
      </c>
      <c r="GB40" s="19">
        <v>411.03938363659199</v>
      </c>
      <c r="GC40" s="19">
        <v>726.96687973315409</v>
      </c>
      <c r="GD40" s="19">
        <v>304.62401080157269</v>
      </c>
      <c r="GE40" s="19">
        <v>889.21997157089106</v>
      </c>
      <c r="GF40" s="19">
        <v>1405.0664142202734</v>
      </c>
      <c r="GG40" s="19">
        <v>1404.9161741739854</v>
      </c>
      <c r="GH40" s="19">
        <v>2235.8540810954955</v>
      </c>
      <c r="GI40" s="19">
        <v>1613.0578847599254</v>
      </c>
      <c r="GJ40" s="19">
        <v>1430.1022975888336</v>
      </c>
      <c r="GK40" s="19">
        <v>618.19954304599878</v>
      </c>
      <c r="GL40" s="19">
        <v>183.99583620162892</v>
      </c>
      <c r="GM40" s="19">
        <v>571.13104433462729</v>
      </c>
      <c r="GN40" s="19">
        <f t="shared" si="6"/>
        <v>190.350628518376</v>
      </c>
      <c r="GO40" s="260"/>
      <c r="GP40" s="260"/>
      <c r="GQ40" s="260"/>
      <c r="GR40" s="260"/>
      <c r="GS40" s="260"/>
      <c r="GT40" s="260"/>
      <c r="GU40" s="260"/>
    </row>
    <row r="41" spans="1:203" ht="13.8">
      <c r="A41" s="33"/>
      <c r="B41" s="18" t="s">
        <v>20</v>
      </c>
      <c r="C41" s="19">
        <v>204.21095254739677</v>
      </c>
      <c r="D41" s="19">
        <v>117.929816164279</v>
      </c>
      <c r="E41" s="19">
        <v>86.281136383117769</v>
      </c>
      <c r="F41" s="20">
        <v>0.73163122939940917</v>
      </c>
      <c r="G41" s="22"/>
      <c r="H41" s="19">
        <v>98.252963184610678</v>
      </c>
      <c r="I41" s="19">
        <v>19.676852979668325</v>
      </c>
      <c r="J41" s="20">
        <v>0.20026727278134959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113.347946885825</v>
      </c>
      <c r="FL41" s="19">
        <v>117.929816164279</v>
      </c>
      <c r="FM41" s="19">
        <v>84.790051731379805</v>
      </c>
      <c r="FN41" s="19">
        <v>141.907568381544</v>
      </c>
      <c r="FO41" s="19">
        <v>153.293518556527</v>
      </c>
      <c r="FP41" s="19">
        <v>193.919574642946</v>
      </c>
      <c r="FQ41" s="19">
        <v>197.04867475883799</v>
      </c>
      <c r="FR41" s="19">
        <v>144.05494633031401</v>
      </c>
      <c r="FS41" s="19">
        <v>140.70730753716501</v>
      </c>
      <c r="FT41" s="19">
        <v>124.853539889023</v>
      </c>
      <c r="FU41" s="19">
        <v>161.81841118496101</v>
      </c>
      <c r="FV41" s="19">
        <v>134.74560056348099</v>
      </c>
      <c r="FW41" s="19">
        <v>99.6</v>
      </c>
      <c r="FX41" s="19">
        <v>204.21095254739677</v>
      </c>
      <c r="FY41" s="37"/>
      <c r="FZ41" s="19">
        <v>0</v>
      </c>
      <c r="GA41" s="19">
        <v>670.49047232138821</v>
      </c>
      <c r="GB41" s="19">
        <v>593.30846708243052</v>
      </c>
      <c r="GC41" s="19">
        <v>359.65893793456092</v>
      </c>
      <c r="GD41" s="19">
        <v>197.20862207824462</v>
      </c>
      <c r="GE41" s="19">
        <v>460.90336762249484</v>
      </c>
      <c r="GF41" s="19">
        <v>672.65125181290989</v>
      </c>
      <c r="GG41" s="19">
        <v>1188.2464981952876</v>
      </c>
      <c r="GH41" s="19">
        <v>2387.7185621890467</v>
      </c>
      <c r="GI41" s="19">
        <v>3319.4973395723905</v>
      </c>
      <c r="GJ41" s="19">
        <v>3446.7057840320804</v>
      </c>
      <c r="GK41" s="19">
        <v>1570.2125486517164</v>
      </c>
      <c r="GL41" s="19">
        <v>965.52251431677439</v>
      </c>
      <c r="GM41" s="19">
        <v>1694.6690097404578</v>
      </c>
      <c r="GN41" s="19">
        <f t="shared" si="6"/>
        <v>204.21095254739677</v>
      </c>
      <c r="GO41" s="260"/>
      <c r="GP41" s="260"/>
      <c r="GQ41" s="260"/>
      <c r="GR41" s="260"/>
      <c r="GS41" s="260"/>
      <c r="GT41" s="260"/>
      <c r="GU41" s="260"/>
    </row>
    <row r="42" spans="1:203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37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60"/>
      <c r="GP42" s="260"/>
      <c r="GQ42" s="260"/>
      <c r="GR42" s="260"/>
      <c r="GS42" s="260"/>
      <c r="GT42" s="260"/>
      <c r="GU42" s="260"/>
    </row>
    <row r="43" spans="1:203" ht="13.8">
      <c r="A43" s="33"/>
      <c r="B43" s="34" t="s">
        <v>27</v>
      </c>
      <c r="C43" s="31">
        <v>22.064366082075367</v>
      </c>
      <c r="D43" s="31">
        <v>52.299970161188639</v>
      </c>
      <c r="E43" s="31">
        <v>-30.235604079113273</v>
      </c>
      <c r="F43" s="26">
        <v>-0.57811895467487007</v>
      </c>
      <c r="G43" s="27"/>
      <c r="H43" s="31">
        <v>18.907771210960817</v>
      </c>
      <c r="I43" s="31">
        <v>33.392198950227822</v>
      </c>
      <c r="J43" s="26">
        <v>1.7660568544890365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38.352228702586629</v>
      </c>
      <c r="FL43" s="31">
        <v>52.299970161188639</v>
      </c>
      <c r="FM43" s="31">
        <v>-241.66921797704961</v>
      </c>
      <c r="FN43" s="31">
        <v>33.789733547106451</v>
      </c>
      <c r="FO43" s="31">
        <v>27.635089882926287</v>
      </c>
      <c r="FP43" s="31">
        <v>26.723143127230198</v>
      </c>
      <c r="FQ43" s="31">
        <v>26.360322219455075</v>
      </c>
      <c r="FR43" s="31">
        <v>45.496289900223154</v>
      </c>
      <c r="FS43" s="31">
        <v>38.923287765272455</v>
      </c>
      <c r="FT43" s="31">
        <v>36.925284982162935</v>
      </c>
      <c r="FU43" s="31">
        <v>25.206464063277167</v>
      </c>
      <c r="FV43" s="31">
        <v>30.150684616112933</v>
      </c>
      <c r="FW43" s="31">
        <v>45.848013556755063</v>
      </c>
      <c r="FX43" s="31">
        <v>22.064366082075367</v>
      </c>
      <c r="FY43" s="37"/>
      <c r="FZ43" s="31">
        <v>0</v>
      </c>
      <c r="GA43" s="31">
        <v>21.261442546446251</v>
      </c>
      <c r="GB43" s="31">
        <v>26.243840616210086</v>
      </c>
      <c r="GC43" s="31">
        <v>24.91930222991688</v>
      </c>
      <c r="GD43" s="31">
        <v>22.582464833744538</v>
      </c>
      <c r="GE43" s="31">
        <v>18.340532612246864</v>
      </c>
      <c r="GF43" s="31">
        <v>14.091410960768815</v>
      </c>
      <c r="GG43" s="31">
        <v>11.149685088882972</v>
      </c>
      <c r="GH43" s="31">
        <v>12.772828906399791</v>
      </c>
      <c r="GI43" s="31">
        <v>16.150418763192224</v>
      </c>
      <c r="GJ43" s="31">
        <v>16.446383313621507</v>
      </c>
      <c r="GK43" s="31">
        <v>18.0777282912217</v>
      </c>
      <c r="GL43" s="31">
        <v>34.59525831825696</v>
      </c>
      <c r="GM43" s="31">
        <v>32.985405940823121</v>
      </c>
      <c r="GN43" s="31">
        <f t="shared" ref="GN43:GN46" si="7">+C43</f>
        <v>22.064366082075367</v>
      </c>
      <c r="GO43" s="260"/>
      <c r="GP43" s="260"/>
      <c r="GQ43" s="260"/>
      <c r="GR43" s="260"/>
      <c r="GS43" s="260"/>
      <c r="GT43" s="260"/>
      <c r="GU43" s="260"/>
    </row>
    <row r="44" spans="1:203" ht="13.8">
      <c r="A44" s="33"/>
      <c r="B44" s="18" t="s">
        <v>18</v>
      </c>
      <c r="C44" s="22">
        <v>49.086528400566429</v>
      </c>
      <c r="D44" s="22">
        <v>0.62401046409722616</v>
      </c>
      <c r="E44" s="22">
        <v>48.462517936469204</v>
      </c>
      <c r="F44" s="20">
        <v>77.662989204165541</v>
      </c>
      <c r="G44" s="22"/>
      <c r="H44" s="22">
        <v>17.37662591865546</v>
      </c>
      <c r="I44" s="22">
        <v>-16.752615454558235</v>
      </c>
      <c r="J44" s="20">
        <v>-0.96408908915813796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0.62401046409722616</v>
      </c>
      <c r="FM44" s="22">
        <v>1.8567502544862478</v>
      </c>
      <c r="FN44" s="22">
        <v>-0.24822959981845388</v>
      </c>
      <c r="FO44" s="22">
        <v>-26.339555856156711</v>
      </c>
      <c r="FP44" s="22">
        <v>-39.317603038359195</v>
      </c>
      <c r="FQ44" s="22">
        <v>-28.985986246538914</v>
      </c>
      <c r="FR44" s="22">
        <v>1.5351031015903356</v>
      </c>
      <c r="FS44" s="22">
        <v>0.79299731838033105</v>
      </c>
      <c r="FT44" s="22">
        <v>-0.11716712420963375</v>
      </c>
      <c r="FU44" s="22">
        <v>-14.241709528242314</v>
      </c>
      <c r="FV44" s="22">
        <v>-9.8893209587534052</v>
      </c>
      <c r="FW44" s="22">
        <v>-1.4439848987944583</v>
      </c>
      <c r="FX44" s="22">
        <v>49.086528400566429</v>
      </c>
      <c r="FY44" s="37"/>
      <c r="FZ44" s="22">
        <v>0</v>
      </c>
      <c r="GA44" s="22">
        <v>34.068584588289013</v>
      </c>
      <c r="GB44" s="22">
        <v>29.114299679129523</v>
      </c>
      <c r="GC44" s="22">
        <v>27.358667463206881</v>
      </c>
      <c r="GD44" s="22">
        <v>21.043982255092867</v>
      </c>
      <c r="GE44" s="22">
        <v>19.48204980036969</v>
      </c>
      <c r="GF44" s="22">
        <v>14.256593845086876</v>
      </c>
      <c r="GG44" s="22">
        <v>10.974077013256879</v>
      </c>
      <c r="GH44" s="22">
        <v>13.894077629012406</v>
      </c>
      <c r="GI44" s="22">
        <v>17.761308878390238</v>
      </c>
      <c r="GJ44" s="22">
        <v>20.478283025139994</v>
      </c>
      <c r="GK44" s="22">
        <v>34.839327815390916</v>
      </c>
      <c r="GL44" s="22">
        <v>230.22656637402326</v>
      </c>
      <c r="GM44" s="22">
        <v>-3.8836749566129076</v>
      </c>
      <c r="GN44" s="22">
        <f t="shared" si="7"/>
        <v>49.086528400566429</v>
      </c>
      <c r="GO44" s="260"/>
      <c r="GP44" s="260"/>
      <c r="GQ44" s="260"/>
      <c r="GR44" s="260"/>
      <c r="GS44" s="260"/>
      <c r="GT44" s="260"/>
      <c r="GU44" s="260"/>
    </row>
    <row r="45" spans="1:203" ht="13.8">
      <c r="A45" s="33"/>
      <c r="B45" s="18" t="s">
        <v>19</v>
      </c>
      <c r="C45" s="22">
        <v>20.061400300363083</v>
      </c>
      <c r="D45" s="22">
        <v>55.875346988936272</v>
      </c>
      <c r="E45" s="22">
        <v>-35.813946688573189</v>
      </c>
      <c r="F45" s="20">
        <v>-0.64096150840306398</v>
      </c>
      <c r="G45" s="22"/>
      <c r="H45" s="22">
        <v>27.196809191637229</v>
      </c>
      <c r="I45" s="22">
        <v>28.678537797299043</v>
      </c>
      <c r="J45" s="20">
        <v>1.054481707586397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55.875346988936272</v>
      </c>
      <c r="FM45" s="22">
        <v>1198.1778414983312</v>
      </c>
      <c r="FN45" s="22">
        <v>31.407060256728244</v>
      </c>
      <c r="FO45" s="22">
        <v>26.500269482423761</v>
      </c>
      <c r="FP45" s="22">
        <v>25.591501704612014</v>
      </c>
      <c r="FQ45" s="22">
        <v>24.980330988836698</v>
      </c>
      <c r="FR45" s="22">
        <v>44.386226517611895</v>
      </c>
      <c r="FS45" s="22">
        <v>32.544508657745027</v>
      </c>
      <c r="FT45" s="22">
        <v>28.388128453034533</v>
      </c>
      <c r="FU45" s="22">
        <v>22.847891738939481</v>
      </c>
      <c r="FV45" s="22">
        <v>26.050593680709927</v>
      </c>
      <c r="FW45" s="22">
        <v>30.595847991030929</v>
      </c>
      <c r="FX45" s="22">
        <v>20.061400300363083</v>
      </c>
      <c r="FY45" s="37"/>
      <c r="FZ45" s="22">
        <v>0</v>
      </c>
      <c r="GA45" s="22">
        <v>28.877657862161783</v>
      </c>
      <c r="GB45" s="22">
        <v>27.402172312013061</v>
      </c>
      <c r="GC45" s="22">
        <v>23.843147499902763</v>
      </c>
      <c r="GD45" s="22">
        <v>23.406814441193948</v>
      </c>
      <c r="GE45" s="22">
        <v>17.67200397392169</v>
      </c>
      <c r="GF45" s="22">
        <v>14.078970149593955</v>
      </c>
      <c r="GG45" s="22">
        <v>11.836925426122789</v>
      </c>
      <c r="GH45" s="22">
        <v>12.576453272094176</v>
      </c>
      <c r="GI45" s="22">
        <v>16.116016305206848</v>
      </c>
      <c r="GJ45" s="22">
        <v>16.721717212254301</v>
      </c>
      <c r="GK45" s="22">
        <v>20.777254956159471</v>
      </c>
      <c r="GL45" s="22">
        <v>64.195047357323816</v>
      </c>
      <c r="GM45" s="22">
        <v>29.416989765757361</v>
      </c>
      <c r="GN45" s="22">
        <f t="shared" si="7"/>
        <v>20.061400300363083</v>
      </c>
      <c r="GO45" s="260"/>
      <c r="GP45" s="260"/>
      <c r="GQ45" s="260"/>
      <c r="GR45" s="260"/>
      <c r="GS45" s="260"/>
      <c r="GT45" s="260"/>
      <c r="GU45" s="260"/>
    </row>
    <row r="46" spans="1:203" ht="13.8">
      <c r="A46" s="33"/>
      <c r="B46" s="18" t="s">
        <v>20</v>
      </c>
      <c r="C46" s="22">
        <v>19.383519691107903</v>
      </c>
      <c r="D46" s="22">
        <v>16.814754254265935</v>
      </c>
      <c r="E46" s="22">
        <v>2.5687654368419679</v>
      </c>
      <c r="F46" s="20">
        <v>0.15276853874865684</v>
      </c>
      <c r="G46" s="22"/>
      <c r="H46" s="22">
        <v>16.746360740417071</v>
      </c>
      <c r="I46" s="22">
        <v>6.8393513848864274E-2</v>
      </c>
      <c r="J46" s="20">
        <v>4.0840822020391356E-3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18.017941419584147</v>
      </c>
      <c r="FL46" s="22">
        <v>16.814754254265935</v>
      </c>
      <c r="FM46" s="22">
        <v>19.11726396800869</v>
      </c>
      <c r="FN46" s="22">
        <v>18.1895465636903</v>
      </c>
      <c r="FO46" s="22">
        <v>19.724126765926925</v>
      </c>
      <c r="FP46" s="22">
        <v>21.146481700082088</v>
      </c>
      <c r="FQ46" s="22">
        <v>19.790654778814897</v>
      </c>
      <c r="FR46" s="22">
        <v>18.094674673232706</v>
      </c>
      <c r="FS46" s="22">
        <v>19.742298980166382</v>
      </c>
      <c r="FT46" s="22">
        <v>21.814115844863714</v>
      </c>
      <c r="FU46" s="22">
        <v>18.189030736566547</v>
      </c>
      <c r="FV46" s="22">
        <v>19.461320606209821</v>
      </c>
      <c r="FW46" s="22">
        <v>18.574297188755022</v>
      </c>
      <c r="FX46" s="22">
        <v>19.383519691107903</v>
      </c>
      <c r="FY46" s="37"/>
      <c r="FZ46" s="22">
        <v>0</v>
      </c>
      <c r="GA46" s="22">
        <v>18.415189770701748</v>
      </c>
      <c r="GB46" s="22">
        <v>24.314431835758207</v>
      </c>
      <c r="GC46" s="22">
        <v>25.255047886455408</v>
      </c>
      <c r="GD46" s="22">
        <v>25.268842600454626</v>
      </c>
      <c r="GE46" s="22">
        <v>17.098906451160666</v>
      </c>
      <c r="GF46" s="22">
        <v>13.729328643069859</v>
      </c>
      <c r="GG46" s="22">
        <v>10.631267413445004</v>
      </c>
      <c r="GH46" s="22">
        <v>12.176081436295588</v>
      </c>
      <c r="GI46" s="22">
        <v>15.493292864162539</v>
      </c>
      <c r="GJ46" s="22">
        <v>15.107913099277484</v>
      </c>
      <c r="GK46" s="22">
        <v>13.477158014369007</v>
      </c>
      <c r="GL46" s="22">
        <v>20.56567484015919</v>
      </c>
      <c r="GM46" s="22">
        <v>19.315216560055184</v>
      </c>
      <c r="GN46" s="22">
        <f t="shared" si="7"/>
        <v>19.383519691107903</v>
      </c>
      <c r="GO46" s="260"/>
      <c r="GP46" s="260"/>
      <c r="GQ46" s="260"/>
      <c r="GR46" s="260"/>
      <c r="GS46" s="260"/>
      <c r="GT46" s="260"/>
      <c r="GU46" s="260"/>
    </row>
    <row r="47" spans="1:203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37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60"/>
      <c r="GP47" s="260"/>
      <c r="GQ47" s="260"/>
      <c r="GR47" s="260"/>
      <c r="GS47" s="260"/>
      <c r="GT47" s="260"/>
      <c r="GU47" s="260"/>
    </row>
    <row r="48" spans="1:203" ht="13.8">
      <c r="A48" s="33"/>
      <c r="B48" s="34" t="s">
        <v>28</v>
      </c>
      <c r="C48" s="25">
        <v>94.640807878476267</v>
      </c>
      <c r="D48" s="25">
        <v>27.27368871899775</v>
      </c>
      <c r="E48" s="25">
        <v>67.36711915947852</v>
      </c>
      <c r="F48" s="26">
        <v>2.4700406260981231</v>
      </c>
      <c r="G48" s="27"/>
      <c r="H48" s="25">
        <v>43.430866158857199</v>
      </c>
      <c r="I48" s="25">
        <v>-16.157177439859449</v>
      </c>
      <c r="J48" s="26">
        <v>-0.37202061273107695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31.611806146151132</v>
      </c>
      <c r="FL48" s="25">
        <v>27.27368871899775</v>
      </c>
      <c r="FM48" s="25">
        <v>21.116591582942604</v>
      </c>
      <c r="FN48" s="25">
        <v>37.469307520287174</v>
      </c>
      <c r="FO48" s="25">
        <v>52.330767017668819</v>
      </c>
      <c r="FP48" s="25">
        <v>69.774041791271856</v>
      </c>
      <c r="FQ48" s="25">
        <v>68.268049660925683</v>
      </c>
      <c r="FR48" s="25">
        <v>35.712634285530314</v>
      </c>
      <c r="FS48" s="25">
        <v>40.605269098824003</v>
      </c>
      <c r="FT48" s="25">
        <v>42.399634851368582</v>
      </c>
      <c r="FU48" s="25">
        <v>51.431289151526144</v>
      </c>
      <c r="FV48" s="25">
        <v>45.848103373439642</v>
      </c>
      <c r="FW48" s="25">
        <v>29.658792281904127</v>
      </c>
      <c r="FX48" s="25">
        <v>94.640807878476267</v>
      </c>
      <c r="FY48" s="37"/>
      <c r="FZ48" s="25">
        <v>0</v>
      </c>
      <c r="GA48" s="25">
        <v>181.86690989212121</v>
      </c>
      <c r="GB48" s="25">
        <v>324.70909821805265</v>
      </c>
      <c r="GC48" s="25">
        <v>338.36266721818578</v>
      </c>
      <c r="GD48" s="25">
        <v>227.94886635596765</v>
      </c>
      <c r="GE48" s="25">
        <v>435.07742757834382</v>
      </c>
      <c r="GF48" s="25">
        <v>515.46355381818239</v>
      </c>
      <c r="GG48" s="25">
        <v>511.03805095471495</v>
      </c>
      <c r="GH48" s="25">
        <v>802.89293087876104</v>
      </c>
      <c r="GI48" s="25">
        <v>1020.8869052057645</v>
      </c>
      <c r="GJ48" s="25">
        <v>974.17706340897894</v>
      </c>
      <c r="GK48" s="25">
        <v>455.52729576381836</v>
      </c>
      <c r="GL48" s="25">
        <v>412.00217209630614</v>
      </c>
      <c r="GM48" s="25">
        <v>521.88816933468672</v>
      </c>
      <c r="GN48" s="25">
        <f t="shared" ref="GN48:GN51" si="8">+C48</f>
        <v>94.640807878476267</v>
      </c>
      <c r="GO48" s="260"/>
      <c r="GP48" s="260"/>
      <c r="GQ48" s="260"/>
      <c r="GR48" s="260"/>
      <c r="GS48" s="260"/>
      <c r="GT48" s="260"/>
      <c r="GU48" s="260"/>
    </row>
    <row r="49" spans="1:203" ht="13.8">
      <c r="A49" s="33"/>
      <c r="B49" s="18" t="s">
        <v>18</v>
      </c>
      <c r="C49" s="19">
        <v>16.870536118724107</v>
      </c>
      <c r="D49" s="19">
        <v>-0.49919152</v>
      </c>
      <c r="E49" s="19">
        <v>17.369727638724108</v>
      </c>
      <c r="F49" s="20">
        <v>-34.795718562535093</v>
      </c>
      <c r="G49" s="22"/>
      <c r="H49" s="19">
        <v>15.52174475269282</v>
      </c>
      <c r="I49" s="19">
        <v>-16.020936272692818</v>
      </c>
      <c r="J49" s="20">
        <v>-1.0321607865580573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-0.49919152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37"/>
      <c r="FZ49" s="19">
        <v>0</v>
      </c>
      <c r="GA49" s="19">
        <v>32.828565603090752</v>
      </c>
      <c r="GB49" s="19">
        <v>67.815795239177803</v>
      </c>
      <c r="GC49" s="19">
        <v>74.198844804678856</v>
      </c>
      <c r="GD49" s="19">
        <v>106.81375309684387</v>
      </c>
      <c r="GE49" s="19">
        <v>199.1250032054111</v>
      </c>
      <c r="GF49" s="19">
        <v>225.29417179502207</v>
      </c>
      <c r="GG49" s="19">
        <v>218.41350836416592</v>
      </c>
      <c r="GH49" s="19">
        <v>230.97123053589098</v>
      </c>
      <c r="GI49" s="19">
        <v>246.62678904739576</v>
      </c>
      <c r="GJ49" s="19">
        <v>214.31408672088537</v>
      </c>
      <c r="GK49" s="19">
        <v>115.46237422409577</v>
      </c>
      <c r="GL49" s="19">
        <v>95.319737108249214</v>
      </c>
      <c r="GM49" s="19">
        <v>26.549619266194131</v>
      </c>
      <c r="GN49" s="19">
        <f t="shared" si="8"/>
        <v>16.870536118724107</v>
      </c>
      <c r="GO49" s="260"/>
      <c r="GP49" s="260"/>
      <c r="GQ49" s="260"/>
      <c r="GR49" s="260"/>
      <c r="GS49" s="260"/>
      <c r="GT49" s="260"/>
      <c r="GU49" s="260"/>
    </row>
    <row r="50" spans="1:203" ht="13.8">
      <c r="A50" s="33"/>
      <c r="B50" s="18" t="s">
        <v>19</v>
      </c>
      <c r="C50" s="19">
        <v>38.187001561328501</v>
      </c>
      <c r="D50" s="19">
        <v>7.9432714584666497</v>
      </c>
      <c r="E50" s="19">
        <v>30.24373010286185</v>
      </c>
      <c r="F50" s="20">
        <v>3.8074652567268585</v>
      </c>
      <c r="G50" s="22"/>
      <c r="H50" s="19">
        <v>11.455325753120301</v>
      </c>
      <c r="I50" s="19">
        <v>-3.5120542946536508</v>
      </c>
      <c r="J50" s="20">
        <v>-0.30658702950433403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7.9432714584666497</v>
      </c>
      <c r="FM50" s="19">
        <v>6.6539435933651996</v>
      </c>
      <c r="FN50" s="19">
        <v>11.489162543356001</v>
      </c>
      <c r="FO50" s="19">
        <v>15.845862381536501</v>
      </c>
      <c r="FP50" s="19">
        <v>21.755829423135001</v>
      </c>
      <c r="FQ50" s="19">
        <v>21.858622992850901</v>
      </c>
      <c r="FR50" s="19">
        <v>11.034387982188999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10.174498050785699</v>
      </c>
      <c r="FX50" s="19">
        <v>38.187001561328501</v>
      </c>
      <c r="FY50" s="37"/>
      <c r="FZ50" s="19">
        <v>0</v>
      </c>
      <c r="GA50" s="19">
        <v>25.566251416572335</v>
      </c>
      <c r="GB50" s="19">
        <v>112.63372017433535</v>
      </c>
      <c r="GC50" s="19">
        <v>173.33178541021664</v>
      </c>
      <c r="GD50" s="19">
        <v>71.302776951646734</v>
      </c>
      <c r="GE50" s="19">
        <v>157.14298871291319</v>
      </c>
      <c r="GF50" s="19">
        <v>197.81888104004244</v>
      </c>
      <c r="GG50" s="19">
        <v>166.29887983651201</v>
      </c>
      <c r="GH50" s="19">
        <v>281.19114374118561</v>
      </c>
      <c r="GI50" s="19">
        <v>259.96067172033429</v>
      </c>
      <c r="GJ50" s="19">
        <v>239.13766204875623</v>
      </c>
      <c r="GK50" s="19">
        <v>128.44489519647999</v>
      </c>
      <c r="GL50" s="19">
        <v>118.11621418513963</v>
      </c>
      <c r="GM50" s="19">
        <v>168.00956086098046</v>
      </c>
      <c r="GN50" s="19">
        <f t="shared" si="8"/>
        <v>38.187001561328501</v>
      </c>
      <c r="GO50" s="260"/>
      <c r="GP50" s="260"/>
      <c r="GQ50" s="260"/>
      <c r="GR50" s="260"/>
      <c r="GS50" s="260"/>
      <c r="GT50" s="260"/>
      <c r="GU50" s="260"/>
    </row>
    <row r="51" spans="1:203" ht="13.8">
      <c r="A51" s="33"/>
      <c r="B51" s="18" t="s">
        <v>20</v>
      </c>
      <c r="C51" s="19">
        <v>39.583270198423669</v>
      </c>
      <c r="D51" s="19">
        <v>19.8296087805311</v>
      </c>
      <c r="E51" s="19">
        <v>19.75366141789257</v>
      </c>
      <c r="F51" s="20">
        <v>0.99617000196629724</v>
      </c>
      <c r="G51" s="22"/>
      <c r="H51" s="19">
        <v>16.453795653044082</v>
      </c>
      <c r="I51" s="19">
        <v>3.3758131274870173</v>
      </c>
      <c r="J51" s="20">
        <v>0.2051692629878058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20.4229666701893</v>
      </c>
      <c r="FL51" s="19">
        <v>19.8296087805311</v>
      </c>
      <c r="FM51" s="19">
        <v>16.209538008098999</v>
      </c>
      <c r="FN51" s="19">
        <v>25.812343228161598</v>
      </c>
      <c r="FO51" s="19">
        <v>30.235807924039101</v>
      </c>
      <c r="FP51" s="19">
        <v>41.007167364747602</v>
      </c>
      <c r="FQ51" s="19">
        <v>38.997222967751398</v>
      </c>
      <c r="FR51" s="19">
        <v>26.066273889170301</v>
      </c>
      <c r="FS51" s="19">
        <v>27.778857340929299</v>
      </c>
      <c r="FT51" s="19">
        <v>27.235695827804602</v>
      </c>
      <c r="FU51" s="19">
        <v>29.433200547856199</v>
      </c>
      <c r="FV51" s="19">
        <v>26.2232733284219</v>
      </c>
      <c r="FW51" s="19">
        <v>18.5</v>
      </c>
      <c r="FX51" s="19">
        <v>39.583270198423669</v>
      </c>
      <c r="FY51" s="37"/>
      <c r="FZ51" s="19">
        <v>0</v>
      </c>
      <c r="GA51" s="19">
        <v>123.47209287245812</v>
      </c>
      <c r="GB51" s="19">
        <v>144.25958280453949</v>
      </c>
      <c r="GC51" s="19">
        <v>90.832037003290296</v>
      </c>
      <c r="GD51" s="19">
        <v>49.83233630747705</v>
      </c>
      <c r="GE51" s="19">
        <v>78.809435660019531</v>
      </c>
      <c r="GF51" s="19">
        <v>92.350500983117811</v>
      </c>
      <c r="GG51" s="19">
        <v>126.325662754037</v>
      </c>
      <c r="GH51" s="19">
        <v>290.73055660168444</v>
      </c>
      <c r="GI51" s="19">
        <v>514.29944443803447</v>
      </c>
      <c r="GJ51" s="19">
        <v>520.7253146393374</v>
      </c>
      <c r="GK51" s="19">
        <v>211.62002634324261</v>
      </c>
      <c r="GL51" s="19">
        <v>198.56622080291729</v>
      </c>
      <c r="GM51" s="19">
        <v>327.32898920751211</v>
      </c>
      <c r="GN51" s="19">
        <f t="shared" si="8"/>
        <v>39.583270198423669</v>
      </c>
      <c r="GO51" s="260"/>
      <c r="GP51" s="260"/>
      <c r="GQ51" s="260"/>
      <c r="GR51" s="260"/>
      <c r="GS51" s="260"/>
      <c r="GT51" s="260"/>
      <c r="GU51" s="260"/>
    </row>
    <row r="52" spans="1:203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37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60"/>
      <c r="GP52" s="260"/>
      <c r="GQ52" s="260"/>
      <c r="GR52" s="260"/>
      <c r="GS52" s="260"/>
      <c r="GT52" s="260"/>
      <c r="GU52" s="260"/>
    </row>
    <row r="53" spans="1:203" ht="13.8">
      <c r="A53" s="9"/>
      <c r="B53" s="34" t="s">
        <v>29</v>
      </c>
      <c r="C53" s="25">
        <v>888.55448309999997</v>
      </c>
      <c r="D53" s="25">
        <v>938.41205560000003</v>
      </c>
      <c r="E53" s="25">
        <v>-49.85757250000006</v>
      </c>
      <c r="F53" s="26">
        <v>-5.3129722921262161E-2</v>
      </c>
      <c r="G53" s="27"/>
      <c r="H53" s="25">
        <v>819.69125747999988</v>
      </c>
      <c r="I53" s="25">
        <v>118.72079812000015</v>
      </c>
      <c r="J53" s="26">
        <v>0.14483599408512282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37"/>
      <c r="FZ53" s="25">
        <v>6520.8314140319999</v>
      </c>
      <c r="GA53" s="25">
        <v>7187.3447178600009</v>
      </c>
      <c r="GB53" s="25">
        <v>7464.0384794519996</v>
      </c>
      <c r="GC53" s="25">
        <v>7443.9917538340014</v>
      </c>
      <c r="GD53" s="25">
        <v>7988.9403433000007</v>
      </c>
      <c r="GE53" s="25">
        <v>8442.8357020000003</v>
      </c>
      <c r="GF53" s="25">
        <v>9006.4057659000009</v>
      </c>
      <c r="GG53" s="25">
        <v>9278.4542139999994</v>
      </c>
      <c r="GH53" s="25">
        <v>9644.2191131999989</v>
      </c>
      <c r="GI53" s="25">
        <v>10239.8587515</v>
      </c>
      <c r="GJ53" s="25">
        <v>11059.390734004064</v>
      </c>
      <c r="GK53" s="25">
        <v>10484.15862271</v>
      </c>
      <c r="GL53" s="25">
        <v>11186.093523349999</v>
      </c>
      <c r="GM53" s="25">
        <v>11463.760774620001</v>
      </c>
      <c r="GN53" s="25">
        <f t="shared" ref="GN53:GN56" si="9">+C53</f>
        <v>888.55448309999997</v>
      </c>
      <c r="GO53" s="260"/>
      <c r="GP53" s="260"/>
      <c r="GQ53" s="260"/>
      <c r="GR53" s="260"/>
      <c r="GS53" s="260"/>
      <c r="GT53" s="260"/>
      <c r="GU53" s="260"/>
    </row>
    <row r="54" spans="1:203" ht="13.8">
      <c r="A54" s="9"/>
      <c r="B54" s="18" t="s">
        <v>18</v>
      </c>
      <c r="C54" s="19">
        <v>311.76052499999997</v>
      </c>
      <c r="D54" s="19">
        <v>312.59127999999998</v>
      </c>
      <c r="E54" s="19">
        <v>-0.83075500000001057</v>
      </c>
      <c r="F54" s="20">
        <v>-2.6576397140701128E-3</v>
      </c>
      <c r="G54" s="22"/>
      <c r="H54" s="19">
        <v>285.20651800000002</v>
      </c>
      <c r="I54" s="19">
        <v>27.384761999999967</v>
      </c>
      <c r="J54" s="20">
        <v>9.6017307711038932E-2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37"/>
      <c r="FZ54" s="19">
        <v>2207.9786030320001</v>
      </c>
      <c r="GA54" s="19">
        <v>2294.0000968600002</v>
      </c>
      <c r="GB54" s="19">
        <v>2293.1176294520001</v>
      </c>
      <c r="GC54" s="19">
        <v>2181.4891698340002</v>
      </c>
      <c r="GD54" s="19">
        <v>2402.4180310000002</v>
      </c>
      <c r="GE54" s="19">
        <v>2586.6914760000004</v>
      </c>
      <c r="GF54" s="19">
        <v>2750.3419290000002</v>
      </c>
      <c r="GG54" s="19">
        <v>2900.6510060000001</v>
      </c>
      <c r="GH54" s="19">
        <v>3036.1533399999998</v>
      </c>
      <c r="GI54" s="19">
        <v>3255.5976020000003</v>
      </c>
      <c r="GJ54" s="19">
        <v>3524.5989410000002</v>
      </c>
      <c r="GK54" s="19">
        <v>3589.1794920000002</v>
      </c>
      <c r="GL54" s="19">
        <v>3894.7803309999999</v>
      </c>
      <c r="GM54" s="19">
        <v>4016.2274070000003</v>
      </c>
      <c r="GN54" s="19">
        <f t="shared" si="9"/>
        <v>311.76052499999997</v>
      </c>
      <c r="GO54" s="260"/>
      <c r="GP54" s="260"/>
      <c r="GQ54" s="260"/>
      <c r="GR54" s="260"/>
      <c r="GS54" s="260"/>
      <c r="GT54" s="260"/>
      <c r="GU54" s="260"/>
    </row>
    <row r="55" spans="1:203" ht="13.8">
      <c r="A55" s="9"/>
      <c r="B55" s="18" t="s">
        <v>19</v>
      </c>
      <c r="C55" s="19">
        <v>340.66317400000003</v>
      </c>
      <c r="D55" s="19">
        <v>342.94585899999998</v>
      </c>
      <c r="E55" s="19">
        <v>-2.2826849999999581</v>
      </c>
      <c r="F55" s="20">
        <v>-6.6561089457562398E-3</v>
      </c>
      <c r="G55" s="22"/>
      <c r="H55" s="19">
        <v>321.00839199999996</v>
      </c>
      <c r="I55" s="19">
        <v>21.937467000000026</v>
      </c>
      <c r="J55" s="20">
        <v>6.8339232078393861E-2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37"/>
      <c r="FZ55" s="19">
        <v>2575.5784929999995</v>
      </c>
      <c r="GA55" s="19">
        <v>2744.3833850000001</v>
      </c>
      <c r="GB55" s="19">
        <v>2900.7897099999996</v>
      </c>
      <c r="GC55" s="19">
        <v>2977.7967950000007</v>
      </c>
      <c r="GD55" s="19">
        <v>3117.3791200000001</v>
      </c>
      <c r="GE55" s="19">
        <v>3217.902787</v>
      </c>
      <c r="GF55" s="19">
        <v>3373.8663179999999</v>
      </c>
      <c r="GG55" s="19">
        <v>3550.5212270000002</v>
      </c>
      <c r="GH55" s="19">
        <v>3678.688866</v>
      </c>
      <c r="GI55" s="19">
        <v>3847.182456</v>
      </c>
      <c r="GJ55" s="19">
        <v>4289.7039089999989</v>
      </c>
      <c r="GK55" s="19">
        <v>4156.0043420000002</v>
      </c>
      <c r="GL55" s="19">
        <v>4297.616814</v>
      </c>
      <c r="GM55" s="19">
        <v>4364.725101</v>
      </c>
      <c r="GN55" s="19">
        <f t="shared" si="9"/>
        <v>340.66317400000003</v>
      </c>
      <c r="GO55" s="260"/>
      <c r="GP55" s="260"/>
      <c r="GQ55" s="260"/>
      <c r="GR55" s="260"/>
      <c r="GS55" s="260"/>
      <c r="GT55" s="260"/>
      <c r="GU55" s="260"/>
    </row>
    <row r="56" spans="1:203" ht="13.8">
      <c r="A56" s="9"/>
      <c r="B56" s="18" t="s">
        <v>20</v>
      </c>
      <c r="C56" s="19">
        <v>236.13078409999997</v>
      </c>
      <c r="D56" s="19">
        <v>282.87491660000001</v>
      </c>
      <c r="E56" s="19">
        <v>-46.744132500000035</v>
      </c>
      <c r="F56" s="20">
        <v>-0.16524665057559237</v>
      </c>
      <c r="G56" s="22"/>
      <c r="H56" s="19">
        <v>213.47634747999999</v>
      </c>
      <c r="I56" s="19">
        <v>69.398569120000019</v>
      </c>
      <c r="J56" s="20">
        <v>0.32508786073596174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37"/>
      <c r="FZ56" s="19">
        <v>1737.274318</v>
      </c>
      <c r="GA56" s="19">
        <v>2148.9612360000001</v>
      </c>
      <c r="GB56" s="19">
        <v>2270.13114</v>
      </c>
      <c r="GC56" s="19">
        <v>2284.7057890000001</v>
      </c>
      <c r="GD56" s="19">
        <v>2469.1431923</v>
      </c>
      <c r="GE56" s="19">
        <v>2638.2414389999999</v>
      </c>
      <c r="GF56" s="19">
        <v>2882.1975189</v>
      </c>
      <c r="GG56" s="19">
        <v>2827.2819809999996</v>
      </c>
      <c r="GH56" s="19">
        <v>2929.3769072</v>
      </c>
      <c r="GI56" s="19">
        <v>3137.0786935000001</v>
      </c>
      <c r="GJ56" s="19">
        <v>3245.0878840040641</v>
      </c>
      <c r="GK56" s="19">
        <v>2738.9747887099998</v>
      </c>
      <c r="GL56" s="19">
        <v>2993.6963783499996</v>
      </c>
      <c r="GM56" s="19">
        <v>3082.8082666200007</v>
      </c>
      <c r="GN56" s="19">
        <f t="shared" si="9"/>
        <v>236.13078409999997</v>
      </c>
      <c r="GO56" s="260"/>
      <c r="GP56" s="260"/>
      <c r="GQ56" s="260"/>
      <c r="GR56" s="260"/>
      <c r="GS56" s="260"/>
      <c r="GT56" s="260"/>
      <c r="GU56" s="260"/>
    </row>
    <row r="57" spans="1:203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37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60"/>
      <c r="GP57" s="260"/>
      <c r="GQ57" s="260"/>
      <c r="GR57" s="260"/>
      <c r="GS57" s="260"/>
      <c r="GT57" s="260"/>
      <c r="GU57" s="260"/>
    </row>
    <row r="58" spans="1:203" ht="13.8">
      <c r="A58" s="9"/>
      <c r="B58" s="34" t="s">
        <v>87</v>
      </c>
      <c r="C58" s="31">
        <v>17.567388803545533</v>
      </c>
      <c r="D58" s="31">
        <v>15.074144533980679</v>
      </c>
      <c r="E58" s="31">
        <v>2.4932442695648547</v>
      </c>
      <c r="F58" s="26">
        <v>0.16539872388409796</v>
      </c>
      <c r="G58" s="27"/>
      <c r="H58" s="31">
        <v>13.529554125036425</v>
      </c>
      <c r="I58" s="31">
        <v>1.5445904089442539</v>
      </c>
      <c r="J58" s="26">
        <v>0.1141641767843621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7"/>
      <c r="FZ58" s="31">
        <v>18.340304591921374</v>
      </c>
      <c r="GA58" s="31">
        <v>18.675417319436445</v>
      </c>
      <c r="GB58" s="31">
        <v>20.485831345997365</v>
      </c>
      <c r="GC58" s="31">
        <v>20.729394045992937</v>
      </c>
      <c r="GD58" s="31">
        <v>19.332977528817981</v>
      </c>
      <c r="GE58" s="31">
        <v>18.50895607722827</v>
      </c>
      <c r="GF58" s="31">
        <v>17.54395866279134</v>
      </c>
      <c r="GG58" s="31">
        <v>16.902914673615406</v>
      </c>
      <c r="GH58" s="31">
        <v>16.577116914306874</v>
      </c>
      <c r="GI58" s="31">
        <v>16.070246499035509</v>
      </c>
      <c r="GJ58" s="31">
        <v>15.451582341060172</v>
      </c>
      <c r="GK58" s="31">
        <v>14.235516372011306</v>
      </c>
      <c r="GL58" s="31">
        <v>14.073132761692248</v>
      </c>
      <c r="GM58" s="31">
        <v>17.684177912624719</v>
      </c>
      <c r="GN58" s="31">
        <f t="shared" ref="GN58:GN61" si="10">+C58</f>
        <v>17.567388803545533</v>
      </c>
      <c r="GO58" s="260"/>
      <c r="GP58" s="260"/>
      <c r="GQ58" s="260"/>
      <c r="GR58" s="260"/>
      <c r="GS58" s="260"/>
      <c r="GT58" s="260"/>
      <c r="GU58" s="260"/>
    </row>
    <row r="59" spans="1:203" ht="13.8">
      <c r="A59" s="9"/>
      <c r="B59" s="18" t="s">
        <v>18</v>
      </c>
      <c r="C59" s="22">
        <v>17.582303038205055</v>
      </c>
      <c r="D59" s="22">
        <v>14.496083358362938</v>
      </c>
      <c r="E59" s="22">
        <v>3.0862196798421166</v>
      </c>
      <c r="F59" s="20">
        <v>0.21290024371042576</v>
      </c>
      <c r="G59" s="22"/>
      <c r="H59" s="22">
        <v>12.939204129957933</v>
      </c>
      <c r="I59" s="22">
        <v>1.5568792284050055</v>
      </c>
      <c r="J59" s="20">
        <v>0.12032264216315962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37"/>
      <c r="FZ59" s="22">
        <v>16.953090248398837</v>
      </c>
      <c r="GA59" s="22">
        <v>17.828337232224424</v>
      </c>
      <c r="GB59" s="22">
        <v>19.83451145638168</v>
      </c>
      <c r="GC59" s="22">
        <v>20.108316852937016</v>
      </c>
      <c r="GD59" s="22">
        <v>18.579924621403404</v>
      </c>
      <c r="GE59" s="22">
        <v>17.855301122833236</v>
      </c>
      <c r="GF59" s="22">
        <v>17.000962754238124</v>
      </c>
      <c r="GG59" s="22">
        <v>16.364459611277606</v>
      </c>
      <c r="GH59" s="22">
        <v>16.080626779832162</v>
      </c>
      <c r="GI59" s="22">
        <v>15.628410185915198</v>
      </c>
      <c r="GJ59" s="22">
        <v>15.104024069416045</v>
      </c>
      <c r="GK59" s="22">
        <v>13.517006857617739</v>
      </c>
      <c r="GL59" s="22">
        <v>13.460155344791538</v>
      </c>
      <c r="GM59" s="22">
        <v>17.557282388035382</v>
      </c>
      <c r="GN59" s="22">
        <f t="shared" si="10"/>
        <v>17.582303038205055</v>
      </c>
      <c r="GO59" s="260"/>
      <c r="GP59" s="260"/>
      <c r="GQ59" s="260"/>
      <c r="GR59" s="260"/>
      <c r="GS59" s="260"/>
      <c r="GT59" s="260"/>
      <c r="GU59" s="260"/>
    </row>
    <row r="60" spans="1:203" ht="13.8">
      <c r="A60" s="9"/>
      <c r="B60" s="18" t="s">
        <v>19</v>
      </c>
      <c r="C60" s="22">
        <v>17.429908239000351</v>
      </c>
      <c r="D60" s="22">
        <v>15.620451050665283</v>
      </c>
      <c r="E60" s="22">
        <v>1.8094571883350685</v>
      </c>
      <c r="F60" s="20">
        <v>0.11583898457644108</v>
      </c>
      <c r="G60" s="22"/>
      <c r="H60" s="22">
        <v>14.179516476594104</v>
      </c>
      <c r="I60" s="22">
        <v>1.4409345740711785</v>
      </c>
      <c r="J60" s="20">
        <v>0.10162085402909934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37"/>
      <c r="FZ60" s="22">
        <v>20.14857447366699</v>
      </c>
      <c r="GA60" s="22">
        <v>20.355040159319778</v>
      </c>
      <c r="GB60" s="22">
        <v>21.806007076998569</v>
      </c>
      <c r="GC60" s="22">
        <v>21.826100076073619</v>
      </c>
      <c r="GD60" s="22">
        <v>20.323557400470964</v>
      </c>
      <c r="GE60" s="22">
        <v>19.461453420872648</v>
      </c>
      <c r="GF60" s="22">
        <v>18.292732253772531</v>
      </c>
      <c r="GG60" s="22">
        <v>17.484519134110361</v>
      </c>
      <c r="GH60" s="22">
        <v>17.58924355985528</v>
      </c>
      <c r="GI60" s="22">
        <v>17.058245663696511</v>
      </c>
      <c r="GJ60" s="22">
        <v>16.145901827452295</v>
      </c>
      <c r="GK60" s="22">
        <v>15.028163639880768</v>
      </c>
      <c r="GL60" s="22">
        <v>14.589619317553346</v>
      </c>
      <c r="GM60" s="22">
        <v>17.792913046260903</v>
      </c>
      <c r="GN60" s="22">
        <f t="shared" si="10"/>
        <v>17.429908239000351</v>
      </c>
      <c r="GO60" s="260"/>
      <c r="GP60" s="260"/>
      <c r="GQ60" s="260"/>
      <c r="GR60" s="260"/>
      <c r="GS60" s="260"/>
      <c r="GT60" s="260"/>
      <c r="GU60" s="260"/>
    </row>
    <row r="61" spans="1:203" ht="13.8">
      <c r="A61" s="9"/>
      <c r="B61" s="18" t="s">
        <v>20</v>
      </c>
      <c r="C61" s="22">
        <v>17.746039359484836</v>
      </c>
      <c r="D61" s="22">
        <v>15.05061231374337</v>
      </c>
      <c r="E61" s="22">
        <v>2.6954270457414662</v>
      </c>
      <c r="F61" s="20">
        <v>0.17909085620922907</v>
      </c>
      <c r="G61" s="22"/>
      <c r="H61" s="22">
        <v>13.340906983037765</v>
      </c>
      <c r="I61" s="22">
        <v>1.7097053307056047</v>
      </c>
      <c r="J61" s="20">
        <v>0.12815510466262914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37"/>
      <c r="FZ61" s="22">
        <v>17.422544275011642</v>
      </c>
      <c r="GA61" s="22">
        <v>17.434665663211707</v>
      </c>
      <c r="GB61" s="22">
        <v>19.456816319759916</v>
      </c>
      <c r="GC61" s="22">
        <v>19.893008660903416</v>
      </c>
      <c r="GD61" s="22">
        <v>18.815038703114535</v>
      </c>
      <c r="GE61" s="22">
        <v>17.988063585119804</v>
      </c>
      <c r="GF61" s="22">
        <v>17.185607933156348</v>
      </c>
      <c r="GG61" s="22">
        <v>16.724959744524345</v>
      </c>
      <c r="GH61" s="22">
        <v>15.820683409129677</v>
      </c>
      <c r="GI61" s="22">
        <v>15.317134434537197</v>
      </c>
      <c r="GJ61" s="22">
        <v>14.911251366561279</v>
      </c>
      <c r="GK61" s="22">
        <v>13.974328910184171</v>
      </c>
      <c r="GL61" s="22">
        <v>14.129167529022565</v>
      </c>
      <c r="GM61" s="22">
        <v>17.695544923968988</v>
      </c>
      <c r="GN61" s="22">
        <f t="shared" si="10"/>
        <v>17.746039359484836</v>
      </c>
      <c r="GO61" s="260"/>
      <c r="GP61" s="260"/>
      <c r="GQ61" s="260"/>
      <c r="GR61" s="260"/>
      <c r="GS61" s="260"/>
      <c r="GT61" s="260"/>
      <c r="GU61" s="260"/>
    </row>
    <row r="62" spans="1:203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37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60"/>
      <c r="GP62" s="260"/>
      <c r="GQ62" s="260"/>
      <c r="GR62" s="260"/>
      <c r="GS62" s="260"/>
      <c r="GT62" s="260"/>
      <c r="GU62" s="260"/>
    </row>
    <row r="63" spans="1:203" ht="13.8">
      <c r="A63" s="9"/>
      <c r="B63" s="34" t="s">
        <v>30</v>
      </c>
      <c r="C63" s="31">
        <v>9.9621851122698164</v>
      </c>
      <c r="D63" s="31">
        <v>8.7177697117589119</v>
      </c>
      <c r="E63" s="31">
        <v>1.2444154005109045</v>
      </c>
      <c r="F63" s="26">
        <v>0.14274469751505162</v>
      </c>
      <c r="G63" s="27"/>
      <c r="H63" s="31">
        <v>7.8886094759143637</v>
      </c>
      <c r="I63" s="31">
        <v>0.82916023584454823</v>
      </c>
      <c r="J63" s="26">
        <v>0.10510854141989844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7"/>
      <c r="FZ63" s="31">
        <v>6.6030504112883301</v>
      </c>
      <c r="GA63" s="31">
        <v>6.8824961229840715</v>
      </c>
      <c r="GB63" s="31">
        <v>7.8100382178040197</v>
      </c>
      <c r="GC63" s="31">
        <v>8.1514790768512633</v>
      </c>
      <c r="GD63" s="31">
        <v>8.0871055255452493</v>
      </c>
      <c r="GE63" s="31">
        <v>8.063090247187052</v>
      </c>
      <c r="GF63" s="31">
        <v>7.9046705274030504</v>
      </c>
      <c r="GG63" s="31">
        <v>7.7868790197946254</v>
      </c>
      <c r="GH63" s="31">
        <v>7.8825057984997251</v>
      </c>
      <c r="GI63" s="31">
        <v>7.9602428948746606</v>
      </c>
      <c r="GJ63" s="31">
        <v>7.927088136151637</v>
      </c>
      <c r="GK63" s="31">
        <v>8.0518421193107859</v>
      </c>
      <c r="GL63" s="31">
        <v>8.046617510949865</v>
      </c>
      <c r="GM63" s="31">
        <v>9.7321718517829225</v>
      </c>
      <c r="GN63" s="31">
        <f t="shared" ref="GN63:GN66" si="11">+C63</f>
        <v>9.9621851122698164</v>
      </c>
      <c r="GO63" s="260"/>
      <c r="GP63" s="260"/>
      <c r="GQ63" s="260"/>
      <c r="GR63" s="260"/>
      <c r="GS63" s="260"/>
      <c r="GT63" s="260"/>
      <c r="GU63" s="260"/>
    </row>
    <row r="64" spans="1:203" ht="13.8">
      <c r="A64" s="9"/>
      <c r="B64" s="18" t="s">
        <v>18</v>
      </c>
      <c r="C64" s="22">
        <v>9.9706427361174761</v>
      </c>
      <c r="D64" s="22">
        <v>8.3834619043086036</v>
      </c>
      <c r="E64" s="22">
        <v>1.5871808318088725</v>
      </c>
      <c r="F64" s="20">
        <v>0.18932284179560183</v>
      </c>
      <c r="G64" s="22"/>
      <c r="H64" s="22">
        <v>7.5443970560339224</v>
      </c>
      <c r="I64" s="22">
        <v>0.8390648482746812</v>
      </c>
      <c r="J64" s="20">
        <v>0.11121695240093531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37"/>
      <c r="FZ64" s="22">
        <v>6.1039493176667676</v>
      </c>
      <c r="GA64" s="22">
        <v>6.5706783385719749</v>
      </c>
      <c r="GB64" s="22">
        <v>7.5620695833619003</v>
      </c>
      <c r="GC64" s="22">
        <v>7.9056477649960106</v>
      </c>
      <c r="GD64" s="22">
        <v>7.7727493927815958</v>
      </c>
      <c r="GE64" s="22">
        <v>7.7782344933463303</v>
      </c>
      <c r="GF64" s="22">
        <v>7.6601456294646137</v>
      </c>
      <c r="GG64" s="22">
        <v>7.5393937577617125</v>
      </c>
      <c r="GH64" s="22">
        <v>7.6463038077486845</v>
      </c>
      <c r="GI64" s="22">
        <v>7.7419355498370388</v>
      </c>
      <c r="GJ64" s="22">
        <v>7.7512795906724534</v>
      </c>
      <c r="GK64" s="22">
        <v>7.6490140335650043</v>
      </c>
      <c r="GL64" s="22">
        <v>7.6961406200371876</v>
      </c>
      <c r="GM64" s="22">
        <v>9.6562125387189113</v>
      </c>
      <c r="GN64" s="22">
        <f t="shared" si="11"/>
        <v>9.9706427361174761</v>
      </c>
      <c r="GO64" s="260"/>
      <c r="GP64" s="260"/>
      <c r="GQ64" s="260"/>
      <c r="GR64" s="260"/>
      <c r="GS64" s="260"/>
      <c r="GT64" s="260"/>
      <c r="GU64" s="260"/>
    </row>
    <row r="65" spans="1:203" ht="13.8">
      <c r="A65" s="9"/>
      <c r="B65" s="18" t="s">
        <v>19</v>
      </c>
      <c r="C65" s="22">
        <v>9.8842220838052768</v>
      </c>
      <c r="D65" s="22">
        <v>9.0337129743270488</v>
      </c>
      <c r="E65" s="22">
        <v>0.850509109478228</v>
      </c>
      <c r="F65" s="20">
        <v>9.4148343200109841E-2</v>
      </c>
      <c r="G65" s="22"/>
      <c r="H65" s="22">
        <v>8.2675797744253412</v>
      </c>
      <c r="I65" s="22">
        <v>0.76613319990170758</v>
      </c>
      <c r="J65" s="20">
        <v>9.2667167515170373E-2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37"/>
      <c r="FZ65" s="22">
        <v>7.2537914921935185</v>
      </c>
      <c r="GA65" s="22">
        <v>7.5006605433518887</v>
      </c>
      <c r="GB65" s="22">
        <v>8.3134001755956337</v>
      </c>
      <c r="GC65" s="22">
        <v>8.5833443780169123</v>
      </c>
      <c r="GD65" s="22">
        <v>8.5019874182996347</v>
      </c>
      <c r="GE65" s="22">
        <v>8.4783647659896566</v>
      </c>
      <c r="GF65" s="22">
        <v>8.2421004401396107</v>
      </c>
      <c r="GG65" s="22">
        <v>8.0555746359856926</v>
      </c>
      <c r="GH65" s="22">
        <v>8.3640058735970264</v>
      </c>
      <c r="GI65" s="22">
        <v>8.4504049265710126</v>
      </c>
      <c r="GJ65" s="22">
        <v>8.2863483111929455</v>
      </c>
      <c r="GK65" s="22">
        <v>8.5019301406855963</v>
      </c>
      <c r="GL65" s="22">
        <v>8.3430060940072437</v>
      </c>
      <c r="GM65" s="22">
        <v>9.7907814568732565</v>
      </c>
      <c r="GN65" s="22">
        <f t="shared" si="11"/>
        <v>9.8842220838052768</v>
      </c>
      <c r="GO65" s="260"/>
      <c r="GP65" s="260"/>
      <c r="GQ65" s="260"/>
      <c r="GR65" s="260"/>
      <c r="GS65" s="260"/>
      <c r="GT65" s="260"/>
      <c r="GU65" s="260"/>
    </row>
    <row r="66" spans="1:203" ht="13.8">
      <c r="A66" s="9"/>
      <c r="B66" s="18" t="s">
        <v>20</v>
      </c>
      <c r="C66" s="22">
        <v>10.063494984134097</v>
      </c>
      <c r="D66" s="22">
        <v>8.7041604169579472</v>
      </c>
      <c r="E66" s="22">
        <v>1.3593345671761501</v>
      </c>
      <c r="F66" s="20">
        <v>0.15617067035297466</v>
      </c>
      <c r="G66" s="22"/>
      <c r="H66" s="22">
        <v>7.7786159300649134</v>
      </c>
      <c r="I66" s="22">
        <v>0.92554448689303381</v>
      </c>
      <c r="J66" s="20">
        <v>0.1189857546913632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37"/>
      <c r="FZ66" s="22">
        <v>6.2726304015770626</v>
      </c>
      <c r="GA66" s="22">
        <v>6.4259173255750088</v>
      </c>
      <c r="GB66" s="22">
        <v>7.4173182005908256</v>
      </c>
      <c r="GC66" s="22">
        <v>7.82332795609247</v>
      </c>
      <c r="GD66" s="22">
        <v>7.8691638079851183</v>
      </c>
      <c r="GE66" s="22">
        <v>7.8358634770310696</v>
      </c>
      <c r="GF66" s="22">
        <v>7.7430173670183819</v>
      </c>
      <c r="GG66" s="22">
        <v>7.7033567124375173</v>
      </c>
      <c r="GH66" s="22">
        <v>7.5226533331122019</v>
      </c>
      <c r="GI66" s="22">
        <v>7.5856836266067997</v>
      </c>
      <c r="GJ66" s="22">
        <v>7.6431312151233373</v>
      </c>
      <c r="GK66" s="22">
        <v>7.8967675020830814</v>
      </c>
      <c r="GL66" s="22">
        <v>8.0771035494912873</v>
      </c>
      <c r="GM66" s="22">
        <v>9.7481491867928263</v>
      </c>
      <c r="GN66" s="22">
        <f t="shared" si="11"/>
        <v>10.063494984134097</v>
      </c>
      <c r="GO66" s="260"/>
      <c r="GP66" s="260"/>
      <c r="GQ66" s="260"/>
      <c r="GR66" s="260"/>
      <c r="GS66" s="260"/>
      <c r="GT66" s="260"/>
      <c r="GU66" s="260"/>
    </row>
    <row r="67" spans="1:203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37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60"/>
      <c r="GP67" s="260"/>
      <c r="GQ67" s="260"/>
      <c r="GR67" s="260"/>
      <c r="GS67" s="260"/>
      <c r="GT67" s="260"/>
      <c r="GU67" s="260"/>
    </row>
    <row r="68" spans="1:203" ht="13.8">
      <c r="A68" s="9"/>
      <c r="B68" s="34" t="s">
        <v>31</v>
      </c>
      <c r="C68" s="25">
        <v>156.09582077751128</v>
      </c>
      <c r="D68" s="25">
        <v>141.45758958544315</v>
      </c>
      <c r="E68" s="25">
        <v>14.638231192068133</v>
      </c>
      <c r="F68" s="26">
        <v>0.10348141259134319</v>
      </c>
      <c r="G68" s="27"/>
      <c r="H68" s="25">
        <v>110.90057233894827</v>
      </c>
      <c r="I68" s="25">
        <v>30.55701724649488</v>
      </c>
      <c r="J68" s="26">
        <v>0.27553525290295783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37"/>
      <c r="FZ68" s="25">
        <v>1195.9403432591623</v>
      </c>
      <c r="GA68" s="25">
        <v>1342.2666202468272</v>
      </c>
      <c r="GB68" s="25">
        <v>1529.0703345008828</v>
      </c>
      <c r="GC68" s="25">
        <v>1543.0943834034708</v>
      </c>
      <c r="GD68" s="25">
        <v>1544.5000413608634</v>
      </c>
      <c r="GE68" s="25">
        <v>1562.6807517557272</v>
      </c>
      <c r="GF68" s="25">
        <v>1580.0801045727519</v>
      </c>
      <c r="GG68" s="25">
        <v>1568.329198822893</v>
      </c>
      <c r="GH68" s="25">
        <v>1598.7334778670934</v>
      </c>
      <c r="GI68" s="25">
        <v>1645.5705425191099</v>
      </c>
      <c r="GJ68" s="25">
        <v>1708.8508656842168</v>
      </c>
      <c r="GK68" s="25">
        <v>1492.4741172035169</v>
      </c>
      <c r="GL68" s="25">
        <v>1574.2337923881034</v>
      </c>
      <c r="GM68" s="25">
        <v>2027.2718508614864</v>
      </c>
      <c r="GN68" s="25">
        <f t="shared" ref="GN68:GN71" si="12">+C68</f>
        <v>156.09582077751128</v>
      </c>
      <c r="GO68" s="260"/>
      <c r="GP68" s="260"/>
      <c r="GQ68" s="260"/>
      <c r="GR68" s="260"/>
      <c r="GS68" s="260"/>
      <c r="GT68" s="260"/>
      <c r="GU68" s="260"/>
    </row>
    <row r="69" spans="1:203" ht="13.8">
      <c r="A69" s="9"/>
      <c r="B69" s="18" t="s">
        <v>18</v>
      </c>
      <c r="C69" s="19">
        <v>54.814680258999026</v>
      </c>
      <c r="D69" s="19">
        <v>45.313492519773689</v>
      </c>
      <c r="E69" s="19">
        <v>9.5011877392253368</v>
      </c>
      <c r="F69" s="20">
        <v>0.20967679185353574</v>
      </c>
      <c r="G69" s="22"/>
      <c r="H69" s="19">
        <v>36.903453555965214</v>
      </c>
      <c r="I69" s="19">
        <v>8.4100389638084749</v>
      </c>
      <c r="J69" s="20">
        <v>0.22789300603138388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37"/>
      <c r="FZ69" s="19">
        <v>374.32060523735089</v>
      </c>
      <c r="GA69" s="19">
        <v>408.98207337575576</v>
      </c>
      <c r="GB69" s="19">
        <v>454.82867892196498</v>
      </c>
      <c r="GC69" s="19">
        <v>438.66075438272611</v>
      </c>
      <c r="GD69" s="19">
        <v>446.3674592508039</v>
      </c>
      <c r="GE69" s="19">
        <v>461.86155215845969</v>
      </c>
      <c r="GF69" s="19">
        <v>467.58460696348442</v>
      </c>
      <c r="GG69" s="19">
        <v>474.67586234098763</v>
      </c>
      <c r="GH69" s="19">
        <v>488.23248706880855</v>
      </c>
      <c r="GI69" s="19">
        <v>508.79814724337899</v>
      </c>
      <c r="GJ69" s="19">
        <v>532.35627239902306</v>
      </c>
      <c r="GK69" s="19">
        <v>485.1496380658495</v>
      </c>
      <c r="GL69" s="19">
        <v>524.24348289098612</v>
      </c>
      <c r="GM69" s="19">
        <v>705.14038719266114</v>
      </c>
      <c r="GN69" s="19">
        <f t="shared" si="12"/>
        <v>54.814680258999026</v>
      </c>
      <c r="GO69" s="260"/>
      <c r="GP69" s="260"/>
      <c r="GQ69" s="260"/>
      <c r="GR69" s="260"/>
      <c r="GS69" s="260"/>
      <c r="GT69" s="260"/>
      <c r="GU69" s="260"/>
    </row>
    <row r="70" spans="1:203" ht="13.8">
      <c r="A70" s="9"/>
      <c r="B70" s="18" t="s">
        <v>19</v>
      </c>
      <c r="C70" s="19">
        <v>59.377278632266112</v>
      </c>
      <c r="D70" s="19">
        <v>53.569690035378571</v>
      </c>
      <c r="E70" s="19">
        <v>5.8075885968875411</v>
      </c>
      <c r="F70" s="20">
        <v>0.10841183872917848</v>
      </c>
      <c r="G70" s="22"/>
      <c r="H70" s="19">
        <v>45.517437834889783</v>
      </c>
      <c r="I70" s="19">
        <v>8.0522522004887875</v>
      </c>
      <c r="J70" s="20">
        <v>0.17690477723499232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37"/>
      <c r="FZ70" s="19">
        <v>518.94235078985491</v>
      </c>
      <c r="GA70" s="19">
        <v>558.62034014244955</v>
      </c>
      <c r="GB70" s="19">
        <v>632.54640945144615</v>
      </c>
      <c r="GC70" s="19">
        <v>649.93690853881287</v>
      </c>
      <c r="GD70" s="19">
        <v>633.56233484349661</v>
      </c>
      <c r="GE70" s="19">
        <v>626.25065202096778</v>
      </c>
      <c r="GF70" s="19">
        <v>617.1723321519537</v>
      </c>
      <c r="GG70" s="19">
        <v>620.79156329546493</v>
      </c>
      <c r="GH70" s="19">
        <v>647.05354445001819</v>
      </c>
      <c r="GI70" s="19">
        <v>656.26183447511289</v>
      </c>
      <c r="GJ70" s="19">
        <v>692.6113818355235</v>
      </c>
      <c r="GK70" s="19">
        <v>624.57113339630996</v>
      </c>
      <c r="GL70" s="19">
        <v>627.00593288976461</v>
      </c>
      <c r="GM70" s="19">
        <v>776.6117419292533</v>
      </c>
      <c r="GN70" s="19">
        <f t="shared" si="12"/>
        <v>59.377278632266112</v>
      </c>
      <c r="GO70" s="260"/>
      <c r="GP70" s="260"/>
      <c r="GQ70" s="260"/>
      <c r="GR70" s="260"/>
      <c r="GS70" s="260"/>
      <c r="GT70" s="260"/>
      <c r="GU70" s="260"/>
    </row>
    <row r="71" spans="1:203" ht="13.8">
      <c r="A71" s="9"/>
      <c r="B71" s="18" t="s">
        <v>20</v>
      </c>
      <c r="C71" s="19">
        <v>41.903861886246155</v>
      </c>
      <c r="D71" s="19">
        <v>42.574407030290885</v>
      </c>
      <c r="E71" s="19">
        <v>-0.67054514404473053</v>
      </c>
      <c r="F71" s="20">
        <v>-1.5749958503653388E-2</v>
      </c>
      <c r="G71" s="22"/>
      <c r="H71" s="19">
        <v>28.479680948093279</v>
      </c>
      <c r="I71" s="19">
        <v>14.094726082197607</v>
      </c>
      <c r="J71" s="20">
        <v>0.49490463421575837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37"/>
      <c r="FZ71" s="19">
        <v>302.67738723195657</v>
      </c>
      <c r="GA71" s="19">
        <v>374.66420672862193</v>
      </c>
      <c r="GB71" s="19">
        <v>441.69524612747176</v>
      </c>
      <c r="GC71" s="19">
        <v>454.49672048193173</v>
      </c>
      <c r="GD71" s="19">
        <v>464.57024726656277</v>
      </c>
      <c r="GE71" s="19">
        <v>474.56854757629969</v>
      </c>
      <c r="GF71" s="19">
        <v>495.32316545731379</v>
      </c>
      <c r="GG71" s="19">
        <v>472.86177318644042</v>
      </c>
      <c r="GH71" s="19">
        <v>463.44744634826645</v>
      </c>
      <c r="GI71" s="19">
        <v>480.51056080061812</v>
      </c>
      <c r="GJ71" s="19">
        <v>483.88321144967051</v>
      </c>
      <c r="GK71" s="19">
        <v>382.75334574135735</v>
      </c>
      <c r="GL71" s="19">
        <v>422.98437660735266</v>
      </c>
      <c r="GM71" s="19">
        <v>545.51972173957188</v>
      </c>
      <c r="GN71" s="19">
        <f t="shared" si="12"/>
        <v>41.903861886246155</v>
      </c>
      <c r="GO71" s="260"/>
      <c r="GP71" s="260"/>
      <c r="GQ71" s="260"/>
      <c r="GR71" s="260"/>
      <c r="GS71" s="260"/>
      <c r="GT71" s="260"/>
      <c r="GU71" s="260"/>
    </row>
    <row r="72" spans="1:203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37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60"/>
      <c r="GP72" s="260"/>
      <c r="GQ72" s="260"/>
      <c r="GR72" s="260"/>
      <c r="GS72" s="260"/>
      <c r="GT72" s="260"/>
      <c r="GU72" s="260"/>
    </row>
    <row r="73" spans="1:203" ht="13.8">
      <c r="A73" s="9"/>
      <c r="B73" s="34" t="s">
        <v>32</v>
      </c>
      <c r="C73" s="25">
        <v>8851.9442429794217</v>
      </c>
      <c r="D73" s="25">
        <v>8180.8601954590995</v>
      </c>
      <c r="E73" s="25">
        <v>671.0840475203222</v>
      </c>
      <c r="F73" s="26">
        <v>8.2030988366335461E-2</v>
      </c>
      <c r="G73" s="27"/>
      <c r="H73" s="25">
        <v>6466.2242210808872</v>
      </c>
      <c r="I73" s="25">
        <v>1714.6359743782123</v>
      </c>
      <c r="J73" s="26">
        <v>0.26516803558840951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37"/>
      <c r="FZ73" s="25">
        <v>43057.378550365858</v>
      </c>
      <c r="GA73" s="25">
        <v>49466.872155221499</v>
      </c>
      <c r="GB73" s="25">
        <v>58294.425783679922</v>
      </c>
      <c r="GC73" s="25">
        <v>60679.543029631204</v>
      </c>
      <c r="GD73" s="25">
        <v>64607.403593552794</v>
      </c>
      <c r="GE73" s="25">
        <v>68075.346207398848</v>
      </c>
      <c r="GF73" s="25">
        <v>71192.670215542632</v>
      </c>
      <c r="GG73" s="25">
        <v>72250.200455121623</v>
      </c>
      <c r="GH73" s="25">
        <v>76020.613081800868</v>
      </c>
      <c r="GI73" s="25">
        <v>81511.762871147992</v>
      </c>
      <c r="GJ73" s="25">
        <v>87668.765080588957</v>
      </c>
      <c r="GK73" s="25">
        <v>84416.789983871728</v>
      </c>
      <c r="GL73" s="25">
        <v>90010.216024110967</v>
      </c>
      <c r="GM73" s="25">
        <v>111567.28992632996</v>
      </c>
      <c r="GN73" s="25">
        <f t="shared" ref="GN73:GN76" si="13">+C73</f>
        <v>8851.9442429794217</v>
      </c>
      <c r="GO73" s="260"/>
      <c r="GP73" s="260"/>
      <c r="GQ73" s="260"/>
      <c r="GR73" s="260"/>
      <c r="GS73" s="260"/>
      <c r="GT73" s="260"/>
      <c r="GU73" s="260"/>
    </row>
    <row r="74" spans="1:203" ht="13.8">
      <c r="A74" s="9"/>
      <c r="B74" s="18" t="s">
        <v>18</v>
      </c>
      <c r="C74" s="19">
        <v>3108.4528139994204</v>
      </c>
      <c r="D74" s="19">
        <v>2620.5970874990639</v>
      </c>
      <c r="E74" s="19">
        <v>487.85572650035647</v>
      </c>
      <c r="F74" s="20">
        <v>0.18616205017839496</v>
      </c>
      <c r="G74" s="22"/>
      <c r="H74" s="19">
        <v>2151.7112147608859</v>
      </c>
      <c r="I74" s="19">
        <v>468.88587273817802</v>
      </c>
      <c r="J74" s="20">
        <v>0.21791301245333897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37"/>
      <c r="FZ74" s="19">
        <v>13477.3894874</v>
      </c>
      <c r="GA74" s="19">
        <v>15073.136745120015</v>
      </c>
      <c r="GB74" s="19">
        <v>17340.715076749915</v>
      </c>
      <c r="GC74" s="19">
        <v>17246.084979861167</v>
      </c>
      <c r="GD74" s="19">
        <v>18673.393291662807</v>
      </c>
      <c r="GE74" s="19">
        <v>20119.892862268134</v>
      </c>
      <c r="GF74" s="19">
        <v>21068.019706962627</v>
      </c>
      <c r="GG74" s="19">
        <v>21869.150088081631</v>
      </c>
      <c r="GH74" s="19">
        <v>23215.350844550885</v>
      </c>
      <c r="GI74" s="19">
        <v>25204.626810888018</v>
      </c>
      <c r="GJ74" s="19">
        <v>27320.151836679044</v>
      </c>
      <c r="GK74" s="19">
        <v>27453.684303291713</v>
      </c>
      <c r="GL74" s="19">
        <v>29974.777111530981</v>
      </c>
      <c r="GM74" s="19">
        <v>38781.545445819946</v>
      </c>
      <c r="GN74" s="19">
        <f t="shared" si="13"/>
        <v>3108.4528139994204</v>
      </c>
      <c r="GO74" s="260"/>
      <c r="GP74" s="260"/>
      <c r="GQ74" s="260"/>
      <c r="GR74" s="260"/>
      <c r="GS74" s="260"/>
      <c r="GT74" s="260"/>
      <c r="GU74" s="260"/>
    </row>
    <row r="75" spans="1:203" ht="13.8">
      <c r="A75" s="9"/>
      <c r="B75" s="18" t="s">
        <v>19</v>
      </c>
      <c r="C75" s="19">
        <v>3367.1904675899996</v>
      </c>
      <c r="D75" s="19">
        <v>3098.0744559400346</v>
      </c>
      <c r="E75" s="19">
        <v>269.116011649965</v>
      </c>
      <c r="F75" s="20">
        <v>8.6865572624951121E-2</v>
      </c>
      <c r="G75" s="22"/>
      <c r="H75" s="19">
        <v>2653.962489120001</v>
      </c>
      <c r="I75" s="19">
        <v>444.11196682003356</v>
      </c>
      <c r="J75" s="20">
        <v>0.16733920266043092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37"/>
      <c r="FZ75" s="19">
        <v>18682.709360000001</v>
      </c>
      <c r="GA75" s="19">
        <v>20584.688171699996</v>
      </c>
      <c r="GB75" s="19">
        <v>24115.425684480004</v>
      </c>
      <c r="GC75" s="19">
        <v>25559.455379240037</v>
      </c>
      <c r="GD75" s="19">
        <v>26503.918056309987</v>
      </c>
      <c r="GE75" s="19">
        <v>27282.553609680719</v>
      </c>
      <c r="GF75" s="19">
        <v>27807.745064560004</v>
      </c>
      <c r="GG75" s="19">
        <v>28601.488740749999</v>
      </c>
      <c r="GH75" s="19">
        <v>30768.575282359987</v>
      </c>
      <c r="GI75" s="19">
        <v>32510.249579599968</v>
      </c>
      <c r="GJ75" s="19">
        <v>35545.980741859916</v>
      </c>
      <c r="GK75" s="19">
        <v>35334.058580070014</v>
      </c>
      <c r="GL75" s="19">
        <v>35855.043268909998</v>
      </c>
      <c r="GM75" s="19">
        <v>42734.069583220051</v>
      </c>
      <c r="GN75" s="19">
        <f t="shared" si="13"/>
        <v>3367.1904675899996</v>
      </c>
      <c r="GO75" s="260"/>
      <c r="GP75" s="260"/>
      <c r="GQ75" s="260"/>
      <c r="GR75" s="260"/>
      <c r="GS75" s="260"/>
      <c r="GT75" s="260"/>
      <c r="GU75" s="260"/>
    </row>
    <row r="76" spans="1:203" ht="13.8">
      <c r="A76" s="9"/>
      <c r="B76" s="18" t="s">
        <v>20</v>
      </c>
      <c r="C76" s="19">
        <v>2376.3009613900012</v>
      </c>
      <c r="D76" s="19">
        <v>2462.1886520200005</v>
      </c>
      <c r="E76" s="19">
        <v>-85.88769062999927</v>
      </c>
      <c r="F76" s="20">
        <v>-3.4882660416591667E-2</v>
      </c>
      <c r="G76" s="22"/>
      <c r="H76" s="19">
        <v>1660.5505172000007</v>
      </c>
      <c r="I76" s="19">
        <v>801.63813481999978</v>
      </c>
      <c r="J76" s="20">
        <v>0.4827544398779941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37"/>
      <c r="FZ76" s="19">
        <v>10897.279702965858</v>
      </c>
      <c r="GA76" s="19">
        <v>13809.047238401487</v>
      </c>
      <c r="GB76" s="19">
        <v>16838.28502245</v>
      </c>
      <c r="GC76" s="19">
        <v>17874.002670530004</v>
      </c>
      <c r="GD76" s="19">
        <v>19430.092245579999</v>
      </c>
      <c r="GE76" s="19">
        <v>20672.899735449992</v>
      </c>
      <c r="GF76" s="19">
        <v>22316.905444019991</v>
      </c>
      <c r="GG76" s="19">
        <v>21779.561626289989</v>
      </c>
      <c r="GH76" s="19">
        <v>22036.686954889992</v>
      </c>
      <c r="GI76" s="19">
        <v>23796.886480660003</v>
      </c>
      <c r="GJ76" s="19">
        <v>24802.632502050001</v>
      </c>
      <c r="GK76" s="19">
        <v>21629.047100510001</v>
      </c>
      <c r="GL76" s="19">
        <v>24180.395643669995</v>
      </c>
      <c r="GM76" s="19">
        <v>30051.674897289962</v>
      </c>
      <c r="GN76" s="19">
        <f t="shared" si="13"/>
        <v>2376.3009613900012</v>
      </c>
      <c r="GO76" s="260"/>
      <c r="GP76" s="260"/>
      <c r="GQ76" s="260"/>
      <c r="GR76" s="260"/>
      <c r="GS76" s="260"/>
      <c r="GT76" s="260"/>
      <c r="GU76" s="260"/>
    </row>
    <row r="77" spans="1:203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37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60"/>
      <c r="GP77" s="260"/>
      <c r="GQ77" s="260"/>
      <c r="GR77" s="260"/>
      <c r="GS77" s="260"/>
      <c r="GT77" s="260"/>
      <c r="GU77" s="260"/>
    </row>
    <row r="78" spans="1:203" ht="13.8">
      <c r="A78" s="9"/>
      <c r="B78" s="34" t="s">
        <v>33</v>
      </c>
      <c r="C78" s="25">
        <v>831.58930242390807</v>
      </c>
      <c r="D78" s="25">
        <v>802.72600053681435</v>
      </c>
      <c r="E78" s="25">
        <v>28.863301887093712</v>
      </c>
      <c r="F78" s="26">
        <v>3.5956605202512051E-2</v>
      </c>
      <c r="G78" s="27"/>
      <c r="H78" s="25">
        <v>761.34252909825102</v>
      </c>
      <c r="I78" s="25">
        <v>41.383471438563333</v>
      </c>
      <c r="J78" s="26">
        <v>5.4355917155421131E-2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37"/>
      <c r="FZ78" s="25">
        <v>6155.3771597710293</v>
      </c>
      <c r="GA78" s="25">
        <v>6494.4272658093423</v>
      </c>
      <c r="GB78" s="25">
        <v>6574.1833367169411</v>
      </c>
      <c r="GC78" s="25">
        <v>7041.0159474308266</v>
      </c>
      <c r="GD78" s="25">
        <v>7663.1340519061396</v>
      </c>
      <c r="GE78" s="25">
        <v>8131.4358118788332</v>
      </c>
      <c r="GF78" s="25">
        <v>8736.4337677044205</v>
      </c>
      <c r="GG78" s="25">
        <v>9000.3263717112222</v>
      </c>
      <c r="GH78" s="25">
        <v>9355.3321516507513</v>
      </c>
      <c r="GI78" s="25">
        <v>9853.9979584123794</v>
      </c>
      <c r="GJ78" s="25">
        <v>10665.574469064686</v>
      </c>
      <c r="GK78" s="25">
        <v>10018.511787522486</v>
      </c>
      <c r="GL78" s="25">
        <v>10704.25067582574</v>
      </c>
      <c r="GM78" s="25">
        <v>10713.85966174438</v>
      </c>
      <c r="GN78" s="25">
        <f t="shared" ref="GN78:GN81" si="14">+C78</f>
        <v>831.58930242390807</v>
      </c>
      <c r="GO78" s="260"/>
      <c r="GP78" s="260"/>
      <c r="GQ78" s="260"/>
      <c r="GR78" s="260"/>
      <c r="GS78" s="260"/>
      <c r="GT78" s="260"/>
      <c r="GU78" s="260"/>
    </row>
    <row r="79" spans="1:203" ht="13.8">
      <c r="A79" s="9"/>
      <c r="B79" s="18" t="s">
        <v>18</v>
      </c>
      <c r="C79" s="19">
        <v>301.16413706038594</v>
      </c>
      <c r="D79" s="19">
        <v>291.0195588478523</v>
      </c>
      <c r="E79" s="19">
        <v>10.144578212533645</v>
      </c>
      <c r="F79" s="20">
        <v>3.4858750568848615E-2</v>
      </c>
      <c r="G79" s="22"/>
      <c r="H79" s="19">
        <v>289.30099200000001</v>
      </c>
      <c r="I79" s="19">
        <v>1.7185668478522871</v>
      </c>
      <c r="J79" s="20">
        <v>5.9404111820407692E-3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37"/>
      <c r="FZ79" s="19">
        <v>2000.9800000000005</v>
      </c>
      <c r="GA79" s="19">
        <v>1964.96</v>
      </c>
      <c r="GB79" s="19">
        <v>1929.62</v>
      </c>
      <c r="GC79" s="19">
        <v>2018.69</v>
      </c>
      <c r="GD79" s="19">
        <v>2306.2782574394842</v>
      </c>
      <c r="GE79" s="19">
        <v>2487.5294282154368</v>
      </c>
      <c r="GF79" s="19">
        <v>2701.6187806623257</v>
      </c>
      <c r="GG79" s="19">
        <v>2886.5309402287917</v>
      </c>
      <c r="GH79" s="19">
        <v>2984.4452767177991</v>
      </c>
      <c r="GI79" s="19">
        <v>3173.1149517605263</v>
      </c>
      <c r="GJ79" s="19">
        <v>3431.2693325959399</v>
      </c>
      <c r="GK79" s="19">
        <v>3490.3789559142197</v>
      </c>
      <c r="GL79" s="19">
        <v>3786.1305530020527</v>
      </c>
      <c r="GM79" s="19">
        <v>3819.7792902325109</v>
      </c>
      <c r="GN79" s="19">
        <f t="shared" si="14"/>
        <v>301.16413706038594</v>
      </c>
      <c r="GO79" s="260"/>
      <c r="GP79" s="260"/>
      <c r="GQ79" s="260"/>
      <c r="GR79" s="260"/>
      <c r="GS79" s="260"/>
      <c r="GT79" s="260"/>
      <c r="GU79" s="260"/>
    </row>
    <row r="80" spans="1:203" ht="13.8">
      <c r="A80" s="9"/>
      <c r="B80" s="18" t="s">
        <v>19</v>
      </c>
      <c r="C80" s="19">
        <v>332.28474</v>
      </c>
      <c r="D80" s="19">
        <v>328.04252200000002</v>
      </c>
      <c r="E80" s="19">
        <v>4.2422179999999798</v>
      </c>
      <c r="F80" s="20">
        <v>1.293191496680415E-2</v>
      </c>
      <c r="G80" s="22"/>
      <c r="H80" s="19">
        <v>289.30099200000001</v>
      </c>
      <c r="I80" s="19">
        <v>38.741530000000012</v>
      </c>
      <c r="J80" s="20">
        <v>0.13391426601122755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37"/>
      <c r="FZ80" s="19">
        <v>2443.663</v>
      </c>
      <c r="GA80" s="19">
        <v>2567.0860000000002</v>
      </c>
      <c r="GB80" s="19">
        <v>2636.7179999999998</v>
      </c>
      <c r="GC80" s="19">
        <v>2878.02</v>
      </c>
      <c r="GD80" s="19">
        <v>2979.7055660000001</v>
      </c>
      <c r="GE80" s="19">
        <v>3159.6641019999997</v>
      </c>
      <c r="GF80" s="19">
        <v>3241.4290780000001</v>
      </c>
      <c r="GG80" s="19">
        <v>3386.3999859999999</v>
      </c>
      <c r="GH80" s="19">
        <v>3544.0609490000002</v>
      </c>
      <c r="GI80" s="19">
        <v>3699.2912919999994</v>
      </c>
      <c r="GJ80" s="19">
        <v>4067.8249289999999</v>
      </c>
      <c r="GK80" s="19">
        <v>3972.8265000000006</v>
      </c>
      <c r="GL80" s="19">
        <v>4211.1122500000001</v>
      </c>
      <c r="GM80" s="19">
        <v>4251.0323159999998</v>
      </c>
      <c r="GN80" s="19">
        <f t="shared" si="14"/>
        <v>332.28474</v>
      </c>
      <c r="GO80" s="260"/>
      <c r="GP80" s="260"/>
      <c r="GQ80" s="260"/>
      <c r="GR80" s="260"/>
      <c r="GS80" s="260"/>
      <c r="GT80" s="260"/>
      <c r="GU80" s="260"/>
    </row>
    <row r="81" spans="1:203" ht="13.8">
      <c r="A81" s="9"/>
      <c r="B81" s="18" t="s">
        <v>20</v>
      </c>
      <c r="C81" s="19">
        <v>198.1404253635221</v>
      </c>
      <c r="D81" s="19">
        <v>183.66391968896204</v>
      </c>
      <c r="E81" s="19">
        <v>14.476505674560059</v>
      </c>
      <c r="F81" s="20">
        <v>7.8820629000384321E-2</v>
      </c>
      <c r="G81" s="22"/>
      <c r="H81" s="19">
        <v>182.74054509825098</v>
      </c>
      <c r="I81" s="19">
        <v>0.92337459071106309</v>
      </c>
      <c r="J81" s="20">
        <v>5.0529267613523216E-3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37"/>
      <c r="FZ81" s="19">
        <v>1710.7341597710295</v>
      </c>
      <c r="GA81" s="19">
        <v>1962.381265809342</v>
      </c>
      <c r="GB81" s="19">
        <v>2007.8453367169416</v>
      </c>
      <c r="GC81" s="19">
        <v>2144.3059474308266</v>
      </c>
      <c r="GD81" s="19">
        <v>2377.1502284666544</v>
      </c>
      <c r="GE81" s="19">
        <v>2484.2422816633975</v>
      </c>
      <c r="GF81" s="19">
        <v>2793.3859090420938</v>
      </c>
      <c r="GG81" s="19">
        <v>2727.3954454824307</v>
      </c>
      <c r="GH81" s="19">
        <v>2826.8259259329511</v>
      </c>
      <c r="GI81" s="19">
        <v>2981.5917146518532</v>
      </c>
      <c r="GJ81" s="19">
        <v>3166.4802074687477</v>
      </c>
      <c r="GK81" s="19">
        <v>2555.3063316082671</v>
      </c>
      <c r="GL81" s="19">
        <v>2707.0078728236876</v>
      </c>
      <c r="GM81" s="19">
        <v>2643.0480555118688</v>
      </c>
      <c r="GN81" s="19">
        <f t="shared" si="14"/>
        <v>198.1404253635221</v>
      </c>
      <c r="GO81" s="260"/>
      <c r="GP81" s="260"/>
      <c r="GQ81" s="260"/>
      <c r="GR81" s="260"/>
      <c r="GS81" s="260"/>
      <c r="GT81" s="260"/>
      <c r="GU81" s="260"/>
    </row>
    <row r="82" spans="1:203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37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60"/>
      <c r="GP82" s="260"/>
      <c r="GQ82" s="260"/>
      <c r="GR82" s="260"/>
      <c r="GS82" s="260"/>
      <c r="GT82" s="260"/>
      <c r="GU82" s="260"/>
    </row>
    <row r="83" spans="1:203" ht="13.8">
      <c r="A83" s="9"/>
      <c r="B83" s="34" t="s">
        <v>34</v>
      </c>
      <c r="C83" s="25">
        <v>145.00791541095364</v>
      </c>
      <c r="D83" s="25">
        <v>119.67660403422533</v>
      </c>
      <c r="E83" s="25">
        <v>25.331311376728308</v>
      </c>
      <c r="F83" s="26">
        <v>0.21166469069830904</v>
      </c>
      <c r="G83" s="27"/>
      <c r="H83" s="25">
        <v>97.215260587078802</v>
      </c>
      <c r="I83" s="25">
        <v>22.461343447146533</v>
      </c>
      <c r="J83" s="26">
        <v>0.23104750541739474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37"/>
      <c r="FZ83" s="25">
        <v>1095.8884688221433</v>
      </c>
      <c r="GA83" s="25">
        <v>1216.1970546141833</v>
      </c>
      <c r="GB83" s="25">
        <v>1365.0636999610501</v>
      </c>
      <c r="GC83" s="25">
        <v>1466.0875168173238</v>
      </c>
      <c r="GD83" s="25">
        <v>1473.9908453477676</v>
      </c>
      <c r="GE83" s="25">
        <v>1494.884319092153</v>
      </c>
      <c r="GF83" s="25">
        <v>1523.7371134225809</v>
      </c>
      <c r="GG83" s="25">
        <v>1512.3970183109104</v>
      </c>
      <c r="GH83" s="25">
        <v>1536.8172901942589</v>
      </c>
      <c r="GI83" s="25">
        <v>1574.3126168621695</v>
      </c>
      <c r="GJ83" s="25">
        <v>1648.6731588352714</v>
      </c>
      <c r="GK83" s="25">
        <v>1409.2156953654701</v>
      </c>
      <c r="GL83" s="25">
        <v>1497.7413569557946</v>
      </c>
      <c r="GM83" s="25">
        <v>1889.4131385276769</v>
      </c>
      <c r="GN83" s="25">
        <f t="shared" ref="GN83:GN86" si="15">+C83</f>
        <v>145.00791541095364</v>
      </c>
      <c r="GO83" s="260"/>
      <c r="GP83" s="260"/>
      <c r="GQ83" s="260"/>
      <c r="GR83" s="260"/>
      <c r="GS83" s="260"/>
      <c r="GT83" s="260"/>
      <c r="GU83" s="260"/>
    </row>
    <row r="84" spans="1:203" ht="13.8">
      <c r="A84" s="9"/>
      <c r="B84" s="18" t="s">
        <v>18</v>
      </c>
      <c r="C84" s="19">
        <v>52.951591220352277</v>
      </c>
      <c r="D84" s="19">
        <v>42.186437839724761</v>
      </c>
      <c r="E84" s="19">
        <v>10.765153380627517</v>
      </c>
      <c r="F84" s="20">
        <v>0.25518043077082309</v>
      </c>
      <c r="G84" s="22"/>
      <c r="H84" s="19">
        <v>32.852600624122807</v>
      </c>
      <c r="I84" s="19">
        <v>9.3338372156019531</v>
      </c>
      <c r="J84" s="20">
        <v>0.28411258281782298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37"/>
      <c r="FZ84" s="19">
        <v>334.9428833306971</v>
      </c>
      <c r="GA84" s="19">
        <v>364.98795570034252</v>
      </c>
      <c r="GB84" s="19">
        <v>395.23410362094472</v>
      </c>
      <c r="GC84" s="19">
        <v>418.731872704875</v>
      </c>
      <c r="GD84" s="19">
        <v>429.60476280680211</v>
      </c>
      <c r="GE84" s="19">
        <v>444.67145623172127</v>
      </c>
      <c r="GF84" s="19">
        <v>459.00154887984331</v>
      </c>
      <c r="GG84" s="19">
        <v>469.95013817005218</v>
      </c>
      <c r="GH84" s="19">
        <v>478.86842735700981</v>
      </c>
      <c r="GI84" s="19">
        <v>494.65142089930782</v>
      </c>
      <c r="GJ84" s="19">
        <v>518.29111196077531</v>
      </c>
      <c r="GK84" s="19">
        <v>468.36374326704464</v>
      </c>
      <c r="GL84" s="19">
        <v>504.93798029753344</v>
      </c>
      <c r="GM84" s="19">
        <v>670.35049890880748</v>
      </c>
      <c r="GN84" s="19">
        <f t="shared" si="15"/>
        <v>52.951591220352277</v>
      </c>
      <c r="GO84" s="260"/>
      <c r="GP84" s="260"/>
      <c r="GQ84" s="260"/>
      <c r="GR84" s="260"/>
      <c r="GS84" s="260"/>
      <c r="GT84" s="260"/>
      <c r="GU84" s="260"/>
    </row>
    <row r="85" spans="1:203" ht="13.8">
      <c r="A85" s="9"/>
      <c r="B85" s="18" t="s">
        <v>19</v>
      </c>
      <c r="C85" s="19">
        <v>56.894246318540041</v>
      </c>
      <c r="D85" s="19">
        <v>49.194562394221812</v>
      </c>
      <c r="E85" s="19">
        <v>7.6996839243182293</v>
      </c>
      <c r="F85" s="20">
        <v>0.15651493883849654</v>
      </c>
      <c r="G85" s="22"/>
      <c r="H85" s="19">
        <v>39.983413821102161</v>
      </c>
      <c r="I85" s="19">
        <v>9.211148573119651</v>
      </c>
      <c r="J85" s="20">
        <v>0.23037424003695894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37"/>
      <c r="FZ85" s="19">
        <v>474.07473405180315</v>
      </c>
      <c r="GA85" s="19">
        <v>509.06323756847081</v>
      </c>
      <c r="GB85" s="19">
        <v>577.2827848802192</v>
      </c>
      <c r="GC85" s="19">
        <v>620.84368373034238</v>
      </c>
      <c r="GD85" s="19">
        <v>604.43133690888635</v>
      </c>
      <c r="GE85" s="19">
        <v>604.49305097314254</v>
      </c>
      <c r="GF85" s="19">
        <v>592.9968155520852</v>
      </c>
      <c r="GG85" s="19">
        <v>595.38658080274695</v>
      </c>
      <c r="GH85" s="19">
        <v>621.0931446297717</v>
      </c>
      <c r="GI85" s="19">
        <v>628.76083517636209</v>
      </c>
      <c r="GJ85" s="19">
        <v>657.28054578389401</v>
      </c>
      <c r="GK85" s="19">
        <v>586.52731449598559</v>
      </c>
      <c r="GL85" s="19">
        <v>610.52073225609695</v>
      </c>
      <c r="GM85" s="19">
        <v>748.27415299358688</v>
      </c>
      <c r="GN85" s="19">
        <f t="shared" si="15"/>
        <v>56.894246318540041</v>
      </c>
      <c r="GO85" s="260"/>
      <c r="GP85" s="260"/>
      <c r="GQ85" s="260"/>
      <c r="GR85" s="260"/>
      <c r="GS85" s="260"/>
      <c r="GT85" s="260"/>
      <c r="GU85" s="260"/>
    </row>
    <row r="86" spans="1:203" ht="13.8">
      <c r="A86" s="9"/>
      <c r="B86" s="18" t="s">
        <v>20</v>
      </c>
      <c r="C86" s="19">
        <v>35.162077872061339</v>
      </c>
      <c r="D86" s="19">
        <v>28.295603800278766</v>
      </c>
      <c r="E86" s="19">
        <v>6.866474071782573</v>
      </c>
      <c r="F86" s="20">
        <v>0.2426692895563842</v>
      </c>
      <c r="G86" s="22"/>
      <c r="H86" s="19">
        <v>24.37924614185383</v>
      </c>
      <c r="I86" s="19">
        <v>3.9163576584249356</v>
      </c>
      <c r="J86" s="20">
        <v>0.16064309928359133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37"/>
      <c r="FZ86" s="19">
        <v>286.87085143964316</v>
      </c>
      <c r="GA86" s="19">
        <v>342.14586134537012</v>
      </c>
      <c r="GB86" s="19">
        <v>392.54681145988604</v>
      </c>
      <c r="GC86" s="19">
        <v>426.51196038210645</v>
      </c>
      <c r="GD86" s="19">
        <v>439.95474563207898</v>
      </c>
      <c r="GE86" s="19">
        <v>445.7198118872891</v>
      </c>
      <c r="GF86" s="19">
        <v>471.73874899065231</v>
      </c>
      <c r="GG86" s="19">
        <v>447.06029933811118</v>
      </c>
      <c r="GH86" s="19">
        <v>436.85571820747737</v>
      </c>
      <c r="GI86" s="19">
        <v>450.90036078649956</v>
      </c>
      <c r="GJ86" s="19">
        <v>473.10150109060214</v>
      </c>
      <c r="GK86" s="19">
        <v>354.32463760243996</v>
      </c>
      <c r="GL86" s="19">
        <v>382.28264440216412</v>
      </c>
      <c r="GM86" s="19">
        <v>470.78848662528264</v>
      </c>
      <c r="GN86" s="19">
        <f t="shared" si="15"/>
        <v>35.162077872061339</v>
      </c>
      <c r="GO86" s="260"/>
      <c r="GP86" s="260"/>
      <c r="GQ86" s="260"/>
      <c r="GR86" s="260"/>
      <c r="GS86" s="260"/>
      <c r="GT86" s="260"/>
      <c r="GU86" s="260"/>
    </row>
    <row r="87" spans="1:203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37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60"/>
      <c r="GP87" s="260"/>
      <c r="GQ87" s="260"/>
      <c r="GR87" s="260"/>
      <c r="GS87" s="260"/>
      <c r="GT87" s="260"/>
      <c r="GU87" s="260"/>
    </row>
    <row r="88" spans="1:203" ht="13.8">
      <c r="A88" s="9"/>
      <c r="B88" s="34" t="s">
        <v>35</v>
      </c>
      <c r="C88" s="25">
        <v>8223.1668702905245</v>
      </c>
      <c r="D88" s="25">
        <v>6921.2091704697414</v>
      </c>
      <c r="E88" s="25">
        <v>1301.9576998207831</v>
      </c>
      <c r="F88" s="26">
        <v>0.18811130652946578</v>
      </c>
      <c r="G88" s="27"/>
      <c r="H88" s="25">
        <v>5668.2815914205103</v>
      </c>
      <c r="I88" s="25">
        <v>1252.9275790492311</v>
      </c>
      <c r="J88" s="26">
        <v>0.22104187289242255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37"/>
      <c r="FZ88" s="25">
        <v>39455.470150076653</v>
      </c>
      <c r="GA88" s="25">
        <v>44817.683198382292</v>
      </c>
      <c r="GB88" s="25">
        <v>52051.291558866578</v>
      </c>
      <c r="GC88" s="25">
        <v>57669.908787354914</v>
      </c>
      <c r="GD88" s="25">
        <v>61648.14056198184</v>
      </c>
      <c r="GE88" s="25">
        <v>65115.392070996917</v>
      </c>
      <c r="GF88" s="25">
        <v>68655.326268303936</v>
      </c>
      <c r="GG88" s="25">
        <v>69684.51339149967</v>
      </c>
      <c r="GH88" s="25">
        <v>73088.351973067605</v>
      </c>
      <c r="GI88" s="25">
        <v>77995.983860706416</v>
      </c>
      <c r="GJ88" s="25">
        <v>84605.412962176008</v>
      </c>
      <c r="GK88" s="25">
        <v>79833.144306555565</v>
      </c>
      <c r="GL88" s="25">
        <v>85630.071929437618</v>
      </c>
      <c r="GM88" s="25">
        <v>103935.51906623489</v>
      </c>
      <c r="GN88" s="25">
        <f t="shared" ref="GN88:GN91" si="16">+C88</f>
        <v>8223.1668702905245</v>
      </c>
      <c r="GO88" s="260"/>
      <c r="GP88" s="260"/>
      <c r="GQ88" s="260"/>
      <c r="GR88" s="260"/>
      <c r="GS88" s="260"/>
      <c r="GT88" s="260"/>
      <c r="GU88" s="260"/>
    </row>
    <row r="89" spans="1:203" ht="13.8">
      <c r="A89" s="9"/>
      <c r="B89" s="18" t="s">
        <v>18</v>
      </c>
      <c r="C89" s="19">
        <v>3002.8000155602249</v>
      </c>
      <c r="D89" s="19">
        <v>2439.7513850096661</v>
      </c>
      <c r="E89" s="19">
        <v>563.04863055055876</v>
      </c>
      <c r="F89" s="20">
        <v>0.23078115008358854</v>
      </c>
      <c r="G89" s="22"/>
      <c r="H89" s="19">
        <v>1915.5201582904165</v>
      </c>
      <c r="I89" s="19">
        <v>524.23122671924966</v>
      </c>
      <c r="J89" s="20">
        <v>0.27367565120646969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37"/>
      <c r="FZ89" s="19">
        <v>12059.298185819998</v>
      </c>
      <c r="GA89" s="19">
        <v>13448.668668157487</v>
      </c>
      <c r="GB89" s="19">
        <v>15069.441646599998</v>
      </c>
      <c r="GC89" s="19">
        <v>16471.174026165034</v>
      </c>
      <c r="GD89" s="19">
        <v>17971.844881231988</v>
      </c>
      <c r="GE89" s="19">
        <v>19372.085087491665</v>
      </c>
      <c r="GF89" s="19">
        <v>20684.713782883744</v>
      </c>
      <c r="GG89" s="19">
        <v>21655.536429629155</v>
      </c>
      <c r="GH89" s="19">
        <v>22774.447088626988</v>
      </c>
      <c r="GI89" s="19">
        <v>24508.302816465213</v>
      </c>
      <c r="GJ89" s="19">
        <v>26610.50900929411</v>
      </c>
      <c r="GK89" s="19">
        <v>26562.900738163964</v>
      </c>
      <c r="GL89" s="19">
        <v>28866.930489074864</v>
      </c>
      <c r="GM89" s="19">
        <v>36862.966548576893</v>
      </c>
      <c r="GN89" s="19">
        <f t="shared" si="16"/>
        <v>3002.8000155602249</v>
      </c>
      <c r="GO89" s="260"/>
      <c r="GP89" s="260"/>
      <c r="GQ89" s="260"/>
      <c r="GR89" s="260"/>
      <c r="GS89" s="260"/>
      <c r="GT89" s="260"/>
      <c r="GU89" s="260"/>
    </row>
    <row r="90" spans="1:203" ht="13.8">
      <c r="A90" s="9"/>
      <c r="B90" s="18" t="s">
        <v>19</v>
      </c>
      <c r="C90" s="19">
        <v>3226.3816779302961</v>
      </c>
      <c r="D90" s="19">
        <v>2845.0494491200725</v>
      </c>
      <c r="E90" s="19">
        <v>381.33222881022357</v>
      </c>
      <c r="F90" s="20">
        <v>0.13403360315166524</v>
      </c>
      <c r="G90" s="22"/>
      <c r="H90" s="19">
        <v>2331.2929179600933</v>
      </c>
      <c r="I90" s="19">
        <v>513.7565311599792</v>
      </c>
      <c r="J90" s="20">
        <v>0.22037407963711475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37"/>
      <c r="FZ90" s="19">
        <v>17068.412880000003</v>
      </c>
      <c r="GA90" s="19">
        <v>18761.427143443427</v>
      </c>
      <c r="GB90" s="19">
        <v>22013.89323153994</v>
      </c>
      <c r="GC90" s="19">
        <v>24420.985091349976</v>
      </c>
      <c r="GD90" s="19">
        <v>25280.67135313007</v>
      </c>
      <c r="GE90" s="19">
        <v>26329.170566285549</v>
      </c>
      <c r="GF90" s="19">
        <v>26718.558441010664</v>
      </c>
      <c r="GG90" s="19">
        <v>27438.139740600967</v>
      </c>
      <c r="GH90" s="19">
        <v>29538.398706320673</v>
      </c>
      <c r="GI90" s="19">
        <v>31151.894055961231</v>
      </c>
      <c r="GJ90" s="19">
        <v>33736.6752029419</v>
      </c>
      <c r="GK90" s="19">
        <v>33206.932360121602</v>
      </c>
      <c r="GL90" s="19">
        <v>34906.185239752784</v>
      </c>
      <c r="GM90" s="19">
        <v>41167.625195817986</v>
      </c>
      <c r="GN90" s="19">
        <f t="shared" si="16"/>
        <v>3226.3816779302961</v>
      </c>
      <c r="GO90" s="260"/>
      <c r="GP90" s="260"/>
      <c r="GQ90" s="260"/>
      <c r="GR90" s="260"/>
      <c r="GS90" s="260"/>
      <c r="GT90" s="260"/>
      <c r="GU90" s="260"/>
    </row>
    <row r="91" spans="1:203" ht="13.8">
      <c r="A91" s="9"/>
      <c r="B91" s="18" t="s">
        <v>20</v>
      </c>
      <c r="C91" s="19">
        <v>1993.9851768000033</v>
      </c>
      <c r="D91" s="19">
        <v>1636.4083363400018</v>
      </c>
      <c r="E91" s="19">
        <v>357.57684046000145</v>
      </c>
      <c r="F91" s="20">
        <v>0.21851321123171458</v>
      </c>
      <c r="G91" s="22"/>
      <c r="H91" s="19">
        <v>1421.4685151700003</v>
      </c>
      <c r="I91" s="19">
        <v>214.93982117000155</v>
      </c>
      <c r="J91" s="20">
        <v>0.15120969537921553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37"/>
      <c r="FZ91" s="19">
        <v>10327.759084256646</v>
      </c>
      <c r="GA91" s="19">
        <v>12607.587386781375</v>
      </c>
      <c r="GB91" s="19">
        <v>14967.956680726642</v>
      </c>
      <c r="GC91" s="19">
        <v>16777.749669839901</v>
      </c>
      <c r="GD91" s="19">
        <v>18395.624327619778</v>
      </c>
      <c r="GE91" s="19">
        <v>19414.136417219699</v>
      </c>
      <c r="GF91" s="19">
        <v>21252.054044409531</v>
      </c>
      <c r="GG91" s="19">
        <v>20590.837221269554</v>
      </c>
      <c r="GH91" s="19">
        <v>20775.506178119947</v>
      </c>
      <c r="GI91" s="19">
        <v>22335.786988279971</v>
      </c>
      <c r="GJ91" s="19">
        <v>24258.228749940001</v>
      </c>
      <c r="GK91" s="19">
        <v>20063.311208269999</v>
      </c>
      <c r="GL91" s="19">
        <v>21856.956200609977</v>
      </c>
      <c r="GM91" s="19">
        <v>25904.927321840009</v>
      </c>
      <c r="GN91" s="19">
        <f t="shared" si="16"/>
        <v>1993.9851768000033</v>
      </c>
      <c r="GO91" s="260"/>
      <c r="GP91" s="260"/>
      <c r="GQ91" s="260"/>
      <c r="GR91" s="260"/>
      <c r="GS91" s="260"/>
      <c r="GT91" s="260"/>
      <c r="GU91" s="260"/>
    </row>
    <row r="92" spans="1:203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37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60"/>
      <c r="GP92" s="260"/>
      <c r="GQ92" s="260"/>
      <c r="GR92" s="260"/>
      <c r="GS92" s="260"/>
      <c r="GT92" s="260"/>
      <c r="GU92" s="260"/>
    </row>
    <row r="93" spans="1:203" ht="13.8">
      <c r="A93" s="9"/>
      <c r="B93" s="34" t="s">
        <v>36</v>
      </c>
      <c r="C93" s="25">
        <v>76.630721911684645</v>
      </c>
      <c r="D93" s="25">
        <v>48.038422039088552</v>
      </c>
      <c r="E93" s="25">
        <v>28.592299872596094</v>
      </c>
      <c r="F93" s="26">
        <v>0.5951964835425011</v>
      </c>
      <c r="G93" s="27"/>
      <c r="H93" s="25">
        <v>29.979010727265525</v>
      </c>
      <c r="I93" s="25">
        <v>18.059411311823027</v>
      </c>
      <c r="J93" s="26">
        <v>0.60240184294667953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76.630721911684645</v>
      </c>
      <c r="FY93" s="37"/>
      <c r="FZ93" s="25">
        <v>150.11038759556502</v>
      </c>
      <c r="GA93" s="25">
        <v>272.95101569599512</v>
      </c>
      <c r="GB93" s="25">
        <v>434.85485733833224</v>
      </c>
      <c r="GC93" s="25">
        <v>451.2691981822644</v>
      </c>
      <c r="GD93" s="25">
        <v>464.37242684581611</v>
      </c>
      <c r="GE93" s="25">
        <v>348.31665874468962</v>
      </c>
      <c r="GF93" s="25">
        <v>71.679754092928505</v>
      </c>
      <c r="GG93" s="25">
        <v>-57.389839176380562</v>
      </c>
      <c r="GH93" s="25">
        <v>188.69779288819711</v>
      </c>
      <c r="GI93" s="25">
        <v>414.58314113119002</v>
      </c>
      <c r="GJ93" s="25">
        <v>472.68554514121388</v>
      </c>
      <c r="GK93" s="25">
        <v>341.59950525422499</v>
      </c>
      <c r="GL93" s="25">
        <v>542.42593298199824</v>
      </c>
      <c r="GM93" s="25">
        <v>736.60968700220633</v>
      </c>
      <c r="GN93" s="25">
        <f t="shared" ref="GN93:GN96" si="17">+C93</f>
        <v>76.630721911684645</v>
      </c>
      <c r="GO93" s="260"/>
      <c r="GP93" s="260"/>
      <c r="GQ93" s="260"/>
      <c r="GR93" s="260"/>
      <c r="GS93" s="260"/>
      <c r="GT93" s="260"/>
      <c r="GU93" s="260"/>
    </row>
    <row r="94" spans="1:203" ht="13.8">
      <c r="A94" s="9"/>
      <c r="B94" s="18" t="s">
        <v>18</v>
      </c>
      <c r="C94" s="19">
        <v>33.470224277627793</v>
      </c>
      <c r="D94" s="19">
        <v>21.416034714244905</v>
      </c>
      <c r="E94" s="19">
        <v>12.054189563382888</v>
      </c>
      <c r="F94" s="20">
        <v>0.56285814457356231</v>
      </c>
      <c r="G94" s="22"/>
      <c r="H94" s="19">
        <v>15.000591973301335</v>
      </c>
      <c r="I94" s="19">
        <v>6.4154427409435701</v>
      </c>
      <c r="J94" s="20">
        <v>0.42767930441425489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33.470224277627793</v>
      </c>
      <c r="FY94" s="37"/>
      <c r="FZ94" s="19">
        <v>75.051325387593621</v>
      </c>
      <c r="GA94" s="19">
        <v>112.61285828141033</v>
      </c>
      <c r="GB94" s="19">
        <v>166.98266416691018</v>
      </c>
      <c r="GC94" s="19">
        <v>151.50641150395944</v>
      </c>
      <c r="GD94" s="19">
        <v>177.03946117294595</v>
      </c>
      <c r="GE94" s="19">
        <v>140.07878816432012</v>
      </c>
      <c r="GF94" s="19">
        <v>34.580534816633367</v>
      </c>
      <c r="GG94" s="19">
        <v>-3.0095412929537098</v>
      </c>
      <c r="GH94" s="19">
        <v>84.994982590028158</v>
      </c>
      <c r="GI94" s="19">
        <v>174.6883701867323</v>
      </c>
      <c r="GJ94" s="19">
        <v>204.86929012423252</v>
      </c>
      <c r="GK94" s="19">
        <v>182.52349953037879</v>
      </c>
      <c r="GL94" s="19">
        <v>257.84984937517368</v>
      </c>
      <c r="GM94" s="19">
        <v>324.14062237172453</v>
      </c>
      <c r="GN94" s="19">
        <f t="shared" si="17"/>
        <v>33.470224277627793</v>
      </c>
      <c r="GO94" s="260"/>
      <c r="GP94" s="260"/>
      <c r="GQ94" s="260"/>
      <c r="GR94" s="260"/>
      <c r="GS94" s="260"/>
      <c r="GT94" s="260"/>
      <c r="GU94" s="260"/>
    </row>
    <row r="95" spans="1:203" ht="13.8">
      <c r="A95" s="9"/>
      <c r="B95" s="18" t="s">
        <v>19</v>
      </c>
      <c r="C95" s="19">
        <v>24.912760085474993</v>
      </c>
      <c r="D95" s="19">
        <v>14.486736686816201</v>
      </c>
      <c r="E95" s="19">
        <v>10.426023398658792</v>
      </c>
      <c r="F95" s="20">
        <v>0.71969440903465154</v>
      </c>
      <c r="G95" s="22"/>
      <c r="H95" s="19">
        <v>8.1808472996666417</v>
      </c>
      <c r="I95" s="19">
        <v>6.3058893871495592</v>
      </c>
      <c r="J95" s="20">
        <v>0.77081128105233254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37"/>
      <c r="FZ95" s="19">
        <v>33.703338140565009</v>
      </c>
      <c r="GA95" s="19">
        <v>82.985230065532804</v>
      </c>
      <c r="GB95" s="19">
        <v>147.63932678542744</v>
      </c>
      <c r="GC95" s="19">
        <v>160.39871545673617</v>
      </c>
      <c r="GD95" s="19">
        <v>154.49038368839655</v>
      </c>
      <c r="GE95" s="19">
        <v>112.20755362343857</v>
      </c>
      <c r="GF95" s="19">
        <v>1.6269246915632531</v>
      </c>
      <c r="GG95" s="19">
        <v>-41.526801515407215</v>
      </c>
      <c r="GH95" s="19">
        <v>46.86664579154813</v>
      </c>
      <c r="GI95" s="19">
        <v>130.92717835633576</v>
      </c>
      <c r="GJ95" s="19">
        <v>148.0511189826486</v>
      </c>
      <c r="GK95" s="19">
        <v>79.793212642692069</v>
      </c>
      <c r="GL95" s="19">
        <v>145.30277224404847</v>
      </c>
      <c r="GM95" s="19">
        <v>225.59133271261086</v>
      </c>
      <c r="GN95" s="19">
        <f t="shared" si="17"/>
        <v>24.912760085474993</v>
      </c>
      <c r="GO95" s="260"/>
      <c r="GP95" s="260"/>
      <c r="GQ95" s="260"/>
      <c r="GR95" s="260"/>
      <c r="GS95" s="260"/>
      <c r="GT95" s="260"/>
      <c r="GU95" s="260"/>
    </row>
    <row r="96" spans="1:203" ht="13.8">
      <c r="A96" s="9"/>
      <c r="B96" s="18" t="s">
        <v>20</v>
      </c>
      <c r="C96" s="19">
        <v>18.247737548581867</v>
      </c>
      <c r="D96" s="19">
        <v>12.135650638027451</v>
      </c>
      <c r="E96" s="19">
        <v>6.1120869105544156</v>
      </c>
      <c r="F96" s="20">
        <v>0.50364723679519863</v>
      </c>
      <c r="G96" s="22"/>
      <c r="H96" s="19">
        <v>6.7975714542975485</v>
      </c>
      <c r="I96" s="19">
        <v>5.3380791837299029</v>
      </c>
      <c r="J96" s="20">
        <v>0.78529210316061804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37"/>
      <c r="FZ96" s="19">
        <v>41.355724067406392</v>
      </c>
      <c r="GA96" s="19">
        <v>77.352927349051953</v>
      </c>
      <c r="GB96" s="19">
        <v>120.23286638599461</v>
      </c>
      <c r="GC96" s="19">
        <v>139.36407122156876</v>
      </c>
      <c r="GD96" s="19">
        <v>132.84258198447358</v>
      </c>
      <c r="GE96" s="19">
        <v>96.030316956930918</v>
      </c>
      <c r="GF96" s="19">
        <v>35.472294584731891</v>
      </c>
      <c r="GG96" s="19">
        <v>-12.853496368019638</v>
      </c>
      <c r="GH96" s="19">
        <v>56.836164506620847</v>
      </c>
      <c r="GI96" s="19">
        <v>108.96759258812196</v>
      </c>
      <c r="GJ96" s="19">
        <v>119.7651360343327</v>
      </c>
      <c r="GK96" s="19">
        <v>79.282793081154111</v>
      </c>
      <c r="GL96" s="19">
        <v>139.2733113627761</v>
      </c>
      <c r="GM96" s="19">
        <v>186.87773191787093</v>
      </c>
      <c r="GN96" s="19">
        <f t="shared" si="17"/>
        <v>18.247737548581867</v>
      </c>
      <c r="GO96" s="260"/>
      <c r="GP96" s="260"/>
      <c r="GQ96" s="260"/>
      <c r="GR96" s="260"/>
      <c r="GS96" s="260"/>
      <c r="GT96" s="260"/>
      <c r="GU96" s="260"/>
    </row>
    <row r="97" spans="1:203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37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60"/>
      <c r="GP97" s="260"/>
      <c r="GQ97" s="260"/>
      <c r="GR97" s="260"/>
      <c r="GS97" s="260"/>
      <c r="GT97" s="260"/>
      <c r="GU97" s="260"/>
    </row>
    <row r="98" spans="1:203" ht="13.8">
      <c r="A98" s="9"/>
      <c r="B98" s="34" t="s">
        <v>37</v>
      </c>
      <c r="C98" s="25">
        <v>2.5379514220115138</v>
      </c>
      <c r="D98" s="25">
        <v>2.1131256507575324</v>
      </c>
      <c r="E98" s="25">
        <v>0.42482577125398135</v>
      </c>
      <c r="F98" s="26">
        <v>0.20104141516699964</v>
      </c>
      <c r="G98" s="27"/>
      <c r="H98" s="25">
        <v>1.6969418092322262</v>
      </c>
      <c r="I98" s="25">
        <v>0.4161838415253063</v>
      </c>
      <c r="J98" s="26">
        <v>0.24525522281380222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37"/>
      <c r="FZ98" s="25">
        <v>16.431974956920151</v>
      </c>
      <c r="GA98" s="25">
        <v>21.864161602712493</v>
      </c>
      <c r="GB98" s="25">
        <v>18.149778896363436</v>
      </c>
      <c r="GC98" s="25">
        <v>21.211172037506138</v>
      </c>
      <c r="GD98" s="25">
        <v>23.200775399522815</v>
      </c>
      <c r="GE98" s="25">
        <v>20.608152353439657</v>
      </c>
      <c r="GF98" s="25">
        <v>20.86538368691679</v>
      </c>
      <c r="GG98" s="25">
        <v>20.922876757330073</v>
      </c>
      <c r="GH98" s="25">
        <v>21.216584098245718</v>
      </c>
      <c r="GI98" s="25">
        <v>21.124627102828015</v>
      </c>
      <c r="GJ98" s="25">
        <v>21.869927433275205</v>
      </c>
      <c r="GK98" s="25">
        <v>14.868119902645379</v>
      </c>
      <c r="GL98" s="25">
        <v>24.0165355298872</v>
      </c>
      <c r="GM98" s="25">
        <v>27.223900780617807</v>
      </c>
      <c r="GN98" s="25">
        <f t="shared" ref="GN98:GN101" si="18">+C98</f>
        <v>2.5379514220115138</v>
      </c>
      <c r="GO98" s="260"/>
      <c r="GP98" s="260"/>
      <c r="GQ98" s="260"/>
      <c r="GR98" s="260"/>
      <c r="GS98" s="260"/>
      <c r="GT98" s="260"/>
      <c r="GU98" s="260"/>
    </row>
    <row r="99" spans="1:203" ht="13.8">
      <c r="A99" s="9"/>
      <c r="B99" s="18" t="s">
        <v>18</v>
      </c>
      <c r="C99" s="19">
        <v>1.0335805584357474</v>
      </c>
      <c r="D99" s="19">
        <v>0.91238980038940209</v>
      </c>
      <c r="E99" s="19">
        <v>0.12119075804634527</v>
      </c>
      <c r="F99" s="20">
        <v>0.13282783081816768</v>
      </c>
      <c r="G99" s="22"/>
      <c r="H99" s="19">
        <v>0.62666202447409391</v>
      </c>
      <c r="I99" s="19">
        <v>0.28572777591530818</v>
      </c>
      <c r="J99" s="20">
        <v>0.45595195616823292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37"/>
      <c r="FZ99" s="19">
        <v>4.5737835705427203</v>
      </c>
      <c r="GA99" s="19">
        <v>4.4657617358230377</v>
      </c>
      <c r="GB99" s="19">
        <v>4.7707210511328126</v>
      </c>
      <c r="GC99" s="19">
        <v>8.0084277849839438</v>
      </c>
      <c r="GD99" s="19">
        <v>9.6321614982320991</v>
      </c>
      <c r="GE99" s="19">
        <v>7.6944559476034442</v>
      </c>
      <c r="GF99" s="19">
        <v>7.5632723172375336</v>
      </c>
      <c r="GG99" s="19">
        <v>7.3932710478192432</v>
      </c>
      <c r="GH99" s="19">
        <v>8.0895520088964066</v>
      </c>
      <c r="GI99" s="19">
        <v>7.7844409198170395</v>
      </c>
      <c r="GJ99" s="19">
        <v>8.2840356981500101</v>
      </c>
      <c r="GK99" s="19">
        <v>5.9774717557063521</v>
      </c>
      <c r="GL99" s="19">
        <v>8.9565191612379689</v>
      </c>
      <c r="GM99" s="19">
        <v>11.35100923864398</v>
      </c>
      <c r="GN99" s="19">
        <f t="shared" si="18"/>
        <v>1.0335805584357474</v>
      </c>
      <c r="GO99" s="260"/>
      <c r="GP99" s="260"/>
      <c r="GQ99" s="260"/>
      <c r="GR99" s="260"/>
      <c r="GS99" s="260"/>
      <c r="GT99" s="260"/>
      <c r="GU99" s="260"/>
    </row>
    <row r="100" spans="1:203" ht="13.8">
      <c r="A100" s="9"/>
      <c r="B100" s="18" t="s">
        <v>19</v>
      </c>
      <c r="C100" s="19">
        <v>0.56312820746132808</v>
      </c>
      <c r="D100" s="19">
        <v>0.54767656269992915</v>
      </c>
      <c r="E100" s="19">
        <v>1.5451644761398931E-2</v>
      </c>
      <c r="F100" s="20">
        <v>2.8213083804838394E-2</v>
      </c>
      <c r="G100" s="22"/>
      <c r="H100" s="19">
        <v>0.56635289701834324</v>
      </c>
      <c r="I100" s="19">
        <v>-1.867633431841409E-2</v>
      </c>
      <c r="J100" s="20">
        <v>-3.2976496486093181E-2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37"/>
      <c r="FZ100" s="19">
        <v>6.4459054802839848</v>
      </c>
      <c r="GA100" s="19">
        <v>12.118908788074931</v>
      </c>
      <c r="GB100" s="19">
        <v>7.4736743427029122</v>
      </c>
      <c r="GC100" s="19">
        <v>6.3156135788047791</v>
      </c>
      <c r="GD100" s="19">
        <v>6.6752464843962098</v>
      </c>
      <c r="GE100" s="19">
        <v>7.0041067210670258</v>
      </c>
      <c r="GF100" s="19">
        <v>7.0336723797449983</v>
      </c>
      <c r="GG100" s="19">
        <v>6.7848968632441711</v>
      </c>
      <c r="GH100" s="19">
        <v>6.5748734825635209</v>
      </c>
      <c r="GI100" s="19">
        <v>6.5502585062792065</v>
      </c>
      <c r="GJ100" s="19">
        <v>6.2801154512189488</v>
      </c>
      <c r="GK100" s="19">
        <v>4.7781688594735776</v>
      </c>
      <c r="GL100" s="19">
        <v>6.9924996382430642</v>
      </c>
      <c r="GM100" s="19">
        <v>7.3521413409885765</v>
      </c>
      <c r="GN100" s="19">
        <f t="shared" si="18"/>
        <v>0.56312820746132808</v>
      </c>
      <c r="GO100" s="260"/>
      <c r="GP100" s="260"/>
      <c r="GQ100" s="260"/>
      <c r="GR100" s="260"/>
      <c r="GS100" s="260"/>
      <c r="GT100" s="260"/>
      <c r="GU100" s="260"/>
    </row>
    <row r="101" spans="1:203" ht="13.8">
      <c r="A101" s="9"/>
      <c r="B101" s="18" t="s">
        <v>20</v>
      </c>
      <c r="C101" s="19">
        <v>0.94124265611443814</v>
      </c>
      <c r="D101" s="19">
        <v>0.65305928766820098</v>
      </c>
      <c r="E101" s="19">
        <v>0.28818336844623715</v>
      </c>
      <c r="F101" s="20">
        <v>0.44128209166922394</v>
      </c>
      <c r="G101" s="22"/>
      <c r="H101" s="19">
        <v>0.50392688773978889</v>
      </c>
      <c r="I101" s="19">
        <v>0.1491323999284121</v>
      </c>
      <c r="J101" s="20">
        <v>0.29594054922788543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37"/>
      <c r="FZ101" s="19">
        <v>5.4122859060934436</v>
      </c>
      <c r="GA101" s="19">
        <v>5.2794910788145231</v>
      </c>
      <c r="GB101" s="19">
        <v>5.9053835025277106</v>
      </c>
      <c r="GC101" s="19">
        <v>6.8871306737174152</v>
      </c>
      <c r="GD101" s="19">
        <v>6.8933674168945061</v>
      </c>
      <c r="GE101" s="19">
        <v>5.9095896847691884</v>
      </c>
      <c r="GF101" s="19">
        <v>6.2684389899342579</v>
      </c>
      <c r="GG101" s="19">
        <v>6.7447088462666578</v>
      </c>
      <c r="GH101" s="19">
        <v>6.5521586067857935</v>
      </c>
      <c r="GI101" s="19">
        <v>6.7899276767317698</v>
      </c>
      <c r="GJ101" s="19">
        <v>7.305776283906245</v>
      </c>
      <c r="GK101" s="19">
        <v>4.1124792874654492</v>
      </c>
      <c r="GL101" s="19">
        <v>8.0675167304061652</v>
      </c>
      <c r="GM101" s="19">
        <v>8.5207502009852512</v>
      </c>
      <c r="GN101" s="19">
        <f t="shared" si="18"/>
        <v>0.94124265611443814</v>
      </c>
      <c r="GO101" s="260"/>
      <c r="GP101" s="260"/>
      <c r="GQ101" s="260"/>
      <c r="GR101" s="260"/>
      <c r="GS101" s="260"/>
      <c r="GT101" s="260"/>
      <c r="GU101" s="260"/>
    </row>
    <row r="102" spans="1:203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37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60"/>
      <c r="GP102" s="260"/>
      <c r="GQ102" s="260"/>
      <c r="GR102" s="260"/>
      <c r="GS102" s="260"/>
      <c r="GT102" s="260"/>
      <c r="GU102" s="260"/>
    </row>
    <row r="103" spans="1:203" ht="13.8">
      <c r="A103" s="9"/>
      <c r="B103" s="34" t="s">
        <v>38</v>
      </c>
      <c r="C103" s="25">
        <v>2.8958425028743542</v>
      </c>
      <c r="D103" s="25">
        <v>3.9633423207671825</v>
      </c>
      <c r="E103" s="25">
        <v>-1.0674998178928283</v>
      </c>
      <c r="F103" s="26">
        <v>-0.26934332982021925</v>
      </c>
      <c r="G103" s="27"/>
      <c r="H103" s="25">
        <v>2.965914584210589</v>
      </c>
      <c r="I103" s="25">
        <v>0.99742773655659356</v>
      </c>
      <c r="J103" s="26">
        <v>0.33629685152314326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0.9375561211688247</v>
      </c>
      <c r="FW103" s="25">
        <v>1.8464073612202805</v>
      </c>
      <c r="FX103" s="25">
        <v>2.8958425028743542</v>
      </c>
      <c r="FY103" s="37"/>
      <c r="FZ103" s="25">
        <v>3.7681872122407114</v>
      </c>
      <c r="GA103" s="25">
        <v>6.4950965819607749</v>
      </c>
      <c r="GB103" s="25">
        <v>7.3620294646951026</v>
      </c>
      <c r="GC103" s="25">
        <v>5.2810109624276382</v>
      </c>
      <c r="GD103" s="25">
        <v>6.3096840686094007</v>
      </c>
      <c r="GE103" s="25">
        <v>3.4192922549594269</v>
      </c>
      <c r="GF103" s="25">
        <v>6.1203405903946901</v>
      </c>
      <c r="GG103" s="25">
        <v>9.031621131731276</v>
      </c>
      <c r="GH103" s="25">
        <v>5.5436319335127529</v>
      </c>
      <c r="GI103" s="25">
        <v>5.3780997445718963</v>
      </c>
      <c r="GJ103" s="25">
        <v>7.9618728299705825</v>
      </c>
      <c r="GK103" s="25">
        <v>7.9046333023197093</v>
      </c>
      <c r="GL103" s="25">
        <v>11.12912893931292</v>
      </c>
      <c r="GM103" s="25">
        <v>32.247280155787607</v>
      </c>
      <c r="GN103" s="25">
        <f t="shared" ref="GN103:GN106" si="19">+C103</f>
        <v>2.8958425028743542</v>
      </c>
      <c r="GO103" s="260"/>
      <c r="GP103" s="260"/>
      <c r="GQ103" s="260"/>
      <c r="GR103" s="260"/>
      <c r="GS103" s="260"/>
      <c r="GT103" s="260"/>
      <c r="GU103" s="260"/>
    </row>
    <row r="104" spans="1:203" ht="13.8">
      <c r="A104" s="9"/>
      <c r="B104" s="18" t="s">
        <v>18</v>
      </c>
      <c r="C104" s="19">
        <v>2.8417468985194438</v>
      </c>
      <c r="D104" s="19">
        <v>3.8739949006269847</v>
      </c>
      <c r="E104" s="19">
        <v>-1.0322480021075409</v>
      </c>
      <c r="F104" s="20">
        <v>-0.26645569459590079</v>
      </c>
      <c r="G104" s="22"/>
      <c r="H104" s="19">
        <v>2.9539605139096792</v>
      </c>
      <c r="I104" s="19">
        <v>0.92003438671730553</v>
      </c>
      <c r="J104" s="20">
        <v>0.31145791637532927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37"/>
      <c r="FZ104" s="19">
        <v>0.6682390407479929</v>
      </c>
      <c r="GA104" s="19">
        <v>0.69458184054885108</v>
      </c>
      <c r="GB104" s="19">
        <v>1.5863559494895492</v>
      </c>
      <c r="GC104" s="19">
        <v>0.45645025944649159</v>
      </c>
      <c r="GD104" s="19">
        <v>0.76482948819358776</v>
      </c>
      <c r="GE104" s="19">
        <v>0.82388917972902043</v>
      </c>
      <c r="GF104" s="19">
        <v>0.80511583148274368</v>
      </c>
      <c r="GG104" s="19">
        <v>1.7572763036824133</v>
      </c>
      <c r="GH104" s="19">
        <v>3.2837400573278108</v>
      </c>
      <c r="GI104" s="19">
        <v>2.5293831727128775</v>
      </c>
      <c r="GJ104" s="19">
        <v>3.2597172448767511</v>
      </c>
      <c r="GK104" s="19">
        <v>4.9934569934707671</v>
      </c>
      <c r="GL104" s="19">
        <v>8.6387280269157909</v>
      </c>
      <c r="GM104" s="19">
        <v>30.825744491202773</v>
      </c>
      <c r="GN104" s="19">
        <f t="shared" si="19"/>
        <v>2.8417468985194438</v>
      </c>
      <c r="GO104" s="260"/>
      <c r="GP104" s="260"/>
      <c r="GQ104" s="260"/>
      <c r="GR104" s="260"/>
      <c r="GS104" s="260"/>
      <c r="GT104" s="260"/>
      <c r="GU104" s="260"/>
    </row>
    <row r="105" spans="1:203" ht="13.8">
      <c r="A105" s="9"/>
      <c r="B105" s="18" t="s">
        <v>19</v>
      </c>
      <c r="C105" s="19">
        <v>2.8209951083084696E-2</v>
      </c>
      <c r="D105" s="19">
        <v>2.7610172809107669E-2</v>
      </c>
      <c r="E105" s="19">
        <v>5.9977827397702729E-4</v>
      </c>
      <c r="F105" s="20">
        <v>2.1723090185773144E-2</v>
      </c>
      <c r="G105" s="22"/>
      <c r="H105" s="19">
        <v>0</v>
      </c>
      <c r="I105" s="19">
        <v>2.7610172809107669E-2</v>
      </c>
      <c r="J105" s="20">
        <v>0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37"/>
      <c r="FZ105" s="19">
        <v>2.2723311235567669</v>
      </c>
      <c r="GA105" s="19">
        <v>4.9218663632621125</v>
      </c>
      <c r="GB105" s="19">
        <v>4.3569799749378078</v>
      </c>
      <c r="GC105" s="19">
        <v>4.13026575926588</v>
      </c>
      <c r="GD105" s="19">
        <v>4.1653709812859159</v>
      </c>
      <c r="GE105" s="19">
        <v>2.277988961927413</v>
      </c>
      <c r="GF105" s="19">
        <v>5.2608982816217296</v>
      </c>
      <c r="GG105" s="19">
        <v>7.1865221362124618</v>
      </c>
      <c r="GH105" s="19">
        <v>2.1458506912058706</v>
      </c>
      <c r="GI105" s="19">
        <v>2.540604838907893</v>
      </c>
      <c r="GJ105" s="19">
        <v>2.3229689550857295</v>
      </c>
      <c r="GK105" s="19">
        <v>1.5169531842527602</v>
      </c>
      <c r="GL105" s="19">
        <v>2.0582417495716956</v>
      </c>
      <c r="GM105" s="19">
        <v>0.55021640532515048</v>
      </c>
      <c r="GN105" s="19">
        <f t="shared" si="19"/>
        <v>2.8209951083084696E-2</v>
      </c>
      <c r="GO105" s="260"/>
      <c r="GP105" s="260"/>
      <c r="GQ105" s="260"/>
      <c r="GR105" s="260"/>
      <c r="GS105" s="260"/>
      <c r="GT105" s="260"/>
      <c r="GU105" s="260"/>
    </row>
    <row r="106" spans="1:203" ht="13.8">
      <c r="A106" s="9"/>
      <c r="B106" s="18" t="s">
        <v>20</v>
      </c>
      <c r="C106" s="19">
        <v>2.5885653271825692E-2</v>
      </c>
      <c r="D106" s="19">
        <v>6.1737247331090074E-2</v>
      </c>
      <c r="E106" s="19">
        <v>-3.5851594059264386E-2</v>
      </c>
      <c r="F106" s="20">
        <v>-0.58071254565329467</v>
      </c>
      <c r="G106" s="22"/>
      <c r="H106" s="19">
        <v>1.1954070300909846E-2</v>
      </c>
      <c r="I106" s="19">
        <v>4.9783177030180231E-2</v>
      </c>
      <c r="J106" s="20">
        <v>4.1645377496559597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4.5844299149290772E-2</v>
      </c>
      <c r="FW106" s="19">
        <v>6.1190455434800173E-2</v>
      </c>
      <c r="FX106" s="19">
        <v>2.5885653271825692E-2</v>
      </c>
      <c r="FY106" s="37"/>
      <c r="FZ106" s="19">
        <v>0.82761704793595192</v>
      </c>
      <c r="GA106" s="19">
        <v>0.87864837814981156</v>
      </c>
      <c r="GB106" s="19">
        <v>1.4186935402677452</v>
      </c>
      <c r="GC106" s="19">
        <v>0.69429494371526745</v>
      </c>
      <c r="GD106" s="19">
        <v>1.379483599129897</v>
      </c>
      <c r="GE106" s="19">
        <v>0.31741411330299363</v>
      </c>
      <c r="GF106" s="19">
        <v>5.4326477290216349E-2</v>
      </c>
      <c r="GG106" s="19">
        <v>8.7822691836400554E-2</v>
      </c>
      <c r="GH106" s="19">
        <v>0.11404118497907161</v>
      </c>
      <c r="GI106" s="19">
        <v>0.30811173295112615</v>
      </c>
      <c r="GJ106" s="19">
        <v>2.3791866300081015</v>
      </c>
      <c r="GK106" s="19">
        <v>1.3942231245961823</v>
      </c>
      <c r="GL106" s="19">
        <v>0.43215916282543315</v>
      </c>
      <c r="GM106" s="19">
        <v>0.87131925925968112</v>
      </c>
      <c r="GN106" s="19">
        <f t="shared" si="19"/>
        <v>2.5885653271825692E-2</v>
      </c>
      <c r="GO106" s="260"/>
      <c r="GP106" s="260"/>
      <c r="GQ106" s="260"/>
      <c r="GR106" s="260"/>
      <c r="GS106" s="260"/>
      <c r="GT106" s="260"/>
      <c r="GU106" s="260"/>
    </row>
    <row r="107" spans="1:203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37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60"/>
      <c r="GP107" s="260"/>
      <c r="GQ107" s="260"/>
      <c r="GR107" s="260"/>
      <c r="GS107" s="260"/>
      <c r="GT107" s="260"/>
      <c r="GU107" s="260"/>
    </row>
    <row r="108" spans="1:203" ht="13.8">
      <c r="A108" s="9"/>
      <c r="B108" s="34" t="s">
        <v>39</v>
      </c>
      <c r="C108" s="25">
        <v>31.168000170325247</v>
      </c>
      <c r="D108" s="25">
        <v>23.420913392238255</v>
      </c>
      <c r="E108" s="25">
        <v>7.7470867780869916</v>
      </c>
      <c r="F108" s="26">
        <v>0.33077645813140638</v>
      </c>
      <c r="G108" s="27"/>
      <c r="H108" s="25">
        <v>22.850774724104689</v>
      </c>
      <c r="I108" s="25">
        <v>0.57013866813356628</v>
      </c>
      <c r="J108" s="26">
        <v>2.4950518090406004E-2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45.337756312216008</v>
      </c>
      <c r="FX108" s="25">
        <v>31.168000170325247</v>
      </c>
      <c r="FY108" s="37"/>
      <c r="FZ108" s="25">
        <v>234.38672126605752</v>
      </c>
      <c r="GA108" s="25">
        <v>234.98856062078377</v>
      </c>
      <c r="GB108" s="25">
        <v>270.17377600079959</v>
      </c>
      <c r="GC108" s="25">
        <v>313.69980798769325</v>
      </c>
      <c r="GD108" s="25">
        <v>303.83011571458792</v>
      </c>
      <c r="GE108" s="25">
        <v>389.43798890048021</v>
      </c>
      <c r="GF108" s="25">
        <v>341.01858722197818</v>
      </c>
      <c r="GG108" s="25">
        <v>358.77086837970774</v>
      </c>
      <c r="GH108" s="25">
        <v>352.40916666005705</v>
      </c>
      <c r="GI108" s="25">
        <v>361.93635686884517</v>
      </c>
      <c r="GJ108" s="25">
        <v>391.45720815904639</v>
      </c>
      <c r="GK108" s="25">
        <v>337.3017230730124</v>
      </c>
      <c r="GL108" s="25">
        <v>349.62564236198119</v>
      </c>
      <c r="GM108" s="25">
        <v>406.6352707028434</v>
      </c>
      <c r="GN108" s="25">
        <f t="shared" ref="GN108:GN135" si="20">+C108</f>
        <v>31.168000170325247</v>
      </c>
      <c r="GO108" s="260"/>
      <c r="GP108" s="260"/>
      <c r="GQ108" s="260"/>
      <c r="GR108" s="260"/>
      <c r="GS108" s="260"/>
      <c r="GT108" s="260"/>
      <c r="GU108" s="260"/>
    </row>
    <row r="109" spans="1:203" ht="13.8">
      <c r="A109" s="9"/>
      <c r="B109" s="18" t="s">
        <v>18</v>
      </c>
      <c r="C109" s="19">
        <v>11.607233839587646</v>
      </c>
      <c r="D109" s="19">
        <v>7.0426519815460136</v>
      </c>
      <c r="E109" s="19">
        <v>4.5645818580416329</v>
      </c>
      <c r="F109" s="20">
        <v>0.64813395152881159</v>
      </c>
      <c r="G109" s="22"/>
      <c r="H109" s="19">
        <v>8.881531273620265</v>
      </c>
      <c r="I109" s="19">
        <v>-1.8388792920742514</v>
      </c>
      <c r="J109" s="20">
        <v>-0.20704529831877658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/>
      <c r="FZ109" s="19">
        <v>75.251081918772385</v>
      </c>
      <c r="GA109" s="19">
        <v>71.484523256575031</v>
      </c>
      <c r="GB109" s="19">
        <v>75.104543453497087</v>
      </c>
      <c r="GC109" s="19">
        <v>81.937835568695277</v>
      </c>
      <c r="GD109" s="19">
        <v>89.805403023265029</v>
      </c>
      <c r="GE109" s="19">
        <v>111.42677164697436</v>
      </c>
      <c r="GF109" s="19">
        <v>122.60959874680231</v>
      </c>
      <c r="GG109" s="19">
        <v>130.0796672448038</v>
      </c>
      <c r="GH109" s="19">
        <v>130.98647213054815</v>
      </c>
      <c r="GI109" s="19">
        <v>138.7320945147458</v>
      </c>
      <c r="GJ109" s="19">
        <v>146.84757230684991</v>
      </c>
      <c r="GK109" s="19">
        <v>124.89855851356008</v>
      </c>
      <c r="GL109" s="19">
        <v>118.1151982912714</v>
      </c>
      <c r="GM109" s="19">
        <v>137.36187460270693</v>
      </c>
      <c r="GN109" s="19">
        <f t="shared" si="20"/>
        <v>11.607233839587646</v>
      </c>
      <c r="GO109" s="260"/>
      <c r="GP109" s="260"/>
      <c r="GQ109" s="260"/>
      <c r="GR109" s="260"/>
      <c r="GS109" s="260"/>
      <c r="GT109" s="260"/>
      <c r="GU109" s="260"/>
    </row>
    <row r="110" spans="1:203" ht="13.8">
      <c r="A110" s="9"/>
      <c r="B110" s="18" t="s">
        <v>19</v>
      </c>
      <c r="C110" s="19">
        <v>12.563788056972159</v>
      </c>
      <c r="D110" s="19">
        <v>10.93839523642375</v>
      </c>
      <c r="E110" s="19">
        <v>1.6253928205484094</v>
      </c>
      <c r="F110" s="20">
        <v>0.14859518104959452</v>
      </c>
      <c r="G110" s="22"/>
      <c r="H110" s="19">
        <v>7.7834707121104856</v>
      </c>
      <c r="I110" s="19">
        <v>3.1549245243132642</v>
      </c>
      <c r="J110" s="20">
        <v>0.40533646762548264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/>
      <c r="FZ110" s="19">
        <v>97.810979057011508</v>
      </c>
      <c r="GA110" s="19">
        <v>89.659380231301654</v>
      </c>
      <c r="GB110" s="19">
        <v>110.68146200578576</v>
      </c>
      <c r="GC110" s="19">
        <v>132.31091899916839</v>
      </c>
      <c r="GD110" s="19">
        <v>122.62627317066175</v>
      </c>
      <c r="GE110" s="19">
        <v>133.13588638332124</v>
      </c>
      <c r="GF110" s="19">
        <v>134.74761555197327</v>
      </c>
      <c r="GG110" s="19">
        <v>145.58511706216549</v>
      </c>
      <c r="GH110" s="19">
        <v>140.40390109476982</v>
      </c>
      <c r="GI110" s="19">
        <v>137.75509052994335</v>
      </c>
      <c r="GJ110" s="19">
        <v>155.868050771817</v>
      </c>
      <c r="GK110" s="19">
        <v>132.76511409096025</v>
      </c>
      <c r="GL110" s="19">
        <v>145.02487549206052</v>
      </c>
      <c r="GM110" s="19">
        <v>165.84077824754522</v>
      </c>
      <c r="GN110" s="19">
        <f t="shared" si="20"/>
        <v>12.563788056972159</v>
      </c>
      <c r="GO110" s="260"/>
      <c r="GP110" s="260"/>
      <c r="GQ110" s="260"/>
      <c r="GR110" s="260"/>
      <c r="GS110" s="260"/>
      <c r="GT110" s="260"/>
      <c r="GU110" s="260"/>
    </row>
    <row r="111" spans="1:203" ht="13.8">
      <c r="A111" s="9"/>
      <c r="B111" s="18" t="s">
        <v>20</v>
      </c>
      <c r="C111" s="19">
        <v>6.9969782737654382</v>
      </c>
      <c r="D111" s="19">
        <v>5.4398661742684924</v>
      </c>
      <c r="E111" s="19">
        <v>1.5571120994969458</v>
      </c>
      <c r="F111" s="20">
        <v>0.28624088343613219</v>
      </c>
      <c r="G111" s="22"/>
      <c r="H111" s="19">
        <v>6.1857727383739372</v>
      </c>
      <c r="I111" s="19">
        <v>-0.74590656410544476</v>
      </c>
      <c r="J111" s="20">
        <v>-0.1205842173085593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11.401189084225521</v>
      </c>
      <c r="FX111" s="37">
        <v>6.9969782737654382</v>
      </c>
      <c r="FY111" s="37"/>
      <c r="FZ111" s="19">
        <v>61.324660290273627</v>
      </c>
      <c r="GA111" s="19">
        <v>73.844657132907088</v>
      </c>
      <c r="GB111" s="19">
        <v>84.387770541516744</v>
      </c>
      <c r="GC111" s="19">
        <v>99.451053419829577</v>
      </c>
      <c r="GD111" s="19">
        <v>91.398439520661128</v>
      </c>
      <c r="GE111" s="19">
        <v>144.8753308701846</v>
      </c>
      <c r="GF111" s="19">
        <v>83.661372923202592</v>
      </c>
      <c r="GG111" s="19">
        <v>83.10608407273844</v>
      </c>
      <c r="GH111" s="19">
        <v>81.018793434739109</v>
      </c>
      <c r="GI111" s="19">
        <v>85.449171824156039</v>
      </c>
      <c r="GJ111" s="19">
        <v>88.74158508037948</v>
      </c>
      <c r="GK111" s="19">
        <v>79.638050468492054</v>
      </c>
      <c r="GL111" s="19">
        <v>86.485568578649293</v>
      </c>
      <c r="GM111" s="19">
        <v>103.43261785259128</v>
      </c>
      <c r="GN111" s="19">
        <f t="shared" si="20"/>
        <v>6.9969782737654382</v>
      </c>
      <c r="GO111" s="260"/>
      <c r="GP111" s="260"/>
      <c r="GQ111" s="260"/>
      <c r="GR111" s="260"/>
      <c r="GS111" s="260"/>
      <c r="GT111" s="260"/>
      <c r="GU111" s="260"/>
    </row>
    <row r="112" spans="1:203" ht="13.8">
      <c r="A112" s="9"/>
      <c r="B112" s="222" t="s">
        <v>40</v>
      </c>
      <c r="C112" s="25">
        <v>8.2479573564057524</v>
      </c>
      <c r="D112" s="25">
        <v>8.2248053725753305</v>
      </c>
      <c r="E112" s="25">
        <v>2.3151983830421941E-2</v>
      </c>
      <c r="F112" s="26">
        <v>2.8148974695036033E-3</v>
      </c>
      <c r="G112" s="27"/>
      <c r="H112" s="25">
        <v>7.8814018063166209</v>
      </c>
      <c r="I112" s="25">
        <v>0.3434035662587096</v>
      </c>
      <c r="J112" s="26">
        <v>4.3571381677747441E-2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37"/>
      <c r="FZ112" s="25">
        <v>72.502762284552432</v>
      </c>
      <c r="GA112" s="25">
        <v>77.322315724968718</v>
      </c>
      <c r="GB112" s="25">
        <v>75.009470116237722</v>
      </c>
      <c r="GC112" s="25">
        <v>86.094976862208014</v>
      </c>
      <c r="GD112" s="25">
        <v>86.236781819355159</v>
      </c>
      <c r="GE112" s="25">
        <v>90.962686034832387</v>
      </c>
      <c r="GF112" s="25">
        <v>93.185847975219772</v>
      </c>
      <c r="GG112" s="25">
        <v>98.653226522067342</v>
      </c>
      <c r="GH112" s="25">
        <v>110.68448628461736</v>
      </c>
      <c r="GI112" s="25">
        <v>106.66203420923705</v>
      </c>
      <c r="GJ112" s="25">
        <v>115.2103107442628</v>
      </c>
      <c r="GK112" s="25">
        <v>114.19015684853801</v>
      </c>
      <c r="GL112" s="25">
        <v>112.55418954012677</v>
      </c>
      <c r="GM112" s="25">
        <v>112.91790648539457</v>
      </c>
      <c r="GN112" s="25">
        <f t="shared" si="20"/>
        <v>8.2479573564057524</v>
      </c>
      <c r="GO112" s="260"/>
      <c r="GP112" s="260"/>
      <c r="GQ112" s="260"/>
      <c r="GR112" s="260"/>
      <c r="GS112" s="260"/>
      <c r="GT112" s="260"/>
      <c r="GU112" s="260"/>
    </row>
    <row r="113" spans="1:203" ht="13.8">
      <c r="A113" s="9"/>
      <c r="B113" s="223" t="s">
        <v>18</v>
      </c>
      <c r="C113" s="19">
        <v>1.6928708974331845</v>
      </c>
      <c r="D113" s="19">
        <v>1.8155849814810332</v>
      </c>
      <c r="E113" s="19">
        <v>-0.12271408404784867</v>
      </c>
      <c r="F113" s="20">
        <v>-6.7589281305767746E-2</v>
      </c>
      <c r="G113" s="22"/>
      <c r="H113" s="19">
        <v>2.0752403248351383</v>
      </c>
      <c r="I113" s="19">
        <v>-0.25965534335410512</v>
      </c>
      <c r="J113" s="20">
        <v>-0.12512061386178622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37"/>
      <c r="FZ113" s="19">
        <v>22.989227752868253</v>
      </c>
      <c r="GA113" s="19">
        <v>23.387221082067466</v>
      </c>
      <c r="GB113" s="19">
        <v>21.973573810441152</v>
      </c>
      <c r="GC113" s="19">
        <v>25.118311676652407</v>
      </c>
      <c r="GD113" s="19">
        <v>26.814161758852364</v>
      </c>
      <c r="GE113" s="19">
        <v>28.366303642494316</v>
      </c>
      <c r="GF113" s="19">
        <v>28.492273715256815</v>
      </c>
      <c r="GG113" s="19">
        <v>29.849218149972753</v>
      </c>
      <c r="GH113" s="19">
        <v>37.727466899573457</v>
      </c>
      <c r="GI113" s="19">
        <v>29.893500084144531</v>
      </c>
      <c r="GJ113" s="19">
        <v>30.311052395758576</v>
      </c>
      <c r="GK113" s="19">
        <v>31.181944663072191</v>
      </c>
      <c r="GL113" s="19">
        <v>30.683076566758562</v>
      </c>
      <c r="GM113" s="19">
        <v>27.459370971596229</v>
      </c>
      <c r="GN113" s="19">
        <f t="shared" si="20"/>
        <v>1.6928708974331845</v>
      </c>
      <c r="GO113" s="260"/>
      <c r="GP113" s="260"/>
      <c r="GQ113" s="260"/>
      <c r="GR113" s="260"/>
      <c r="GS113" s="260"/>
      <c r="GT113" s="260"/>
      <c r="GU113" s="260"/>
    </row>
    <row r="114" spans="1:203" ht="13.8">
      <c r="A114" s="9"/>
      <c r="B114" s="223" t="s">
        <v>19</v>
      </c>
      <c r="C114" s="19">
        <v>4.0675530231852779</v>
      </c>
      <c r="D114" s="19">
        <v>4.2561503088223605</v>
      </c>
      <c r="E114" s="19">
        <v>-0.18859728563708256</v>
      </c>
      <c r="F114" s="20">
        <v>-4.4311707048068465E-2</v>
      </c>
      <c r="G114" s="22"/>
      <c r="H114" s="19">
        <v>3.537369245795924</v>
      </c>
      <c r="I114" s="19">
        <v>0.71878106302643641</v>
      </c>
      <c r="J114" s="20">
        <v>0.20319650369570266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37"/>
      <c r="FZ114" s="19">
        <v>27.191918957280727</v>
      </c>
      <c r="GA114" s="19">
        <v>30.393738973303172</v>
      </c>
      <c r="GB114" s="19">
        <v>24.533970132513261</v>
      </c>
      <c r="GC114" s="19">
        <v>27.795500345636896</v>
      </c>
      <c r="GD114" s="19">
        <v>29.68580829371211</v>
      </c>
      <c r="GE114" s="19">
        <v>31.758083191526687</v>
      </c>
      <c r="GF114" s="19">
        <v>33.333422414330101</v>
      </c>
      <c r="GG114" s="19">
        <v>38.135285173564249</v>
      </c>
      <c r="GH114" s="19">
        <v>44.0730848883749</v>
      </c>
      <c r="GI114" s="19">
        <v>47.891565232367007</v>
      </c>
      <c r="GJ114" s="19">
        <v>53.31405543991275</v>
      </c>
      <c r="GK114" s="19">
        <v>51.811157485617343</v>
      </c>
      <c r="GL114" s="19">
        <v>49.98392788806504</v>
      </c>
      <c r="GM114" s="19">
        <v>54.16916806543059</v>
      </c>
      <c r="GN114" s="19">
        <f t="shared" si="20"/>
        <v>4.0675530231852779</v>
      </c>
      <c r="GO114" s="260"/>
      <c r="GP114" s="260"/>
      <c r="GQ114" s="260"/>
      <c r="GR114" s="260"/>
      <c r="GS114" s="260"/>
      <c r="GT114" s="260"/>
      <c r="GU114" s="260"/>
    </row>
    <row r="115" spans="1:203" ht="13.8">
      <c r="A115" s="9"/>
      <c r="B115" s="223" t="s">
        <v>20</v>
      </c>
      <c r="C115" s="19">
        <v>2.4875334357872907</v>
      </c>
      <c r="D115" s="19">
        <v>2.1530700822719364</v>
      </c>
      <c r="E115" s="19">
        <v>0.33446335351535428</v>
      </c>
      <c r="F115" s="20">
        <v>0.15534252984576608</v>
      </c>
      <c r="G115" s="22"/>
      <c r="H115" s="19">
        <v>2.2687922356855581</v>
      </c>
      <c r="I115" s="19">
        <v>-0.11572215341362169</v>
      </c>
      <c r="J115" s="20">
        <v>-5.1006060225983661E-2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37"/>
      <c r="FZ115" s="19">
        <v>22.321615574403459</v>
      </c>
      <c r="GA115" s="19">
        <v>23.541355669598072</v>
      </c>
      <c r="GB115" s="19">
        <v>28.501926173283312</v>
      </c>
      <c r="GC115" s="19">
        <v>33.181164839918708</v>
      </c>
      <c r="GD115" s="19">
        <v>29.73681176679068</v>
      </c>
      <c r="GE115" s="19">
        <v>30.838299200811385</v>
      </c>
      <c r="GF115" s="19">
        <v>31.36015184563286</v>
      </c>
      <c r="GG115" s="19">
        <v>30.668723198530344</v>
      </c>
      <c r="GH115" s="19">
        <v>28.883934496669003</v>
      </c>
      <c r="GI115" s="19">
        <v>28.876968892725515</v>
      </c>
      <c r="GJ115" s="19">
        <v>31.585202908591473</v>
      </c>
      <c r="GK115" s="19">
        <v>31.197054699848486</v>
      </c>
      <c r="GL115" s="19">
        <v>31.887185085303177</v>
      </c>
      <c r="GM115" s="19">
        <v>31.289367448367742</v>
      </c>
      <c r="GN115" s="19">
        <f t="shared" si="20"/>
        <v>2.4875334357872907</v>
      </c>
      <c r="GO115" s="260"/>
      <c r="GP115" s="260"/>
      <c r="GQ115" s="260"/>
      <c r="GR115" s="260"/>
      <c r="GS115" s="260"/>
      <c r="GT115" s="260"/>
      <c r="GU115" s="260"/>
    </row>
    <row r="116" spans="1:203" ht="13.8">
      <c r="A116" s="9"/>
      <c r="B116" s="222" t="s">
        <v>41</v>
      </c>
      <c r="C116" s="25">
        <v>13.929688860372645</v>
      </c>
      <c r="D116" s="25">
        <v>7.6254492174482911</v>
      </c>
      <c r="E116" s="25">
        <v>6.3042396429243537</v>
      </c>
      <c r="F116" s="26">
        <v>0.82673682076318977</v>
      </c>
      <c r="G116" s="27"/>
      <c r="H116" s="25">
        <v>9.0805633393388039</v>
      </c>
      <c r="I116" s="25">
        <v>-1.4551141218905128</v>
      </c>
      <c r="J116" s="26">
        <v>-0.16024491735955074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37"/>
      <c r="FZ116" s="25">
        <v>108.03604572858345</v>
      </c>
      <c r="GA116" s="25">
        <v>98.738245824024176</v>
      </c>
      <c r="GB116" s="25">
        <v>127.42911999938897</v>
      </c>
      <c r="GC116" s="25">
        <v>148.20854854249785</v>
      </c>
      <c r="GD116" s="25">
        <v>135.4778384612284</v>
      </c>
      <c r="GE116" s="25">
        <v>145.16244883141999</v>
      </c>
      <c r="GF116" s="25">
        <v>139.06490891202358</v>
      </c>
      <c r="GG116" s="25">
        <v>140.19545662514724</v>
      </c>
      <c r="GH116" s="25">
        <v>137.50180836612503</v>
      </c>
      <c r="GI116" s="25">
        <v>149.42651591187172</v>
      </c>
      <c r="GJ116" s="25">
        <v>168.80336831932527</v>
      </c>
      <c r="GK116" s="25">
        <v>130.32746316867463</v>
      </c>
      <c r="GL116" s="25">
        <v>149.5823042102183</v>
      </c>
      <c r="GM116" s="25">
        <v>189.70071483080824</v>
      </c>
      <c r="GN116" s="25">
        <f t="shared" si="20"/>
        <v>13.929688860372645</v>
      </c>
      <c r="GO116" s="260"/>
      <c r="GP116" s="260"/>
      <c r="GQ116" s="260"/>
      <c r="GR116" s="260"/>
      <c r="GS116" s="260"/>
      <c r="GT116" s="260"/>
      <c r="GU116" s="260"/>
    </row>
    <row r="117" spans="1:203" ht="13.8">
      <c r="A117" s="9"/>
      <c r="B117" s="223" t="s">
        <v>18</v>
      </c>
      <c r="C117" s="19">
        <v>5.5809791838520573</v>
      </c>
      <c r="D117" s="19">
        <v>2.2638158303966969</v>
      </c>
      <c r="E117" s="19">
        <v>3.3171633534553604</v>
      </c>
      <c r="F117" s="20">
        <v>1.4652973571945036</v>
      </c>
      <c r="G117" s="22"/>
      <c r="H117" s="19">
        <v>3.9833289933088079</v>
      </c>
      <c r="I117" s="19">
        <v>-1.719513162912111</v>
      </c>
      <c r="J117" s="20">
        <v>-0.43167741499648848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37"/>
      <c r="FZ117" s="19">
        <v>34.608205750387327</v>
      </c>
      <c r="GA117" s="19">
        <v>26.197452850101584</v>
      </c>
      <c r="GB117" s="19">
        <v>30.12878136299031</v>
      </c>
      <c r="GC117" s="19">
        <v>33.349273196188044</v>
      </c>
      <c r="GD117" s="19">
        <v>37.19661161999003</v>
      </c>
      <c r="GE117" s="19">
        <v>43.262916043552728</v>
      </c>
      <c r="GF117" s="19">
        <v>46.068407742795813</v>
      </c>
      <c r="GG117" s="19">
        <v>43.306872059543267</v>
      </c>
      <c r="GH117" s="19">
        <v>49.821259361795768</v>
      </c>
      <c r="GI117" s="19">
        <v>60.665577644650114</v>
      </c>
      <c r="GJ117" s="19">
        <v>68.323870025047412</v>
      </c>
      <c r="GK117" s="19">
        <v>52.768144126857003</v>
      </c>
      <c r="GL117" s="19">
        <v>51.052750092138353</v>
      </c>
      <c r="GM117" s="19">
        <v>63.316246635451691</v>
      </c>
      <c r="GN117" s="19">
        <f t="shared" si="20"/>
        <v>5.5809791838520573</v>
      </c>
      <c r="GO117" s="260"/>
      <c r="GP117" s="260"/>
      <c r="GQ117" s="260"/>
      <c r="GR117" s="260"/>
      <c r="GS117" s="260"/>
      <c r="GT117" s="260"/>
      <c r="GU117" s="260"/>
    </row>
    <row r="118" spans="1:203" ht="13.8">
      <c r="A118" s="9"/>
      <c r="B118" s="223" t="s">
        <v>19</v>
      </c>
      <c r="C118" s="19">
        <v>6.1486521709305855</v>
      </c>
      <c r="D118" s="19">
        <v>3.7102509252566898</v>
      </c>
      <c r="E118" s="19">
        <v>2.4384012456738957</v>
      </c>
      <c r="F118" s="20">
        <v>0.65720655955505147</v>
      </c>
      <c r="G118" s="22"/>
      <c r="H118" s="19">
        <v>2.653982143959901</v>
      </c>
      <c r="I118" s="19">
        <v>1.0562687812967888</v>
      </c>
      <c r="J118" s="20">
        <v>0.397993929122964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37"/>
      <c r="FZ118" s="19">
        <v>46.926754794121116</v>
      </c>
      <c r="GA118" s="19">
        <v>36.573818361228298</v>
      </c>
      <c r="GB118" s="19">
        <v>59.94928307258909</v>
      </c>
      <c r="GC118" s="19">
        <v>71.262527175578199</v>
      </c>
      <c r="GD118" s="19">
        <v>57.732305620209956</v>
      </c>
      <c r="GE118" s="19">
        <v>65.994099565892753</v>
      </c>
      <c r="GF118" s="19">
        <v>62.626521984991129</v>
      </c>
      <c r="GG118" s="19">
        <v>69.930437969589036</v>
      </c>
      <c r="GH118" s="19">
        <v>61.738110315283627</v>
      </c>
      <c r="GI118" s="19">
        <v>62.427978435246203</v>
      </c>
      <c r="GJ118" s="19">
        <v>71.62360997543621</v>
      </c>
      <c r="GK118" s="19">
        <v>52.428397082486534</v>
      </c>
      <c r="GL118" s="19">
        <v>65.79612881714543</v>
      </c>
      <c r="GM118" s="19">
        <v>78.444190452074793</v>
      </c>
      <c r="GN118" s="19">
        <f t="shared" si="20"/>
        <v>6.1486521709305855</v>
      </c>
      <c r="GO118" s="260"/>
      <c r="GP118" s="260"/>
      <c r="GQ118" s="260"/>
      <c r="GR118" s="260"/>
      <c r="GS118" s="260"/>
      <c r="GT118" s="260"/>
      <c r="GU118" s="260"/>
    </row>
    <row r="119" spans="1:203" ht="13.8">
      <c r="A119" s="9"/>
      <c r="B119" s="223" t="s">
        <v>20</v>
      </c>
      <c r="C119" s="19">
        <v>2.2000575055900007</v>
      </c>
      <c r="D119" s="19">
        <v>1.6513824617949044</v>
      </c>
      <c r="E119" s="19">
        <v>0.54867504379509624</v>
      </c>
      <c r="F119" s="20">
        <v>0.33225195040447247</v>
      </c>
      <c r="G119" s="22"/>
      <c r="H119" s="19">
        <v>2.4432522020700951</v>
      </c>
      <c r="I119" s="19">
        <v>-0.79186974027519064</v>
      </c>
      <c r="J119" s="20">
        <v>-0.32410478934768294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37"/>
      <c r="FZ119" s="19">
        <v>26.501085184075016</v>
      </c>
      <c r="GA119" s="19">
        <v>35.966974612694301</v>
      </c>
      <c r="GB119" s="19">
        <v>37.351055563809581</v>
      </c>
      <c r="GC119" s="19">
        <v>43.596748170731615</v>
      </c>
      <c r="GD119" s="19">
        <v>40.548921221028429</v>
      </c>
      <c r="GE119" s="19">
        <v>35.905433221974498</v>
      </c>
      <c r="GF119" s="19">
        <v>30.36997918423663</v>
      </c>
      <c r="GG119" s="19">
        <v>26.958146596014952</v>
      </c>
      <c r="GH119" s="19">
        <v>25.942438689045652</v>
      </c>
      <c r="GI119" s="19">
        <v>26.332959831975387</v>
      </c>
      <c r="GJ119" s="19">
        <v>28.855888318841668</v>
      </c>
      <c r="GK119" s="19">
        <v>25.130921959331097</v>
      </c>
      <c r="GL119" s="19">
        <v>32.733425300934506</v>
      </c>
      <c r="GM119" s="19">
        <v>47.940277743281733</v>
      </c>
      <c r="GN119" s="19">
        <f t="shared" si="20"/>
        <v>2.2000575055900007</v>
      </c>
      <c r="GO119" s="260"/>
      <c r="GP119" s="260"/>
      <c r="GQ119" s="260"/>
      <c r="GR119" s="260"/>
      <c r="GS119" s="260"/>
      <c r="GT119" s="260"/>
      <c r="GU119" s="260"/>
    </row>
    <row r="120" spans="1:203" ht="13.8">
      <c r="A120" s="9"/>
      <c r="B120" s="222" t="s">
        <v>42</v>
      </c>
      <c r="C120" s="25">
        <v>1.939185400046554</v>
      </c>
      <c r="D120" s="25">
        <v>1.6119679933117306</v>
      </c>
      <c r="E120" s="25">
        <v>0.32721740673482347</v>
      </c>
      <c r="F120" s="26">
        <v>0.20299249618633372</v>
      </c>
      <c r="G120" s="27"/>
      <c r="H120" s="25">
        <v>1.20596357360898</v>
      </c>
      <c r="I120" s="25">
        <v>0.40600441970275059</v>
      </c>
      <c r="J120" s="26">
        <v>0.33666391637994275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37"/>
      <c r="FZ120" s="25">
        <v>12.254263473377275</v>
      </c>
      <c r="GA120" s="25">
        <v>9.1769839167073215</v>
      </c>
      <c r="GB120" s="25">
        <v>10.050228130054286</v>
      </c>
      <c r="GC120" s="25">
        <v>14.806942002377983</v>
      </c>
      <c r="GD120" s="25">
        <v>15.207773727069924</v>
      </c>
      <c r="GE120" s="25">
        <v>17.549458394532394</v>
      </c>
      <c r="GF120" s="25">
        <v>16.005846460102656</v>
      </c>
      <c r="GG120" s="25">
        <v>17.049261811321774</v>
      </c>
      <c r="GH120" s="25">
        <v>16.128029054503166</v>
      </c>
      <c r="GI120" s="25">
        <v>15.367464624358917</v>
      </c>
      <c r="GJ120" s="25">
        <v>18.680961565204278</v>
      </c>
      <c r="GK120" s="25">
        <v>19.003212037148415</v>
      </c>
      <c r="GL120" s="25">
        <v>16.487310554476707</v>
      </c>
      <c r="GM120" s="25">
        <v>17.215269537037258</v>
      </c>
      <c r="GN120" s="25">
        <f t="shared" si="20"/>
        <v>1.939185400046554</v>
      </c>
      <c r="GO120" s="260"/>
      <c r="GP120" s="260"/>
      <c r="GQ120" s="260"/>
      <c r="GR120" s="260"/>
      <c r="GS120" s="260"/>
      <c r="GT120" s="260"/>
      <c r="GU120" s="260"/>
    </row>
    <row r="121" spans="1:203" ht="13.8">
      <c r="A121" s="9"/>
      <c r="B121" s="223" t="s">
        <v>18</v>
      </c>
      <c r="C121" s="19">
        <v>0.54598667939846657</v>
      </c>
      <c r="D121" s="19">
        <v>0.53570897625214842</v>
      </c>
      <c r="E121" s="19">
        <v>1.0277703146318151E-2</v>
      </c>
      <c r="F121" s="20">
        <v>1.9185236017924448E-2</v>
      </c>
      <c r="G121" s="22"/>
      <c r="H121" s="19">
        <v>0.33460777631996436</v>
      </c>
      <c r="I121" s="19">
        <v>0.20110119993218406</v>
      </c>
      <c r="J121" s="20">
        <v>0.60100575708044401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37"/>
      <c r="FZ121" s="19">
        <v>3.5580313203779594</v>
      </c>
      <c r="GA121" s="19">
        <v>3.2979470636547812</v>
      </c>
      <c r="GB121" s="19">
        <v>3.3544806565999075</v>
      </c>
      <c r="GC121" s="19">
        <v>3.6203587384651854</v>
      </c>
      <c r="GD121" s="19">
        <v>3.9283211917242102</v>
      </c>
      <c r="GE121" s="19">
        <v>4.418450972099591</v>
      </c>
      <c r="GF121" s="19">
        <v>4.27912721953484</v>
      </c>
      <c r="GG121" s="19">
        <v>4.3418865987915387</v>
      </c>
      <c r="GH121" s="19">
        <v>4.6298942232933982</v>
      </c>
      <c r="GI121" s="19">
        <v>4.563867781256949</v>
      </c>
      <c r="GJ121" s="19">
        <v>5.1798960941413394</v>
      </c>
      <c r="GK121" s="19">
        <v>4.7340033273943467</v>
      </c>
      <c r="GL121" s="19">
        <v>4.4690570893267312</v>
      </c>
      <c r="GM121" s="19">
        <v>5.771502887766129</v>
      </c>
      <c r="GN121" s="19">
        <f t="shared" si="20"/>
        <v>0.54598667939846657</v>
      </c>
      <c r="GO121" s="260"/>
      <c r="GP121" s="260"/>
      <c r="GQ121" s="260"/>
      <c r="GR121" s="260"/>
      <c r="GS121" s="260"/>
      <c r="GT121" s="260"/>
      <c r="GU121" s="260"/>
    </row>
    <row r="122" spans="1:203" ht="13.8">
      <c r="A122" s="9"/>
      <c r="B122" s="223" t="s">
        <v>19</v>
      </c>
      <c r="C122" s="19">
        <v>0.87722008132833929</v>
      </c>
      <c r="D122" s="19">
        <v>0.75467747567980681</v>
      </c>
      <c r="E122" s="19">
        <v>0.12254260564853248</v>
      </c>
      <c r="F122" s="20">
        <v>0.16237745208726043</v>
      </c>
      <c r="G122" s="22"/>
      <c r="H122" s="19">
        <v>0.67894723632239973</v>
      </c>
      <c r="I122" s="19">
        <v>7.5730239357407081E-2</v>
      </c>
      <c r="J122" s="20">
        <v>0.11154068432122816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37"/>
      <c r="FZ122" s="19">
        <v>6.2057626129773871</v>
      </c>
      <c r="GA122" s="19">
        <v>4.1046917732696411</v>
      </c>
      <c r="GB122" s="19">
        <v>4.6116658841257774</v>
      </c>
      <c r="GC122" s="19">
        <v>7.0281744392442427</v>
      </c>
      <c r="GD122" s="19">
        <v>8.2680564973079154</v>
      </c>
      <c r="GE122" s="19">
        <v>9.9395084053069471</v>
      </c>
      <c r="GF122" s="19">
        <v>8.6089559875473309</v>
      </c>
      <c r="GG122" s="19">
        <v>9.3951635525696169</v>
      </c>
      <c r="GH122" s="19">
        <v>8.2017610840230049</v>
      </c>
      <c r="GI122" s="19">
        <v>6.9295426763895094</v>
      </c>
      <c r="GJ122" s="19">
        <v>8.8240089039385072</v>
      </c>
      <c r="GK122" s="19">
        <v>10.449821926829568</v>
      </c>
      <c r="GL122" s="19">
        <v>8.2843066587016203</v>
      </c>
      <c r="GM122" s="19">
        <v>8.205626506907409</v>
      </c>
      <c r="GN122" s="19">
        <f t="shared" si="20"/>
        <v>0.87722008132833929</v>
      </c>
      <c r="GO122" s="260"/>
      <c r="GP122" s="260"/>
      <c r="GQ122" s="260"/>
      <c r="GR122" s="260"/>
      <c r="GS122" s="260"/>
      <c r="GT122" s="260"/>
      <c r="GU122" s="260"/>
    </row>
    <row r="123" spans="1:203" ht="13.8">
      <c r="A123" s="9"/>
      <c r="B123" s="223" t="s">
        <v>20</v>
      </c>
      <c r="C123" s="19">
        <v>0.51597863931974808</v>
      </c>
      <c r="D123" s="19">
        <v>0.3215815413797754</v>
      </c>
      <c r="E123" s="19">
        <v>0.19439709793997267</v>
      </c>
      <c r="F123" s="20">
        <v>0.60450328431754485</v>
      </c>
      <c r="G123" s="22"/>
      <c r="H123" s="19">
        <v>0.19240856096661607</v>
      </c>
      <c r="I123" s="19">
        <v>0.12917298041315933</v>
      </c>
      <c r="J123" s="20">
        <v>0.67134736502484182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37"/>
      <c r="FZ123" s="19">
        <v>2.490469540021929</v>
      </c>
      <c r="GA123" s="19">
        <v>1.7743450797828992</v>
      </c>
      <c r="GB123" s="19">
        <v>2.0840815893286009</v>
      </c>
      <c r="GC123" s="19">
        <v>4.1584088246685553</v>
      </c>
      <c r="GD123" s="19">
        <v>3.0113960380377991</v>
      </c>
      <c r="GE123" s="19">
        <v>3.1914990171258548</v>
      </c>
      <c r="GF123" s="19">
        <v>3.1177632530204855</v>
      </c>
      <c r="GG123" s="19">
        <v>3.3122116599606182</v>
      </c>
      <c r="GH123" s="19">
        <v>3.2963737471867631</v>
      </c>
      <c r="GI123" s="19">
        <v>3.8740541667124582</v>
      </c>
      <c r="GJ123" s="19">
        <v>4.6770565671244313</v>
      </c>
      <c r="GK123" s="19">
        <v>3.8193867829245005</v>
      </c>
      <c r="GL123" s="19">
        <v>3.733946806448353</v>
      </c>
      <c r="GM123" s="19">
        <v>3.2381401423637213</v>
      </c>
      <c r="GN123" s="19">
        <f t="shared" si="20"/>
        <v>0.51597863931974808</v>
      </c>
      <c r="GO123" s="260"/>
      <c r="GP123" s="260"/>
      <c r="GQ123" s="260"/>
      <c r="GR123" s="260"/>
      <c r="GS123" s="260"/>
      <c r="GT123" s="260"/>
      <c r="GU123" s="260"/>
    </row>
    <row r="124" spans="1:203" ht="13.8">
      <c r="A124" s="9"/>
      <c r="B124" s="222" t="s">
        <v>43</v>
      </c>
      <c r="C124" s="25">
        <v>1.0007469808705589</v>
      </c>
      <c r="D124" s="25">
        <v>1.1132219675407988</v>
      </c>
      <c r="E124" s="25">
        <v>-0.11247498667023992</v>
      </c>
      <c r="F124" s="26">
        <v>-0.10103554362900927</v>
      </c>
      <c r="G124" s="27"/>
      <c r="H124" s="25">
        <v>0.37690560074777257</v>
      </c>
      <c r="I124" s="25">
        <v>0.73631636679302626</v>
      </c>
      <c r="J124" s="26">
        <v>1.9535829802799176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37"/>
      <c r="FZ124" s="25">
        <v>9.9379900227063445</v>
      </c>
      <c r="GA124" s="25">
        <v>10.33988895050261</v>
      </c>
      <c r="GB124" s="25">
        <v>11.35918003202997</v>
      </c>
      <c r="GC124" s="25">
        <v>10.731608926352671</v>
      </c>
      <c r="GD124" s="25">
        <v>11.924114345057317</v>
      </c>
      <c r="GE124" s="25">
        <v>14.16167744860269</v>
      </c>
      <c r="GF124" s="25">
        <v>11.75524352846179</v>
      </c>
      <c r="GG124" s="25">
        <v>8.2643117127364398</v>
      </c>
      <c r="GH124" s="25">
        <v>8.797490788285053</v>
      </c>
      <c r="GI124" s="25">
        <v>10.772210691682879</v>
      </c>
      <c r="GJ124" s="25">
        <v>13.526399214264583</v>
      </c>
      <c r="GK124" s="25">
        <v>10.787901266578269</v>
      </c>
      <c r="GL124" s="25">
        <v>10.890171063384475</v>
      </c>
      <c r="GM124" s="25">
        <v>14.871384523230407</v>
      </c>
      <c r="GN124" s="25">
        <f t="shared" si="20"/>
        <v>1.0007469808705589</v>
      </c>
      <c r="GO124" s="260"/>
      <c r="GP124" s="260"/>
      <c r="GQ124" s="260"/>
      <c r="GR124" s="260"/>
      <c r="GS124" s="260"/>
      <c r="GT124" s="260"/>
      <c r="GU124" s="260"/>
    </row>
    <row r="125" spans="1:203" ht="13.8">
      <c r="A125" s="9"/>
      <c r="B125" s="223" t="s">
        <v>18</v>
      </c>
      <c r="C125" s="19">
        <v>0.51499953534220688</v>
      </c>
      <c r="D125" s="19">
        <v>0.2728464739610531</v>
      </c>
      <c r="E125" s="19">
        <v>0.24215306138115378</v>
      </c>
      <c r="F125" s="20">
        <v>0.88750665480734559</v>
      </c>
      <c r="G125" s="22"/>
      <c r="H125" s="19">
        <v>0.30150695737181965</v>
      </c>
      <c r="I125" s="19">
        <v>-2.8660483410766546E-2</v>
      </c>
      <c r="J125" s="20">
        <v>-9.5057452937718834E-2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37"/>
      <c r="FZ125" s="19">
        <v>4.148969123813405</v>
      </c>
      <c r="GA125" s="19">
        <v>3.4918028165655408</v>
      </c>
      <c r="GB125" s="19">
        <v>2.8105063836761315</v>
      </c>
      <c r="GC125" s="19">
        <v>2.2618547608587334</v>
      </c>
      <c r="GD125" s="19">
        <v>4.0144746302370153</v>
      </c>
      <c r="GE125" s="19">
        <v>5.0030091549462909</v>
      </c>
      <c r="GF125" s="19">
        <v>4.425224616719051</v>
      </c>
      <c r="GG125" s="19">
        <v>2.4303298675696574</v>
      </c>
      <c r="GH125" s="19">
        <v>2.9364472326188138</v>
      </c>
      <c r="GI125" s="19">
        <v>3.542407290303522</v>
      </c>
      <c r="GJ125" s="19">
        <v>4.1441802082591446</v>
      </c>
      <c r="GK125" s="19">
        <v>3.8028177036544863</v>
      </c>
      <c r="GL125" s="19">
        <v>3.5115717266742092</v>
      </c>
      <c r="GM125" s="19">
        <v>4.663032215381806</v>
      </c>
      <c r="GN125" s="19">
        <f t="shared" si="20"/>
        <v>0.51499953534220688</v>
      </c>
      <c r="GO125" s="260"/>
      <c r="GP125" s="260"/>
      <c r="GQ125" s="260"/>
      <c r="GR125" s="260"/>
      <c r="GS125" s="260"/>
      <c r="GT125" s="260"/>
      <c r="GU125" s="260"/>
    </row>
    <row r="126" spans="1:203" ht="13.8">
      <c r="A126" s="9"/>
      <c r="B126" s="223" t="s">
        <v>19</v>
      </c>
      <c r="C126" s="19">
        <v>0.15354084597696288</v>
      </c>
      <c r="D126" s="19">
        <v>0.55662634465681982</v>
      </c>
      <c r="E126" s="19">
        <v>-0.40308549867985694</v>
      </c>
      <c r="F126" s="20">
        <v>-0.72415814046382165</v>
      </c>
      <c r="G126" s="22"/>
      <c r="H126" s="19">
        <v>0</v>
      </c>
      <c r="I126" s="19">
        <v>0.55662634465681982</v>
      </c>
      <c r="J126" s="20">
        <v>0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37"/>
      <c r="FZ126" s="19">
        <v>3.8695178710334432</v>
      </c>
      <c r="GA126" s="19">
        <v>4.5483053158493991</v>
      </c>
      <c r="GB126" s="19">
        <v>5.4177707788402119</v>
      </c>
      <c r="GC126" s="19">
        <v>5.979844865953984</v>
      </c>
      <c r="GD126" s="19">
        <v>5.8295610667193003</v>
      </c>
      <c r="GE126" s="19">
        <v>5.9760568400081926</v>
      </c>
      <c r="GF126" s="19">
        <v>5.7719288630204657</v>
      </c>
      <c r="GG126" s="19">
        <v>4.6129827007847943</v>
      </c>
      <c r="GH126" s="19">
        <v>4.0815144709110625</v>
      </c>
      <c r="GI126" s="19">
        <v>3.9396511419475693</v>
      </c>
      <c r="GJ126" s="19">
        <v>7.2470244811862372</v>
      </c>
      <c r="GK126" s="19">
        <v>3.9357040665696292</v>
      </c>
      <c r="GL126" s="19">
        <v>4.6312384997252583</v>
      </c>
      <c r="GM126" s="19">
        <v>6.577486322525302</v>
      </c>
      <c r="GN126" s="19">
        <f t="shared" si="20"/>
        <v>0.15354084597696288</v>
      </c>
      <c r="GO126" s="260"/>
      <c r="GP126" s="260"/>
      <c r="GQ126" s="260"/>
      <c r="GR126" s="260"/>
      <c r="GS126" s="260"/>
      <c r="GT126" s="260"/>
      <c r="GU126" s="260"/>
    </row>
    <row r="127" spans="1:203" ht="13.8">
      <c r="A127" s="9"/>
      <c r="B127" s="223" t="s">
        <v>20</v>
      </c>
      <c r="C127" s="19">
        <v>0.3322065995513892</v>
      </c>
      <c r="D127" s="19">
        <v>0.28374914892292585</v>
      </c>
      <c r="E127" s="19">
        <v>4.845745062846335E-2</v>
      </c>
      <c r="F127" s="20">
        <v>0.17077566862280083</v>
      </c>
      <c r="G127" s="22"/>
      <c r="H127" s="19">
        <v>7.5398643375952937E-2</v>
      </c>
      <c r="I127" s="19">
        <v>0.20835050554697293</v>
      </c>
      <c r="J127" s="20">
        <v>2.7633190229709443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37"/>
      <c r="FZ127" s="19">
        <v>1.9195030278594976</v>
      </c>
      <c r="GA127" s="19">
        <v>2.2997808180876707</v>
      </c>
      <c r="GB127" s="19">
        <v>3.1309028695136258</v>
      </c>
      <c r="GC127" s="19">
        <v>2.4899092995399523</v>
      </c>
      <c r="GD127" s="19">
        <v>2.080078648101003</v>
      </c>
      <c r="GE127" s="19">
        <v>3.1826114536482066</v>
      </c>
      <c r="GF127" s="19">
        <v>1.5580900487222735</v>
      </c>
      <c r="GG127" s="19">
        <v>1.2209991443819876</v>
      </c>
      <c r="GH127" s="19">
        <v>1.7795290847551777</v>
      </c>
      <c r="GI127" s="19">
        <v>3.2901522594317885</v>
      </c>
      <c r="GJ127" s="19">
        <v>2.1351945248192012</v>
      </c>
      <c r="GK127" s="19">
        <v>3.0493794963541521</v>
      </c>
      <c r="GL127" s="19">
        <v>2.7473608369850075</v>
      </c>
      <c r="GM127" s="19">
        <v>3.6308659853232994</v>
      </c>
      <c r="GN127" s="19">
        <f t="shared" si="20"/>
        <v>0.3322065995513892</v>
      </c>
      <c r="GO127" s="260"/>
      <c r="GP127" s="260"/>
      <c r="GQ127" s="260"/>
      <c r="GR127" s="260"/>
      <c r="GS127" s="260"/>
      <c r="GT127" s="260"/>
      <c r="GU127" s="260"/>
    </row>
    <row r="128" spans="1:203" ht="13.8">
      <c r="A128" s="9"/>
      <c r="B128" s="222" t="s">
        <v>44</v>
      </c>
      <c r="C128" s="25">
        <v>4.271558882458331</v>
      </c>
      <c r="D128" s="25">
        <v>3.2692230824828901</v>
      </c>
      <c r="E128" s="25">
        <v>1.002335799975441</v>
      </c>
      <c r="F128" s="26">
        <v>0.30659755381825854</v>
      </c>
      <c r="G128" s="27"/>
      <c r="H128" s="25">
        <v>3.6515323857545905</v>
      </c>
      <c r="I128" s="25">
        <v>-0.38230930327170043</v>
      </c>
      <c r="J128" s="26">
        <v>-0.1046983191942021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37"/>
      <c r="FZ128" s="25">
        <v>30.389657000486835</v>
      </c>
      <c r="GA128" s="25">
        <v>31.548203773206872</v>
      </c>
      <c r="GB128" s="25">
        <v>36.251906087073486</v>
      </c>
      <c r="GC128" s="25">
        <v>41.049818411078022</v>
      </c>
      <c r="GD128" s="25">
        <v>40.711926423965977</v>
      </c>
      <c r="GE128" s="25">
        <v>107.31959173078332</v>
      </c>
      <c r="GF128" s="25">
        <v>60.763403292285645</v>
      </c>
      <c r="GG128" s="25">
        <v>71.12496193042891</v>
      </c>
      <c r="GH128" s="25">
        <v>55.639441945105517</v>
      </c>
      <c r="GI128" s="25">
        <v>57.007976514902282</v>
      </c>
      <c r="GJ128" s="25">
        <v>53.729385151334924</v>
      </c>
      <c r="GK128" s="25">
        <v>44.613065072616457</v>
      </c>
      <c r="GL128" s="25">
        <v>39.601277229101811</v>
      </c>
      <c r="GM128" s="25">
        <v>47.82187258485591</v>
      </c>
      <c r="GN128" s="25">
        <f t="shared" si="20"/>
        <v>4.271558882458331</v>
      </c>
      <c r="GO128" s="260"/>
      <c r="GP128" s="260"/>
      <c r="GQ128" s="260"/>
      <c r="GR128" s="260"/>
      <c r="GS128" s="260"/>
      <c r="GT128" s="260"/>
      <c r="GU128" s="260"/>
    </row>
    <row r="129" spans="1:203" ht="13.8">
      <c r="A129" s="9"/>
      <c r="B129" s="223" t="s">
        <v>18</v>
      </c>
      <c r="C129" s="19">
        <v>2.2966347407086078</v>
      </c>
      <c r="D129" s="19">
        <v>1.8351437220529596</v>
      </c>
      <c r="E129" s="19">
        <v>0.46149101865564823</v>
      </c>
      <c r="F129" s="20">
        <v>0.25147404702416559</v>
      </c>
      <c r="G129" s="22"/>
      <c r="H129" s="19">
        <v>2.1138176548069256</v>
      </c>
      <c r="I129" s="19">
        <v>-0.27867393275396601</v>
      </c>
      <c r="J129" s="20">
        <v>-0.13183442390134634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37"/>
      <c r="FZ129" s="19">
        <v>8.8324477806459427</v>
      </c>
      <c r="GA129" s="19">
        <v>9.2853843745127111</v>
      </c>
      <c r="GB129" s="19">
        <v>10.808510683257889</v>
      </c>
      <c r="GC129" s="19">
        <v>11.518515455239461</v>
      </c>
      <c r="GD129" s="19">
        <v>11.663958765861754</v>
      </c>
      <c r="GE129" s="19">
        <v>24.548164259815177</v>
      </c>
      <c r="GF129" s="19">
        <v>34.280278085314059</v>
      </c>
      <c r="GG129" s="19">
        <v>46.232749544400015</v>
      </c>
      <c r="GH129" s="19">
        <v>32.406354147980835</v>
      </c>
      <c r="GI129" s="19">
        <v>35.931943241278425</v>
      </c>
      <c r="GJ129" s="19">
        <v>33.756019825031217</v>
      </c>
      <c r="GK129" s="19">
        <v>28.19573617076701</v>
      </c>
      <c r="GL129" s="19">
        <v>23.621261653840456</v>
      </c>
      <c r="GM129" s="19">
        <v>26.987675285191091</v>
      </c>
      <c r="GN129" s="19">
        <f t="shared" si="20"/>
        <v>2.2966347407086078</v>
      </c>
      <c r="GO129" s="260"/>
      <c r="GP129" s="260"/>
      <c r="GQ129" s="260"/>
      <c r="GR129" s="260"/>
      <c r="GS129" s="260"/>
      <c r="GT129" s="260"/>
      <c r="GU129" s="260"/>
    </row>
    <row r="130" spans="1:203" ht="13.8">
      <c r="A130" s="9"/>
      <c r="B130" s="223" t="s">
        <v>19</v>
      </c>
      <c r="C130" s="19">
        <v>0.69990351517588223</v>
      </c>
      <c r="D130" s="19">
        <v>0.63625944571055082</v>
      </c>
      <c r="E130" s="19">
        <v>6.364406946533141E-2</v>
      </c>
      <c r="F130" s="20">
        <v>0.10002848664078548</v>
      </c>
      <c r="G130" s="22"/>
      <c r="H130" s="19">
        <v>0.82244511486712479</v>
      </c>
      <c r="I130" s="19">
        <v>-0.18618566915657397</v>
      </c>
      <c r="J130" s="20">
        <v>-0.22638066150670047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37"/>
      <c r="FZ130" s="19">
        <v>13.46522225592717</v>
      </c>
      <c r="GA130" s="19">
        <v>13.479420407294787</v>
      </c>
      <c r="GB130" s="19">
        <v>14.701255677753368</v>
      </c>
      <c r="GC130" s="19">
        <v>16.446692515800322</v>
      </c>
      <c r="GD130" s="19">
        <v>16.297473604113147</v>
      </c>
      <c r="GE130" s="19">
        <v>15.404238886340838</v>
      </c>
      <c r="GF130" s="19">
        <v>15.897603463003989</v>
      </c>
      <c r="GG130" s="19">
        <v>14.546556244708949</v>
      </c>
      <c r="GH130" s="19">
        <v>13.872436533750143</v>
      </c>
      <c r="GI130" s="19">
        <v>11.494155090322744</v>
      </c>
      <c r="GJ130" s="19">
        <v>10.457708564874284</v>
      </c>
      <c r="GK130" s="19">
        <v>7.9544414568170732</v>
      </c>
      <c r="GL130" s="19">
        <v>6.3596442363377186</v>
      </c>
      <c r="GM130" s="19">
        <v>7.1307054472161822</v>
      </c>
      <c r="GN130" s="19">
        <f t="shared" si="20"/>
        <v>0.69990351517588223</v>
      </c>
      <c r="GO130" s="260"/>
      <c r="GP130" s="260"/>
      <c r="GQ130" s="260"/>
      <c r="GR130" s="260"/>
      <c r="GS130" s="260"/>
      <c r="GT130" s="260"/>
      <c r="GU130" s="260"/>
    </row>
    <row r="131" spans="1:203" ht="13.8">
      <c r="A131" s="9"/>
      <c r="B131" s="223" t="s">
        <v>20</v>
      </c>
      <c r="C131" s="19">
        <v>1.2750206265738409</v>
      </c>
      <c r="D131" s="19">
        <v>0.79781991471937974</v>
      </c>
      <c r="E131" s="19">
        <v>0.47720071185446111</v>
      </c>
      <c r="F131" s="20">
        <v>0.598130860173262</v>
      </c>
      <c r="G131" s="22"/>
      <c r="H131" s="19">
        <v>0.71526961608053985</v>
      </c>
      <c r="I131" s="19">
        <v>8.2550298638839892E-2</v>
      </c>
      <c r="J131" s="20">
        <v>0.11541144315788282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37"/>
      <c r="FZ131" s="19">
        <v>8.0919869639137243</v>
      </c>
      <c r="GA131" s="19">
        <v>8.7833989913993751</v>
      </c>
      <c r="GB131" s="19">
        <v>10.742139726062227</v>
      </c>
      <c r="GC131" s="19">
        <v>13.084610440038237</v>
      </c>
      <c r="GD131" s="19">
        <v>12.750494053991073</v>
      </c>
      <c r="GE131" s="19">
        <v>67.3671885846273</v>
      </c>
      <c r="GF131" s="19">
        <v>10.5855217439676</v>
      </c>
      <c r="GG131" s="19">
        <v>10.345656141319949</v>
      </c>
      <c r="GH131" s="19">
        <v>9.3606512633745353</v>
      </c>
      <c r="GI131" s="19">
        <v>9.581878183301118</v>
      </c>
      <c r="GJ131" s="19">
        <v>9.5156567614294278</v>
      </c>
      <c r="GK131" s="19">
        <v>8.4628874450323703</v>
      </c>
      <c r="GL131" s="19">
        <v>9.6203713389236398</v>
      </c>
      <c r="GM131" s="19">
        <v>13.703491852448639</v>
      </c>
      <c r="GN131" s="19">
        <f t="shared" si="20"/>
        <v>1.2750206265738409</v>
      </c>
      <c r="GO131" s="260"/>
      <c r="GP131" s="260"/>
      <c r="GQ131" s="260"/>
      <c r="GR131" s="260"/>
      <c r="GS131" s="260"/>
      <c r="GT131" s="260"/>
      <c r="GU131" s="260"/>
    </row>
    <row r="132" spans="1:203" ht="13.8">
      <c r="A132" s="9"/>
      <c r="B132" s="222" t="s">
        <v>45</v>
      </c>
      <c r="C132" s="25">
        <v>1.7788626901714033</v>
      </c>
      <c r="D132" s="25">
        <v>1.5762457588792134</v>
      </c>
      <c r="E132" s="25">
        <v>0.20261693129218994</v>
      </c>
      <c r="F132" s="26">
        <v>0.1285439977559466</v>
      </c>
      <c r="G132" s="27"/>
      <c r="H132" s="25">
        <v>0.65440801833792106</v>
      </c>
      <c r="I132" s="25">
        <v>0.92183774054129231</v>
      </c>
      <c r="J132" s="26">
        <v>1.4086589936391591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1.6564101995208129</v>
      </c>
      <c r="FX132" s="25">
        <v>1.7788626901714033</v>
      </c>
      <c r="FY132" s="37"/>
      <c r="FZ132" s="25">
        <v>1.2660027563511556</v>
      </c>
      <c r="GA132" s="25">
        <v>7.8629224313740833</v>
      </c>
      <c r="GB132" s="25">
        <v>10.073871636015166</v>
      </c>
      <c r="GC132" s="25">
        <v>12.807913243178715</v>
      </c>
      <c r="GD132" s="25">
        <v>14.271680937911146</v>
      </c>
      <c r="GE132" s="25">
        <v>14.282126460309428</v>
      </c>
      <c r="GF132" s="25">
        <v>20.243337053884741</v>
      </c>
      <c r="GG132" s="25">
        <v>23.48364977800604</v>
      </c>
      <c r="GH132" s="25">
        <v>23.657910221420931</v>
      </c>
      <c r="GI132" s="25">
        <v>22.700154916792364</v>
      </c>
      <c r="GJ132" s="25">
        <v>21.5067831646545</v>
      </c>
      <c r="GK132" s="25">
        <v>18.379924679456593</v>
      </c>
      <c r="GL132" s="25">
        <v>20.51038976467315</v>
      </c>
      <c r="GM132" s="25">
        <v>24.108122741517075</v>
      </c>
      <c r="GN132" s="25">
        <f t="shared" si="20"/>
        <v>1.7788626901714033</v>
      </c>
      <c r="GO132" s="260"/>
      <c r="GP132" s="260"/>
      <c r="GQ132" s="260"/>
      <c r="GR132" s="260"/>
      <c r="GS132" s="260"/>
      <c r="GT132" s="260"/>
      <c r="GU132" s="260"/>
    </row>
    <row r="133" spans="1:203" ht="13.8">
      <c r="A133" s="9"/>
      <c r="B133" s="223" t="s">
        <v>18</v>
      </c>
      <c r="C133" s="19">
        <v>0.97576280285312234</v>
      </c>
      <c r="D133" s="19">
        <v>0.3195519974021227</v>
      </c>
      <c r="E133" s="19">
        <v>0.65621080545099963</v>
      </c>
      <c r="F133" s="20">
        <v>2.053533730929014</v>
      </c>
      <c r="G133" s="22"/>
      <c r="H133" s="19">
        <v>7.3029566977609706E-2</v>
      </c>
      <c r="I133" s="19">
        <v>0.24652243042451299</v>
      </c>
      <c r="J133" s="20">
        <v>3.3756523642005827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37"/>
      <c r="FZ133" s="19">
        <v>1.1142001906795</v>
      </c>
      <c r="GA133" s="19">
        <v>5.8247150696729566</v>
      </c>
      <c r="GB133" s="19">
        <v>6.0286905565316928</v>
      </c>
      <c r="GC133" s="19">
        <v>6.0695217412914593</v>
      </c>
      <c r="GD133" s="19">
        <v>6.1878750565996654</v>
      </c>
      <c r="GE133" s="19">
        <v>5.8279275740662477</v>
      </c>
      <c r="GF133" s="19">
        <v>5.0642873671817528</v>
      </c>
      <c r="GG133" s="19">
        <v>3.9186110245265882</v>
      </c>
      <c r="GH133" s="19">
        <v>3.4650502652858846</v>
      </c>
      <c r="GI133" s="19">
        <v>4.1347984731122747</v>
      </c>
      <c r="GJ133" s="19">
        <v>5.1325537586122207</v>
      </c>
      <c r="GK133" s="19">
        <v>4.2159125218150368</v>
      </c>
      <c r="GL133" s="19">
        <v>4.7774811625331219</v>
      </c>
      <c r="GM133" s="19">
        <v>9.1640466073199871</v>
      </c>
      <c r="GN133" s="19">
        <f t="shared" si="20"/>
        <v>0.97576280285312234</v>
      </c>
      <c r="GO133" s="260"/>
      <c r="GP133" s="260"/>
      <c r="GQ133" s="260"/>
      <c r="GR133" s="260"/>
      <c r="GS133" s="260"/>
      <c r="GT133" s="260"/>
      <c r="GU133" s="260"/>
    </row>
    <row r="134" spans="1:203" ht="13.8">
      <c r="A134" s="9"/>
      <c r="B134" s="223" t="s">
        <v>19</v>
      </c>
      <c r="C134" s="19">
        <v>0.61691842037511202</v>
      </c>
      <c r="D134" s="19">
        <v>1.0244307362975207</v>
      </c>
      <c r="E134" s="19">
        <v>-0.40751231592240866</v>
      </c>
      <c r="F134" s="20">
        <v>-0.39779391762027017</v>
      </c>
      <c r="G134" s="22"/>
      <c r="H134" s="19">
        <v>9.0726971165135964E-2</v>
      </c>
      <c r="I134" s="19">
        <v>0.93370376513238473</v>
      </c>
      <c r="J134" s="20">
        <v>10.291358271322773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37"/>
      <c r="FZ134" s="19">
        <v>0.15180256567165551</v>
      </c>
      <c r="GA134" s="19">
        <v>0.55940540035634922</v>
      </c>
      <c r="GB134" s="19">
        <v>1.4675164599640818</v>
      </c>
      <c r="GC134" s="19">
        <v>3.7981796569547335</v>
      </c>
      <c r="GD134" s="19">
        <v>4.813068088599338</v>
      </c>
      <c r="GE134" s="19">
        <v>4.0638994942458169</v>
      </c>
      <c r="GF134" s="19">
        <v>8.5091828390802586</v>
      </c>
      <c r="GG134" s="19">
        <v>8.9646914209488671</v>
      </c>
      <c r="GH134" s="19">
        <v>8.4369938024270663</v>
      </c>
      <c r="GI134" s="19">
        <v>5.0721979536703206</v>
      </c>
      <c r="GJ134" s="19">
        <v>4.4016434064689989</v>
      </c>
      <c r="GK134" s="19">
        <v>6.1855920726401186</v>
      </c>
      <c r="GL134" s="19">
        <v>9.9696293920854391</v>
      </c>
      <c r="GM134" s="19">
        <v>11.313601453390936</v>
      </c>
      <c r="GN134" s="19">
        <f t="shared" si="20"/>
        <v>0.61691842037511202</v>
      </c>
      <c r="GO134" s="260"/>
      <c r="GP134" s="260"/>
      <c r="GQ134" s="260"/>
      <c r="GR134" s="260"/>
      <c r="GS134" s="260"/>
      <c r="GT134" s="260"/>
      <c r="GU134" s="260"/>
    </row>
    <row r="135" spans="1:203" ht="13.8">
      <c r="A135" s="9"/>
      <c r="B135" s="223" t="s">
        <v>20</v>
      </c>
      <c r="C135" s="19">
        <v>0.18618146694316892</v>
      </c>
      <c r="D135" s="19">
        <v>0.23226302517957001</v>
      </c>
      <c r="E135" s="19">
        <v>-4.6081558236401088E-2</v>
      </c>
      <c r="F135" s="20">
        <v>-0.19840247151165777</v>
      </c>
      <c r="G135" s="22"/>
      <c r="H135" s="19">
        <v>0.49065148019517546</v>
      </c>
      <c r="I135" s="19">
        <v>-0.25838845501560548</v>
      </c>
      <c r="J135" s="20">
        <v>-0.5266232049535885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0.20168498353363068</v>
      </c>
      <c r="FX135" s="19">
        <v>0.18618146694316892</v>
      </c>
      <c r="FY135" s="37"/>
      <c r="FZ135" s="19">
        <v>0</v>
      </c>
      <c r="GA135" s="19">
        <v>1.4788019613447778</v>
      </c>
      <c r="GB135" s="19">
        <v>2.5776646195193922</v>
      </c>
      <c r="GC135" s="19">
        <v>2.9402118449325223</v>
      </c>
      <c r="GD135" s="19">
        <v>3.2707377927121435</v>
      </c>
      <c r="GE135" s="19">
        <v>4.3902993919973632</v>
      </c>
      <c r="GF135" s="19">
        <v>6.6698668476227292</v>
      </c>
      <c r="GG135" s="19">
        <v>10.600347332530585</v>
      </c>
      <c r="GH135" s="19">
        <v>11.755866153707981</v>
      </c>
      <c r="GI135" s="19">
        <v>13.493158490009771</v>
      </c>
      <c r="GJ135" s="19">
        <v>11.97258599957328</v>
      </c>
      <c r="GK135" s="19">
        <v>7.9784200850014368</v>
      </c>
      <c r="GL135" s="19">
        <v>5.7632792100545895</v>
      </c>
      <c r="GM135" s="19">
        <v>3.6304746808061528</v>
      </c>
      <c r="GN135" s="19">
        <f t="shared" si="20"/>
        <v>0.18618146694316892</v>
      </c>
      <c r="GO135" s="260"/>
      <c r="GP135" s="260"/>
      <c r="GQ135" s="260"/>
      <c r="GR135" s="260"/>
      <c r="GS135" s="260"/>
      <c r="GT135" s="260"/>
      <c r="GU135" s="260"/>
    </row>
    <row r="136" spans="1:203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 s="37"/>
      <c r="FZ136" s="268"/>
      <c r="GA136" s="268"/>
      <c r="GB136" s="268"/>
      <c r="GC136" s="268"/>
      <c r="GD136" s="268"/>
      <c r="GE136" s="268"/>
      <c r="GF136" s="268"/>
      <c r="GG136" s="268"/>
      <c r="GH136" s="268"/>
      <c r="GI136" s="268"/>
      <c r="GJ136" s="268"/>
      <c r="GK136" s="267"/>
      <c r="GL136" s="267"/>
      <c r="GM136" s="267"/>
      <c r="GN136" s="267"/>
      <c r="GO136" s="260"/>
      <c r="GP136" s="260"/>
      <c r="GQ136" s="260"/>
      <c r="GR136" s="260"/>
      <c r="GS136" s="260"/>
      <c r="GT136" s="260"/>
      <c r="GU136" s="260"/>
    </row>
    <row r="137" spans="1:203" ht="13.8">
      <c r="A137" s="9"/>
      <c r="B137" s="34" t="s">
        <v>265</v>
      </c>
      <c r="C137" s="25">
        <v>0.82743665615228834</v>
      </c>
      <c r="D137" s="25">
        <v>0.26564191363218037</v>
      </c>
      <c r="E137" s="25">
        <v>0.56179474252010797</v>
      </c>
      <c r="F137" s="26">
        <v>2.1148573086173217</v>
      </c>
      <c r="G137" s="27"/>
      <c r="H137" s="25">
        <v>0.2629873404172367</v>
      </c>
      <c r="I137" s="25">
        <v>2.6545732149436674E-3</v>
      </c>
      <c r="J137" s="26">
        <v>1.0093920151183374E-2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37"/>
      <c r="FZ137" s="25">
        <v>3.0310967991356259E-2</v>
      </c>
      <c r="GA137" s="25">
        <v>3.5047676183890983</v>
      </c>
      <c r="GB137" s="25">
        <v>39.808844744158691</v>
      </c>
      <c r="GC137" s="25">
        <v>60.007100170844744</v>
      </c>
      <c r="GD137" s="25">
        <v>96.629051727225459</v>
      </c>
      <c r="GE137" s="25">
        <v>63.242235592323226</v>
      </c>
      <c r="GF137" s="25">
        <v>146.26375103544603</v>
      </c>
      <c r="GG137" s="25">
        <v>127.1031136587107</v>
      </c>
      <c r="GH137" s="25">
        <v>119.42694989064054</v>
      </c>
      <c r="GI137" s="25">
        <v>120.3907505415491</v>
      </c>
      <c r="GJ137" s="25">
        <v>254.16002537343212</v>
      </c>
      <c r="GK137" s="25">
        <v>50.84617134961718</v>
      </c>
      <c r="GL137" s="25">
        <v>9.5429062928567205</v>
      </c>
      <c r="GM137" s="25">
        <v>4.8160566152192992</v>
      </c>
      <c r="GN137" s="25">
        <f t="shared" ref="GN137:GN140" si="21">+C137</f>
        <v>0.82743665615228834</v>
      </c>
      <c r="GO137" s="260"/>
      <c r="GP137" s="260"/>
      <c r="GQ137" s="260"/>
      <c r="GR137" s="260"/>
      <c r="GS137" s="260"/>
      <c r="GT137" s="260"/>
      <c r="GU137" s="260"/>
    </row>
    <row r="138" spans="1:203" ht="13.8">
      <c r="A138" s="9"/>
      <c r="B138" s="18" t="s">
        <v>18</v>
      </c>
      <c r="C138" s="19">
        <v>0.57770964584816464</v>
      </c>
      <c r="D138" s="19">
        <v>0.20420492733168411</v>
      </c>
      <c r="E138" s="19">
        <v>0.37350471851648054</v>
      </c>
      <c r="F138" s="20">
        <v>1.8290681003490563</v>
      </c>
      <c r="G138" s="22"/>
      <c r="H138" s="19">
        <v>0.23390383841960166</v>
      </c>
      <c r="I138" s="19">
        <v>-2.9698911087917557E-2</v>
      </c>
      <c r="J138" s="20">
        <v>-0.12697060163091672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37"/>
      <c r="FZ138" s="19">
        <v>3.0310967991356259E-2</v>
      </c>
      <c r="GA138" s="19">
        <v>0</v>
      </c>
      <c r="GB138" s="19">
        <v>10.529081224306324</v>
      </c>
      <c r="GC138" s="19">
        <v>12.319964974365327</v>
      </c>
      <c r="GD138" s="19">
        <v>21.755659217454717</v>
      </c>
      <c r="GE138" s="19">
        <v>20.952521406279079</v>
      </c>
      <c r="GF138" s="19">
        <v>52.576709861274018</v>
      </c>
      <c r="GG138" s="19">
        <v>48.404240089955351</v>
      </c>
      <c r="GH138" s="19">
        <v>48.463320462263802</v>
      </c>
      <c r="GI138" s="19">
        <v>39.713607873448318</v>
      </c>
      <c r="GJ138" s="19">
        <v>71.41271787336089</v>
      </c>
      <c r="GK138" s="19">
        <v>11.397446763450052</v>
      </c>
      <c r="GL138" s="19">
        <v>6.7343791247799656</v>
      </c>
      <c r="GM138" s="19">
        <v>3.3380126560104904</v>
      </c>
      <c r="GN138" s="19">
        <f t="shared" si="21"/>
        <v>0.57770964584816464</v>
      </c>
      <c r="GO138" s="260"/>
      <c r="GP138" s="260"/>
      <c r="GQ138" s="260"/>
      <c r="GR138" s="260"/>
      <c r="GS138" s="260"/>
      <c r="GT138" s="260"/>
      <c r="GU138" s="260"/>
    </row>
    <row r="139" spans="1:203" ht="13.8">
      <c r="A139" s="9"/>
      <c r="B139" s="18" t="s">
        <v>19</v>
      </c>
      <c r="C139" s="19">
        <v>0.179536583116152</v>
      </c>
      <c r="D139" s="19">
        <v>4.5725524331916644E-2</v>
      </c>
      <c r="E139" s="19">
        <v>0.13381105878423535</v>
      </c>
      <c r="F139" s="20">
        <v>2.926397471419143</v>
      </c>
      <c r="G139" s="22"/>
      <c r="H139" s="19">
        <v>1.575236752077934E-2</v>
      </c>
      <c r="I139" s="19">
        <v>2.9973156811137304E-2</v>
      </c>
      <c r="J139" s="20">
        <v>1.9027715530125213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37"/>
      <c r="FZ139" s="19">
        <v>0</v>
      </c>
      <c r="GA139" s="19">
        <v>1.2566654180874597</v>
      </c>
      <c r="GB139" s="19">
        <v>9.5232537314328845</v>
      </c>
      <c r="GC139" s="19">
        <v>20.830993841650713</v>
      </c>
      <c r="GD139" s="19">
        <v>25.321253706717723</v>
      </c>
      <c r="GE139" s="19">
        <v>21.13122541283046</v>
      </c>
      <c r="GF139" s="19">
        <v>54.314691131321126</v>
      </c>
      <c r="GG139" s="19">
        <v>44.468882596225207</v>
      </c>
      <c r="GH139" s="19">
        <v>36.01896755742176</v>
      </c>
      <c r="GI139" s="19">
        <v>35.832802021579617</v>
      </c>
      <c r="GJ139" s="19">
        <v>53.941116548941231</v>
      </c>
      <c r="GK139" s="19">
        <v>12.826593407856272</v>
      </c>
      <c r="GL139" s="19">
        <v>1.8325509422245181</v>
      </c>
      <c r="GM139" s="19">
        <v>0.76980762817044868</v>
      </c>
      <c r="GN139" s="19">
        <f t="shared" si="21"/>
        <v>0.179536583116152</v>
      </c>
      <c r="GO139" s="260"/>
      <c r="GP139" s="260"/>
      <c r="GQ139" s="260"/>
      <c r="GR139" s="260"/>
      <c r="GS139" s="260"/>
      <c r="GT139" s="260"/>
      <c r="GU139" s="260"/>
    </row>
    <row r="140" spans="1:203" ht="13.8">
      <c r="A140" s="9"/>
      <c r="B140" s="18" t="s">
        <v>20</v>
      </c>
      <c r="C140" s="19">
        <v>7.0190427187971624E-2</v>
      </c>
      <c r="D140" s="19">
        <v>1.5711461968579601E-2</v>
      </c>
      <c r="E140" s="19">
        <v>5.4478965219392023E-2</v>
      </c>
      <c r="F140" s="20">
        <v>3.4674663203425116</v>
      </c>
      <c r="G140" s="22"/>
      <c r="H140" s="19">
        <v>1.33311344768557E-2</v>
      </c>
      <c r="I140" s="19">
        <v>2.380327491723901E-3</v>
      </c>
      <c r="J140" s="20">
        <v>0.17855400797707116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37"/>
      <c r="FZ140" s="19">
        <v>0</v>
      </c>
      <c r="GA140" s="19">
        <v>2.2481022003016387</v>
      </c>
      <c r="GB140" s="19">
        <v>19.756509788419482</v>
      </c>
      <c r="GC140" s="19">
        <v>26.856141354828701</v>
      </c>
      <c r="GD140" s="19">
        <v>49.552138803053026</v>
      </c>
      <c r="GE140" s="19">
        <v>21.158488773213691</v>
      </c>
      <c r="GF140" s="19">
        <v>39.37235004285089</v>
      </c>
      <c r="GG140" s="19">
        <v>34.229990972530146</v>
      </c>
      <c r="GH140" s="19">
        <v>34.944661870954981</v>
      </c>
      <c r="GI140" s="19">
        <v>44.844340646521154</v>
      </c>
      <c r="GJ140" s="19">
        <v>128.80619095112999</v>
      </c>
      <c r="GK140" s="19">
        <v>26.622131178310859</v>
      </c>
      <c r="GL140" s="19">
        <v>0.97597622585223842</v>
      </c>
      <c r="GM140" s="19">
        <v>0.70823633103836059</v>
      </c>
      <c r="GN140" s="19">
        <f t="shared" si="21"/>
        <v>7.0190427187971624E-2</v>
      </c>
      <c r="GO140" s="260"/>
      <c r="GP140" s="260"/>
      <c r="GQ140" s="260"/>
      <c r="GR140" s="260"/>
      <c r="GS140" s="260"/>
      <c r="GT140" s="260"/>
      <c r="GU140" s="260"/>
    </row>
    <row r="141" spans="1:203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 s="37"/>
      <c r="FZ141" s="268"/>
      <c r="GA141" s="268"/>
      <c r="GB141" s="268"/>
      <c r="GC141" s="268"/>
      <c r="GD141" s="268"/>
      <c r="GE141" s="268"/>
      <c r="GF141" s="268"/>
      <c r="GG141" s="268"/>
      <c r="GH141" s="268"/>
      <c r="GI141" s="268"/>
      <c r="GJ141" s="268"/>
      <c r="GK141" s="267"/>
      <c r="GL141" s="267"/>
      <c r="GM141" s="267"/>
      <c r="GN141" s="267"/>
      <c r="GO141" s="260"/>
      <c r="GP141" s="260"/>
      <c r="GQ141" s="260"/>
      <c r="GR141" s="260"/>
      <c r="GS141" s="260"/>
      <c r="GT141" s="260"/>
      <c r="GU141" s="260"/>
    </row>
    <row r="142" spans="1:203" ht="13.8">
      <c r="A142" s="9"/>
      <c r="B142" s="34" t="s">
        <v>46</v>
      </c>
      <c r="C142" s="25">
        <v>18.863623340769141</v>
      </c>
      <c r="D142" s="25">
        <v>8.0531531690297697</v>
      </c>
      <c r="E142" s="25">
        <v>10.810470171739372</v>
      </c>
      <c r="F142" s="26">
        <v>1.3423897378872032</v>
      </c>
      <c r="G142" s="27"/>
      <c r="H142" s="25">
        <v>7.2100105522178994</v>
      </c>
      <c r="I142" s="25">
        <v>0.8431426168118703</v>
      </c>
      <c r="J142" s="26">
        <v>0.11694055240356173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25">
        <v>18.863623340769141</v>
      </c>
      <c r="FY142" s="37"/>
      <c r="FZ142" s="25">
        <v>78.314105934404523</v>
      </c>
      <c r="GA142" s="25">
        <v>55.449763676382908</v>
      </c>
      <c r="GB142" s="25">
        <v>106.57551857677657</v>
      </c>
      <c r="GC142" s="25">
        <v>153.72510642554573</v>
      </c>
      <c r="GD142" s="25">
        <v>151.9786789332104</v>
      </c>
      <c r="GE142" s="25">
        <v>182.19066714880506</v>
      </c>
      <c r="GF142" s="25">
        <v>165.97124058000233</v>
      </c>
      <c r="GG142" s="25">
        <v>170.27077486977137</v>
      </c>
      <c r="GH142" s="25">
        <v>246.84793785180818</v>
      </c>
      <c r="GI142" s="25">
        <v>230.58409116385047</v>
      </c>
      <c r="GJ142" s="25">
        <v>295.51318370275123</v>
      </c>
      <c r="GK142" s="25">
        <v>176.83335459783152</v>
      </c>
      <c r="GL142" s="25">
        <v>113.06847050501534</v>
      </c>
      <c r="GM142" s="25">
        <v>145.61007042379347</v>
      </c>
      <c r="GN142" s="25">
        <f t="shared" ref="GN142:GN145" si="22">+C142</f>
        <v>18.863623340769141</v>
      </c>
      <c r="GO142" s="260"/>
      <c r="GP142" s="260"/>
      <c r="GQ142" s="260"/>
      <c r="GR142" s="260"/>
      <c r="GS142" s="260"/>
      <c r="GT142" s="260"/>
      <c r="GU142" s="260"/>
    </row>
    <row r="143" spans="1:203" ht="13.8">
      <c r="A143" s="9"/>
      <c r="B143" s="18" t="s">
        <v>18</v>
      </c>
      <c r="C143" s="19">
        <v>7.8467321895299449</v>
      </c>
      <c r="D143" s="19">
        <v>5.1935409365425151</v>
      </c>
      <c r="E143" s="19">
        <v>2.6531912529874297</v>
      </c>
      <c r="F143" s="20">
        <v>0.51086364494004222</v>
      </c>
      <c r="G143" s="22"/>
      <c r="H143" s="19">
        <v>3.5305524160011319</v>
      </c>
      <c r="I143" s="19">
        <v>1.6629885205413832</v>
      </c>
      <c r="J143" s="20">
        <v>0.47102785190340313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19">
        <v>7.8467321895299449</v>
      </c>
      <c r="FY143" s="37"/>
      <c r="FZ143" s="19">
        <v>35.471755178624335</v>
      </c>
      <c r="GA143" s="19">
        <v>18.257299855878944</v>
      </c>
      <c r="GB143" s="19">
        <v>45.355023896314414</v>
      </c>
      <c r="GC143" s="19">
        <v>52.299840809299631</v>
      </c>
      <c r="GD143" s="19">
        <v>52.838102502127406</v>
      </c>
      <c r="GE143" s="19">
        <v>71.898848056224651</v>
      </c>
      <c r="GF143" s="19">
        <v>80.390517844038484</v>
      </c>
      <c r="GG143" s="19">
        <v>68.728146650454846</v>
      </c>
      <c r="GH143" s="19">
        <v>87.695334091170494</v>
      </c>
      <c r="GI143" s="19">
        <v>86.193419082168262</v>
      </c>
      <c r="GJ143" s="19">
        <v>111.58388846245983</v>
      </c>
      <c r="GK143" s="19">
        <v>81.407846473002607</v>
      </c>
      <c r="GL143" s="19">
        <v>49.178813835305988</v>
      </c>
      <c r="GM143" s="19">
        <v>60.640557518457619</v>
      </c>
      <c r="GN143" s="19">
        <f t="shared" si="22"/>
        <v>7.8467321895299449</v>
      </c>
      <c r="GO143" s="260"/>
      <c r="GP143" s="260"/>
      <c r="GQ143" s="260"/>
      <c r="GR143" s="260"/>
      <c r="GS143" s="260"/>
      <c r="GT143" s="260"/>
      <c r="GU143" s="260"/>
    </row>
    <row r="144" spans="1:203" ht="13.8">
      <c r="A144" s="9"/>
      <c r="B144" s="18" t="s">
        <v>19</v>
      </c>
      <c r="C144" s="19">
        <v>3.037238840221764</v>
      </c>
      <c r="D144" s="19">
        <v>0.11977922734579921</v>
      </c>
      <c r="E144" s="19">
        <v>2.9174596128759647</v>
      </c>
      <c r="F144" s="20">
        <v>24.356974723616659</v>
      </c>
      <c r="G144" s="22"/>
      <c r="H144" s="19">
        <v>2.0444946311099104</v>
      </c>
      <c r="I144" s="19">
        <v>-1.9247154037641112</v>
      </c>
      <c r="J144" s="20">
        <v>-0.94141377261491088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19">
        <v>3.037238840221764</v>
      </c>
      <c r="FY144" s="37"/>
      <c r="FZ144" s="19">
        <v>23.191860751134126</v>
      </c>
      <c r="GA144" s="19">
        <v>23.353265069209815</v>
      </c>
      <c r="GB144" s="19">
        <v>23.794534977231358</v>
      </c>
      <c r="GC144" s="19">
        <v>51.455817532503282</v>
      </c>
      <c r="GD144" s="19">
        <v>44.477553104709649</v>
      </c>
      <c r="GE144" s="19">
        <v>41.653074162215844</v>
      </c>
      <c r="GF144" s="19">
        <v>21.775643278132989</v>
      </c>
      <c r="GG144" s="19">
        <v>35.982423946028788</v>
      </c>
      <c r="GH144" s="19">
        <v>79.62152187332839</v>
      </c>
      <c r="GI144" s="19">
        <v>78.884382854096899</v>
      </c>
      <c r="GJ144" s="19">
        <v>97.940159995192687</v>
      </c>
      <c r="GK144" s="19">
        <v>48.742466332384573</v>
      </c>
      <c r="GL144" s="19">
        <v>21.838502055351956</v>
      </c>
      <c r="GM144" s="19">
        <v>31.193383296181842</v>
      </c>
      <c r="GN144" s="19">
        <f t="shared" si="22"/>
        <v>3.037238840221764</v>
      </c>
      <c r="GO144" s="260"/>
      <c r="GP144" s="260"/>
      <c r="GQ144" s="260"/>
      <c r="GR144" s="260"/>
      <c r="GS144" s="260"/>
      <c r="GT144" s="260"/>
      <c r="GU144" s="260"/>
    </row>
    <row r="145" spans="1:203" ht="13.8">
      <c r="A145" s="9"/>
      <c r="B145" s="18" t="s">
        <v>20</v>
      </c>
      <c r="C145" s="19">
        <v>7.979652311017432</v>
      </c>
      <c r="D145" s="19">
        <v>2.7398330051414543</v>
      </c>
      <c r="E145" s="19">
        <v>5.2398193058759777</v>
      </c>
      <c r="F145" s="20">
        <v>1.9124593710796078</v>
      </c>
      <c r="G145" s="22"/>
      <c r="H145" s="19">
        <v>1.6349635051068576</v>
      </c>
      <c r="I145" s="19">
        <v>1.1048695000345967</v>
      </c>
      <c r="J145" s="20">
        <v>0.67577624612629195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19">
        <v>7.979652311017432</v>
      </c>
      <c r="FY145" s="37"/>
      <c r="FZ145" s="19">
        <v>19.650490004646063</v>
      </c>
      <c r="GA145" s="19">
        <v>13.839198751294147</v>
      </c>
      <c r="GB145" s="19">
        <v>37.425959703230802</v>
      </c>
      <c r="GC145" s="19">
        <v>49.969448083742833</v>
      </c>
      <c r="GD145" s="19">
        <v>54.663023326373356</v>
      </c>
      <c r="GE145" s="19">
        <v>68.638744930364581</v>
      </c>
      <c r="GF145" s="19">
        <v>63.805079457830857</v>
      </c>
      <c r="GG145" s="19">
        <v>65.560204273287738</v>
      </c>
      <c r="GH145" s="19">
        <v>79.531081887309327</v>
      </c>
      <c r="GI145" s="19">
        <v>65.506289227585327</v>
      </c>
      <c r="GJ145" s="19">
        <v>85.989135245098709</v>
      </c>
      <c r="GK145" s="19">
        <v>46.683041792444328</v>
      </c>
      <c r="GL145" s="19">
        <v>42.051154614357408</v>
      </c>
      <c r="GM145" s="19">
        <v>53.776129609154005</v>
      </c>
      <c r="GN145" s="19">
        <f t="shared" si="22"/>
        <v>7.979652311017432</v>
      </c>
      <c r="GO145" s="260"/>
      <c r="GP145" s="260"/>
      <c r="GQ145" s="260"/>
      <c r="GR145" s="260"/>
      <c r="GS145" s="260"/>
      <c r="GT145" s="260"/>
      <c r="GU145" s="260"/>
    </row>
    <row r="146" spans="1:203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 s="37"/>
      <c r="FZ146" s="268"/>
      <c r="GA146" s="268"/>
      <c r="GB146" s="268"/>
      <c r="GC146" s="268"/>
      <c r="GD146" s="268"/>
      <c r="GE146" s="268"/>
      <c r="GF146" s="268"/>
      <c r="GG146" s="268"/>
      <c r="GH146" s="268"/>
      <c r="GI146" s="268"/>
      <c r="GJ146" s="268"/>
      <c r="GK146" s="267"/>
      <c r="GL146" s="267"/>
      <c r="GM146" s="267"/>
      <c r="GN146" s="267"/>
      <c r="GO146" s="260"/>
      <c r="GP146" s="260"/>
      <c r="GQ146" s="260"/>
      <c r="GR146" s="260"/>
      <c r="GS146" s="260"/>
      <c r="GT146" s="260"/>
      <c r="GU146" s="260"/>
    </row>
    <row r="147" spans="1:203" ht="13.8">
      <c r="A147" s="9"/>
      <c r="B147" s="34" t="s">
        <v>47</v>
      </c>
      <c r="C147" s="25">
        <v>405.03613741249615</v>
      </c>
      <c r="D147" s="25">
        <v>363.28198743123829</v>
      </c>
      <c r="E147" s="25">
        <v>41.754149981257854</v>
      </c>
      <c r="F147" s="26">
        <v>0.11493592147659411</v>
      </c>
      <c r="G147" s="27"/>
      <c r="H147" s="25">
        <v>411.81422042649729</v>
      </c>
      <c r="I147" s="25">
        <v>-48.532232995258994</v>
      </c>
      <c r="J147" s="26">
        <v>-0.11784982302212965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371.56769429001292</v>
      </c>
      <c r="FL147" s="25">
        <v>363.28198743123829</v>
      </c>
      <c r="FM147" s="25">
        <v>273.58164258663237</v>
      </c>
      <c r="FN147" s="25">
        <v>458.87501954221284</v>
      </c>
      <c r="FO147" s="25">
        <v>375.32264687773892</v>
      </c>
      <c r="FP147" s="25">
        <v>533.46977715660773</v>
      </c>
      <c r="FQ147" s="25">
        <v>514.26827249926339</v>
      </c>
      <c r="FR147" s="25">
        <v>484.16670912959921</v>
      </c>
      <c r="FS147" s="25">
        <v>593.32223481652659</v>
      </c>
      <c r="FT147" s="25">
        <v>460.9370729367684</v>
      </c>
      <c r="FU147" s="25">
        <v>553.81891206563</v>
      </c>
      <c r="FV147" s="25">
        <v>432.27941241073063</v>
      </c>
      <c r="FW147" s="25">
        <v>450.35232276599925</v>
      </c>
      <c r="FX147" s="25">
        <v>405.03613741249615</v>
      </c>
      <c r="FY147" s="37"/>
      <c r="FZ147" s="25">
        <v>3704.9365245358399</v>
      </c>
      <c r="GA147" s="25">
        <v>3904.3990908495607</v>
      </c>
      <c r="GB147" s="25">
        <v>3658.704354200233</v>
      </c>
      <c r="GC147" s="25">
        <v>4104.1447107437243</v>
      </c>
      <c r="GD147" s="25">
        <v>3961.0422825133128</v>
      </c>
      <c r="GE147" s="25">
        <v>3985.1569955483965</v>
      </c>
      <c r="GF147" s="25">
        <v>4071.2925626234728</v>
      </c>
      <c r="GG147" s="25">
        <v>4267.1780994823766</v>
      </c>
      <c r="GH147" s="25">
        <v>4104.2983406761523</v>
      </c>
      <c r="GI147" s="25">
        <v>4063.6398047493703</v>
      </c>
      <c r="GJ147" s="25">
        <v>4090.7749072225247</v>
      </c>
      <c r="GK147" s="25">
        <v>5193.2108133244747</v>
      </c>
      <c r="GL147" s="25">
        <v>5416.1804504912534</v>
      </c>
      <c r="GM147" s="25">
        <v>5493.6760102189482</v>
      </c>
      <c r="GN147" s="25">
        <f t="shared" ref="GN147:GN150" si="23">+C147</f>
        <v>405.03613741249615</v>
      </c>
      <c r="GO147" s="260"/>
      <c r="GP147" s="260"/>
      <c r="GQ147" s="260"/>
      <c r="GR147" s="260"/>
      <c r="GS147" s="260"/>
      <c r="GT147" s="260"/>
      <c r="GU147" s="260"/>
    </row>
    <row r="148" spans="1:203" ht="13.8">
      <c r="A148" s="9"/>
      <c r="B148" s="18" t="s">
        <v>18</v>
      </c>
      <c r="C148" s="19">
        <v>71.559011529999054</v>
      </c>
      <c r="D148" s="19">
        <v>78.26374155000002</v>
      </c>
      <c r="E148" s="19">
        <v>-6.7047300200009659</v>
      </c>
      <c r="F148" s="20">
        <v>-8.5668406432083802E-2</v>
      </c>
      <c r="G148" s="22"/>
      <c r="H148" s="19">
        <v>81.175778802330001</v>
      </c>
      <c r="I148" s="19">
        <v>-2.9120372523299807</v>
      </c>
      <c r="J148" s="20">
        <v>-3.5873228385292631E-2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78.26374155000002</v>
      </c>
      <c r="FM148" s="19">
        <v>39.075495426110024</v>
      </c>
      <c r="FN148" s="19">
        <v>105.49054557486403</v>
      </c>
      <c r="FO148" s="19">
        <v>88.648866956218967</v>
      </c>
      <c r="FP148" s="19">
        <v>118.86694378593302</v>
      </c>
      <c r="FQ148" s="19">
        <v>112.34048338329103</v>
      </c>
      <c r="FR148" s="19">
        <v>101.138045907199</v>
      </c>
      <c r="FS148" s="19">
        <v>123.03549791490099</v>
      </c>
      <c r="FT148" s="19">
        <v>79.40172396686205</v>
      </c>
      <c r="FU148" s="19">
        <v>113.37980129079995</v>
      </c>
      <c r="FV148" s="19">
        <v>73.877701286099011</v>
      </c>
      <c r="FW148" s="19">
        <v>83.107545325299043</v>
      </c>
      <c r="FX148" s="19">
        <v>71.559011529999054</v>
      </c>
      <c r="FY148" s="37"/>
      <c r="FZ148" s="19">
        <v>995.12130596799966</v>
      </c>
      <c r="GA148" s="19">
        <v>1094.15914268444</v>
      </c>
      <c r="GB148" s="19">
        <v>1125.9716204890601</v>
      </c>
      <c r="GC148" s="19">
        <v>1361.3282689952086</v>
      </c>
      <c r="GD148" s="19">
        <v>1290.1777318929969</v>
      </c>
      <c r="GE148" s="19">
        <v>1202.5779370703008</v>
      </c>
      <c r="GF148" s="19">
        <v>1213.9125640701939</v>
      </c>
      <c r="GG148" s="19">
        <v>1169.3011931127332</v>
      </c>
      <c r="GH148" s="19">
        <v>1038.0641804788461</v>
      </c>
      <c r="GI148" s="19">
        <v>975.30553758879523</v>
      </c>
      <c r="GJ148" s="19">
        <v>908.03076784999598</v>
      </c>
      <c r="GK148" s="19">
        <v>1051.3370506304632</v>
      </c>
      <c r="GL148" s="19">
        <v>1091.6763253735403</v>
      </c>
      <c r="GM148" s="19">
        <v>1116.6263923675772</v>
      </c>
      <c r="GN148" s="19">
        <f t="shared" si="23"/>
        <v>71.559011529999054</v>
      </c>
      <c r="GO148" s="260"/>
      <c r="GP148" s="260"/>
      <c r="GQ148" s="260"/>
      <c r="GR148" s="260"/>
      <c r="GS148" s="260"/>
      <c r="GT148" s="260"/>
      <c r="GU148" s="260"/>
    </row>
    <row r="149" spans="1:203" ht="13.8">
      <c r="A149" s="9"/>
      <c r="B149" s="18" t="s">
        <v>19</v>
      </c>
      <c r="C149" s="19">
        <v>130.75797278519997</v>
      </c>
      <c r="D149" s="19">
        <v>109.03427212080032</v>
      </c>
      <c r="E149" s="19">
        <v>21.723700664399644</v>
      </c>
      <c r="F149" s="20">
        <v>0.19923736126134456</v>
      </c>
      <c r="G149" s="22"/>
      <c r="H149" s="19">
        <v>105.55564470353517</v>
      </c>
      <c r="I149" s="19">
        <v>3.4786274172651588</v>
      </c>
      <c r="J149" s="20">
        <v>3.2955389804451223E-2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109.03427212080032</v>
      </c>
      <c r="FM149" s="19">
        <v>79.232677877399624</v>
      </c>
      <c r="FN149" s="19">
        <v>148.04634454879982</v>
      </c>
      <c r="FO149" s="19">
        <v>99.870582505634957</v>
      </c>
      <c r="FP149" s="19">
        <v>171.21359662330076</v>
      </c>
      <c r="FQ149" s="19">
        <v>146.4690964495004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155.04986501580009</v>
      </c>
      <c r="FV149" s="19">
        <v>112.62996585249965</v>
      </c>
      <c r="FW149" s="19">
        <v>116.95921684070015</v>
      </c>
      <c r="FX149" s="19">
        <v>130.75797278519997</v>
      </c>
      <c r="FY149" s="37"/>
      <c r="FZ149" s="19">
        <v>1326.3475315380001</v>
      </c>
      <c r="GA149" s="19">
        <v>1385.1036174210763</v>
      </c>
      <c r="GB149" s="19">
        <v>1255.0227888210165</v>
      </c>
      <c r="GC149" s="19">
        <v>1286.8243888304955</v>
      </c>
      <c r="GD149" s="19">
        <v>1262.6800945348866</v>
      </c>
      <c r="GE149" s="19">
        <v>1296.6224326790709</v>
      </c>
      <c r="GF149" s="19">
        <v>1317.3238156373727</v>
      </c>
      <c r="GG149" s="19">
        <v>1424.3392525727365</v>
      </c>
      <c r="GH149" s="19">
        <v>1327.8190653882366</v>
      </c>
      <c r="GI149" s="19">
        <v>1206.0430613128267</v>
      </c>
      <c r="GJ149" s="19">
        <v>1166.6827680179304</v>
      </c>
      <c r="GK149" s="19">
        <v>1392.510539244292</v>
      </c>
      <c r="GL149" s="19">
        <v>1518.1879874213259</v>
      </c>
      <c r="GM149" s="19">
        <v>1570.2052420332661</v>
      </c>
      <c r="GN149" s="19">
        <f t="shared" si="23"/>
        <v>130.75797278519997</v>
      </c>
      <c r="GO149" s="260"/>
      <c r="GP149" s="260"/>
      <c r="GQ149" s="260"/>
      <c r="GR149" s="260"/>
      <c r="GS149" s="260"/>
      <c r="GT149" s="260"/>
      <c r="GU149" s="260"/>
    </row>
    <row r="150" spans="1:203" ht="13.8">
      <c r="A150" s="9"/>
      <c r="B150" s="18" t="s">
        <v>20</v>
      </c>
      <c r="C150" s="19">
        <v>202.71915309729712</v>
      </c>
      <c r="D150" s="19">
        <v>175.98397376043795</v>
      </c>
      <c r="E150" s="19">
        <v>26.735179336859176</v>
      </c>
      <c r="F150" s="20">
        <v>0.15191826145063086</v>
      </c>
      <c r="G150" s="22"/>
      <c r="H150" s="19">
        <v>225.08279692063215</v>
      </c>
      <c r="I150" s="19">
        <v>-49.0988231601942</v>
      </c>
      <c r="J150" s="20">
        <v>-0.21813672049537949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185.96335817205198</v>
      </c>
      <c r="FL150" s="19">
        <v>175.98397376043795</v>
      </c>
      <c r="FM150" s="19">
        <v>155.27346928312275</v>
      </c>
      <c r="FN150" s="19">
        <v>205.33812941854899</v>
      </c>
      <c r="FO150" s="19">
        <v>186.80319741588499</v>
      </c>
      <c r="FP150" s="19">
        <v>243.38923674737396</v>
      </c>
      <c r="FQ150" s="19">
        <v>255.45869266647196</v>
      </c>
      <c r="FR150" s="19">
        <v>243.28258240130094</v>
      </c>
      <c r="FS150" s="19">
        <v>305.51967583799598</v>
      </c>
      <c r="FT150" s="19">
        <v>254.34886665580501</v>
      </c>
      <c r="FU150" s="19">
        <v>285.38924575903002</v>
      </c>
      <c r="FV150" s="19">
        <v>245.77174527213197</v>
      </c>
      <c r="FW150" s="19">
        <v>250.28556060000005</v>
      </c>
      <c r="FX150" s="19">
        <v>202.71915309729712</v>
      </c>
      <c r="FY150" s="37"/>
      <c r="FZ150" s="19">
        <v>1383.4676870298404</v>
      </c>
      <c r="GA150" s="19">
        <v>1425.136330744044</v>
      </c>
      <c r="GB150" s="19">
        <v>1277.7099448901565</v>
      </c>
      <c r="GC150" s="19">
        <v>1455.9920529180199</v>
      </c>
      <c r="GD150" s="19">
        <v>1408.1844560854295</v>
      </c>
      <c r="GE150" s="19">
        <v>1485.9566257990246</v>
      </c>
      <c r="GF150" s="19">
        <v>1540.0561829159062</v>
      </c>
      <c r="GG150" s="19">
        <v>1673.5376537969066</v>
      </c>
      <c r="GH150" s="19">
        <v>1738.4150948090701</v>
      </c>
      <c r="GI150" s="19">
        <v>1882.2912058477484</v>
      </c>
      <c r="GJ150" s="19">
        <v>2016.0613713545986</v>
      </c>
      <c r="GK150" s="19">
        <v>2749.3632234497195</v>
      </c>
      <c r="GL150" s="19">
        <v>2806.3161376963872</v>
      </c>
      <c r="GM150" s="19">
        <v>2806.8443758181047</v>
      </c>
      <c r="GN150" s="19">
        <f t="shared" si="23"/>
        <v>202.71915309729712</v>
      </c>
      <c r="GO150" s="260"/>
      <c r="GP150" s="260"/>
      <c r="GQ150" s="260"/>
      <c r="GR150" s="260"/>
      <c r="GS150" s="260"/>
      <c r="GT150" s="260"/>
      <c r="GU150" s="260"/>
    </row>
    <row r="151" spans="1:203" ht="14.4">
      <c r="A151" s="9"/>
      <c r="B151" s="21"/>
      <c r="C151"/>
      <c r="D151"/>
      <c r="E151" s="28" t="s">
        <v>389</v>
      </c>
      <c r="F151"/>
      <c r="G151"/>
      <c r="H151"/>
      <c r="I151" s="28" t="s">
        <v>389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 s="37"/>
      <c r="FZ151" s="268"/>
      <c r="GA151" s="268"/>
      <c r="GB151" s="268"/>
      <c r="GC151" s="268"/>
      <c r="GD151" s="268"/>
      <c r="GE151" s="268"/>
      <c r="GF151" s="268"/>
      <c r="GG151" s="268"/>
      <c r="GH151" s="268"/>
      <c r="GI151" s="268"/>
      <c r="GJ151" s="268"/>
      <c r="GK151" s="267"/>
      <c r="GL151" s="267"/>
      <c r="GM151" s="267"/>
      <c r="GN151" s="267"/>
      <c r="GO151" s="260"/>
      <c r="GP151" s="260"/>
      <c r="GQ151" s="260"/>
      <c r="GR151" s="260"/>
      <c r="GS151" s="260"/>
      <c r="GT151" s="260"/>
      <c r="GU151" s="260"/>
    </row>
    <row r="152" spans="1:203" ht="13.8">
      <c r="A152" s="9"/>
      <c r="B152" s="34" t="s">
        <v>48</v>
      </c>
      <c r="C152" s="26">
        <v>0.31310998316610283</v>
      </c>
      <c r="D152" s="26">
        <v>0.27908400547433415</v>
      </c>
      <c r="E152" s="25">
        <v>3.4025977691768681</v>
      </c>
      <c r="F152" s="26">
        <v>0.12192019974035333</v>
      </c>
      <c r="G152" s="27"/>
      <c r="H152" s="26">
        <v>0</v>
      </c>
      <c r="I152" s="25">
        <v>27.908400547433416</v>
      </c>
      <c r="J152" s="26">
        <v>0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0.27452796232052523</v>
      </c>
      <c r="FL152" s="26">
        <v>0.27908400547433415</v>
      </c>
      <c r="FM152" s="26">
        <v>0.2353743718078547</v>
      </c>
      <c r="FN152" s="26">
        <v>0.34066263128298635</v>
      </c>
      <c r="FO152" s="26">
        <v>0.28796071879714719</v>
      </c>
      <c r="FP152" s="26">
        <v>0.36502764382121933</v>
      </c>
      <c r="FQ152" s="26">
        <v>0.33351878564986331</v>
      </c>
      <c r="FR152" s="26">
        <v>0.31622057087960193</v>
      </c>
      <c r="FS152" s="26">
        <v>0.37225305285903576</v>
      </c>
      <c r="FT152" s="26">
        <v>0.31146099456580861</v>
      </c>
      <c r="FU152" s="26">
        <v>0.3645417458419139</v>
      </c>
      <c r="FV152" s="26">
        <v>0.31129028193683211</v>
      </c>
      <c r="FW152" s="26">
        <v>0.33941450914746113</v>
      </c>
      <c r="FX152" s="26">
        <v>0.31310998316610283</v>
      </c>
      <c r="FY152" s="37"/>
      <c r="FZ152" s="26">
        <v>0.36231376917543573</v>
      </c>
      <c r="GA152" s="26">
        <v>0.35200949085965294</v>
      </c>
      <c r="GB152" s="26">
        <v>0.32893904038945321</v>
      </c>
      <c r="GC152" s="26">
        <v>0.35539454554703331</v>
      </c>
      <c r="GD152" s="26">
        <v>0.33146845535632946</v>
      </c>
      <c r="GE152" s="26">
        <v>0.32065974711543943</v>
      </c>
      <c r="GF152" s="26">
        <v>0.31131568111979374</v>
      </c>
      <c r="GG152" s="26">
        <v>0.31502243680681674</v>
      </c>
      <c r="GH152" s="26">
        <v>0.29852661237441402</v>
      </c>
      <c r="GI152" s="26">
        <v>0.28410110916352821</v>
      </c>
      <c r="GJ152" s="26">
        <v>0.27001519350327891</v>
      </c>
      <c r="GK152" s="26">
        <v>0.33125524243804999</v>
      </c>
      <c r="GL152" s="26">
        <v>0.32623124151697858</v>
      </c>
      <c r="GM152" s="26">
        <v>0.32396853840143175</v>
      </c>
      <c r="GN152" s="26">
        <f t="shared" ref="GN152:GN155" si="24">+C152</f>
        <v>0.31310998316610283</v>
      </c>
      <c r="GO152" s="260"/>
      <c r="GP152" s="260"/>
      <c r="GQ152" s="260"/>
      <c r="GR152" s="260"/>
      <c r="GS152" s="260"/>
      <c r="GT152" s="260"/>
      <c r="GU152" s="260"/>
    </row>
    <row r="153" spans="1:203" ht="13.8">
      <c r="A153" s="9"/>
      <c r="B153" s="18" t="s">
        <v>18</v>
      </c>
      <c r="C153" s="20">
        <v>0.18668240126184846</v>
      </c>
      <c r="D153" s="20">
        <v>0.2002372676181369</v>
      </c>
      <c r="E153" s="19">
        <v>-1.3554866356288442</v>
      </c>
      <c r="F153" s="20">
        <v>-6.7694023782517307E-2</v>
      </c>
      <c r="G153" s="22"/>
      <c r="H153" s="20">
        <v>0.22156031967375822</v>
      </c>
      <c r="I153" s="19">
        <v>-2.1323052055621323</v>
      </c>
      <c r="J153" s="20">
        <v>-9.6240392174099409E-2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0.2002372676181369</v>
      </c>
      <c r="FM153" s="20">
        <v>0.11292436602179572</v>
      </c>
      <c r="FN153" s="20">
        <v>0.2605716563930417</v>
      </c>
      <c r="FO153" s="20">
        <v>0.22039253519989851</v>
      </c>
      <c r="FP153" s="20">
        <v>0.27089693929392217</v>
      </c>
      <c r="FQ153" s="20">
        <v>0.2423382605412536</v>
      </c>
      <c r="FR153" s="20">
        <v>0.21660420994820739</v>
      </c>
      <c r="FS153" s="20">
        <v>0.25501094517968187</v>
      </c>
      <c r="FT153" s="20">
        <v>0.17611402164863688</v>
      </c>
      <c r="FU153" s="20">
        <v>0.24480673274454201</v>
      </c>
      <c r="FV153" s="20">
        <v>0.17394589940045579</v>
      </c>
      <c r="FW153" s="20">
        <v>0.20859019119323932</v>
      </c>
      <c r="FX153" s="20">
        <v>0.18668240126184846</v>
      </c>
      <c r="FY153" s="37"/>
      <c r="FZ153" s="20">
        <v>0.31067445107532543</v>
      </c>
      <c r="GA153" s="20">
        <v>0.32293616247846629</v>
      </c>
      <c r="GB153" s="20">
        <v>0.32931916606402423</v>
      </c>
      <c r="GC153" s="20">
        <v>0.38425018858580684</v>
      </c>
      <c r="GD153" s="20">
        <v>0.34939587616332957</v>
      </c>
      <c r="GE153" s="20">
        <v>0.31736406308885218</v>
      </c>
      <c r="GF153" s="20">
        <v>0.30621458995435374</v>
      </c>
      <c r="GG153" s="20">
        <v>0.28730096470608324</v>
      </c>
      <c r="GH153" s="20">
        <v>0.25478860057448321</v>
      </c>
      <c r="GI153" s="20">
        <v>0.2305194672179581</v>
      </c>
      <c r="GJ153" s="20">
        <v>0.20485148263954045</v>
      </c>
      <c r="GK153" s="20">
        <v>0.22655603982278144</v>
      </c>
      <c r="GL153" s="20">
        <v>0.21892826923065542</v>
      </c>
      <c r="GM153" s="20">
        <v>0.21754494400466998</v>
      </c>
      <c r="GN153" s="20">
        <f t="shared" si="24"/>
        <v>0.18668240126184846</v>
      </c>
      <c r="GO153" s="260"/>
      <c r="GP153" s="260"/>
      <c r="GQ153" s="260"/>
      <c r="GR153" s="260"/>
      <c r="GS153" s="260"/>
      <c r="GT153" s="260"/>
      <c r="GU153" s="260"/>
    </row>
    <row r="154" spans="1:203" ht="13.8">
      <c r="A154" s="9"/>
      <c r="B154" s="18" t="s">
        <v>19</v>
      </c>
      <c r="C154" s="20">
        <v>0.27736976518106643</v>
      </c>
      <c r="D154" s="20">
        <v>0.24123686997130153</v>
      </c>
      <c r="E154" s="19">
        <v>3.6132895209764899</v>
      </c>
      <c r="F154" s="20">
        <v>0.14978181077404712</v>
      </c>
      <c r="G154" s="22"/>
      <c r="H154" s="20">
        <v>0.247455564982139</v>
      </c>
      <c r="I154" s="19">
        <v>-0.62186950108374661</v>
      </c>
      <c r="J154" s="20">
        <v>-2.5130552272228442E-2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0.24123686997130153</v>
      </c>
      <c r="FM154" s="20">
        <v>0.19145071499984467</v>
      </c>
      <c r="FN154" s="20">
        <v>0.3121671966228029</v>
      </c>
      <c r="FO154" s="20">
        <v>0.22337934736756254</v>
      </c>
      <c r="FP154" s="20">
        <v>0.33828476329077251</v>
      </c>
      <c r="FQ154" s="20">
        <v>0.27490524227154217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0.28954192392506178</v>
      </c>
      <c r="FV154" s="20">
        <v>0.22840674262868521</v>
      </c>
      <c r="FW154" s="20">
        <v>0.24762416274355675</v>
      </c>
      <c r="FX154" s="20">
        <v>0.27736976518106643</v>
      </c>
      <c r="FY154" s="37"/>
      <c r="FZ154" s="20">
        <v>0.33992123971521049</v>
      </c>
      <c r="GA154" s="20">
        <v>0.33541784163723093</v>
      </c>
      <c r="GB154" s="20">
        <v>0.30199215897662857</v>
      </c>
      <c r="GC154" s="20">
        <v>0.30174412529524275</v>
      </c>
      <c r="GD154" s="20">
        <v>0.28827922927269584</v>
      </c>
      <c r="GE154" s="20">
        <v>0.28721125026105082</v>
      </c>
      <c r="GF154" s="20">
        <v>0.28080802058985604</v>
      </c>
      <c r="GG154" s="20">
        <v>0.28630737654276195</v>
      </c>
      <c r="GH154" s="20">
        <v>0.26521860817666781</v>
      </c>
      <c r="GI154" s="20">
        <v>0.23866796706001142</v>
      </c>
      <c r="GJ154" s="20">
        <v>0.21381966438191574</v>
      </c>
      <c r="GK154" s="20">
        <v>0.25096995665478189</v>
      </c>
      <c r="GL154" s="20">
        <v>0.26104521029493555</v>
      </c>
      <c r="GM154" s="20">
        <v>0.26457012151397119</v>
      </c>
      <c r="GN154" s="20">
        <f t="shared" si="24"/>
        <v>0.27736976518106643</v>
      </c>
      <c r="GO154" s="260"/>
      <c r="GP154" s="260"/>
      <c r="GQ154" s="260"/>
      <c r="GR154" s="260"/>
      <c r="GS154" s="260"/>
      <c r="GT154" s="260"/>
      <c r="GU154" s="260"/>
    </row>
    <row r="155" spans="1:203" ht="13.8">
      <c r="A155" s="9"/>
      <c r="B155" s="18" t="s">
        <v>20</v>
      </c>
      <c r="C155" s="20">
        <v>0.46193273808344909</v>
      </c>
      <c r="D155" s="20">
        <v>0.38352525679997373</v>
      </c>
      <c r="E155" s="19">
        <v>7.8407481283475358</v>
      </c>
      <c r="F155" s="20">
        <v>0.20443889911628038</v>
      </c>
      <c r="G155" s="22"/>
      <c r="H155" s="20">
        <v>0.51323247911806102</v>
      </c>
      <c r="I155" s="19">
        <v>-12.970722231808729</v>
      </c>
      <c r="J155" s="20">
        <v>-0.25272606001275727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0.39289783922702404</v>
      </c>
      <c r="FL155" s="20">
        <v>0.38352525679997373</v>
      </c>
      <c r="FM155" s="20">
        <v>0.38583115888539388</v>
      </c>
      <c r="FN155" s="20">
        <v>0.43884005700828538</v>
      </c>
      <c r="FO155" s="20">
        <v>0.41140632873707839</v>
      </c>
      <c r="FP155" s="20">
        <v>0.4711938575026976</v>
      </c>
      <c r="FQ155" s="20">
        <v>0.46823362931366774</v>
      </c>
      <c r="FR155" s="20">
        <v>0.45539586223690404</v>
      </c>
      <c r="FS155" s="20">
        <v>0.54899506324962155</v>
      </c>
      <c r="FT155" s="20">
        <v>0.50264917299363754</v>
      </c>
      <c r="FU155" s="20">
        <v>0.54821522508666498</v>
      </c>
      <c r="FV155" s="20">
        <v>0.52198362969330592</v>
      </c>
      <c r="FW155" s="20">
        <v>0.54875150317912746</v>
      </c>
      <c r="FX155" s="20">
        <v>0.46193273808344909</v>
      </c>
      <c r="FY155" s="37"/>
      <c r="FZ155" s="20">
        <v>0.44331370065197423</v>
      </c>
      <c r="GA155" s="20">
        <v>0.3987401866150857</v>
      </c>
      <c r="GB155" s="20">
        <v>0.3601373100761967</v>
      </c>
      <c r="GC155" s="20">
        <v>0.38923006199599075</v>
      </c>
      <c r="GD155" s="20">
        <v>0.36318428149135557</v>
      </c>
      <c r="GE155" s="20">
        <v>0.36030195505933749</v>
      </c>
      <c r="GF155" s="20">
        <v>0.34825143168143308</v>
      </c>
      <c r="GG155" s="20">
        <v>0.37182953097217875</v>
      </c>
      <c r="GH155" s="20">
        <v>0.37242771187337331</v>
      </c>
      <c r="GI155" s="20">
        <v>0.37500547749874868</v>
      </c>
      <c r="GJ155" s="20">
        <v>0.38319790477359489</v>
      </c>
      <c r="GK155" s="20">
        <v>0.50094640988917816</v>
      </c>
      <c r="GL155" s="20">
        <v>0.48384656583626295</v>
      </c>
      <c r="GM155" s="20">
        <v>0.47657214206374182</v>
      </c>
      <c r="GN155" s="20">
        <f t="shared" si="24"/>
        <v>0.46193273808344909</v>
      </c>
      <c r="GO155" s="260"/>
      <c r="GP155" s="260"/>
      <c r="GQ155" s="260"/>
      <c r="GR155" s="260"/>
      <c r="GS155" s="260"/>
      <c r="GT155" s="260"/>
      <c r="GU155" s="260"/>
    </row>
    <row r="156" spans="1:203" ht="14.4">
      <c r="A156" s="9"/>
      <c r="B156" s="21"/>
      <c r="C156"/>
      <c r="D156"/>
      <c r="E156" s="28" t="s">
        <v>389</v>
      </c>
      <c r="F156"/>
      <c r="G156"/>
      <c r="H156"/>
      <c r="I156" s="28" t="s">
        <v>389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 s="37"/>
      <c r="FZ156" s="268"/>
      <c r="GA156" s="268"/>
      <c r="GB156" s="268"/>
      <c r="GC156" s="268"/>
      <c r="GD156" s="268"/>
      <c r="GE156" s="268"/>
      <c r="GF156" s="268"/>
      <c r="GG156" s="268"/>
      <c r="GH156" s="268"/>
      <c r="GI156" s="268"/>
      <c r="GJ156" s="268"/>
      <c r="GK156" s="267"/>
      <c r="GL156" s="267"/>
      <c r="GM156" s="267"/>
      <c r="GN156" s="267"/>
      <c r="GO156" s="260"/>
      <c r="GP156" s="260"/>
      <c r="GQ156" s="260"/>
      <c r="GR156" s="260"/>
      <c r="GS156" s="260"/>
      <c r="GT156" s="260"/>
      <c r="GU156" s="260"/>
    </row>
    <row r="157" spans="1:203" ht="13.8">
      <c r="A157" s="9"/>
      <c r="B157" s="34" t="s">
        <v>49</v>
      </c>
      <c r="C157" s="26">
        <v>0.32658689529972496</v>
      </c>
      <c r="D157" s="26">
        <v>0.32194693525032747</v>
      </c>
      <c r="E157" s="25">
        <v>0.46399600493974846</v>
      </c>
      <c r="F157" s="26">
        <v>1.4412188908677506E-2</v>
      </c>
      <c r="H157" s="26">
        <v>0.33583270704635015</v>
      </c>
      <c r="I157" s="25">
        <v>-1.3885771796022683</v>
      </c>
      <c r="J157" s="26">
        <v>-4.1347288410792667E-2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0.32623124151697858</v>
      </c>
      <c r="FL157" s="26">
        <v>0.32194693525032747</v>
      </c>
      <c r="FM157" s="26">
        <v>0.31800295892315544</v>
      </c>
      <c r="FN157" s="26">
        <v>0.31650510376492769</v>
      </c>
      <c r="FO157" s="26">
        <v>0.31293765483783814</v>
      </c>
      <c r="FP157" s="26">
        <v>0.31182416469728952</v>
      </c>
      <c r="FQ157" s="26">
        <v>0.31279386922998875</v>
      </c>
      <c r="FR157" s="26">
        <v>0.30905203491137717</v>
      </c>
      <c r="FS157" s="26">
        <v>0.31218735415332471</v>
      </c>
      <c r="FT157" s="26">
        <v>0.31049176861503464</v>
      </c>
      <c r="FU157" s="26">
        <v>0.31617091988483237</v>
      </c>
      <c r="FV157" s="26">
        <v>0.31882187577894522</v>
      </c>
      <c r="FW157" s="26">
        <v>0.32396853840143164</v>
      </c>
      <c r="FX157" s="26">
        <v>0.32658689529972496</v>
      </c>
      <c r="FY157" s="37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0"/>
      <c r="GP157" s="260"/>
      <c r="GQ157" s="260"/>
      <c r="GR157" s="260"/>
      <c r="GS157" s="260"/>
      <c r="GT157" s="260"/>
      <c r="GU157" s="260"/>
    </row>
    <row r="158" spans="1:203" ht="13.8">
      <c r="A158" s="9"/>
      <c r="B158" s="18" t="s">
        <v>18</v>
      </c>
      <c r="C158" s="20">
        <v>0.21655663010051748</v>
      </c>
      <c r="D158" s="20">
        <v>0.21727791499579985</v>
      </c>
      <c r="E158" s="19">
        <v>-7.2128489528236472E-2</v>
      </c>
      <c r="F158" s="20">
        <v>-3.3196420137606149E-3</v>
      </c>
      <c r="H158" s="20">
        <v>0.22989561069782949</v>
      </c>
      <c r="I158" s="19">
        <v>-1.2617695702029641</v>
      </c>
      <c r="J158" s="20">
        <v>-5.4884456748563612E-2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0.21727791499579985</v>
      </c>
      <c r="FM158" s="20">
        <v>0.21464971117074849</v>
      </c>
      <c r="FN158" s="20">
        <v>0.21498740762438553</v>
      </c>
      <c r="FO158" s="20">
        <v>0.21425449821741552</v>
      </c>
      <c r="FP158" s="20">
        <v>0.21417695639335826</v>
      </c>
      <c r="FQ158" s="20">
        <v>0.21732697804723938</v>
      </c>
      <c r="FR158" s="20">
        <v>0.21284352489574893</v>
      </c>
      <c r="FS158" s="20">
        <v>0.21544798623026984</v>
      </c>
      <c r="FT158" s="20">
        <v>0.21385412926323213</v>
      </c>
      <c r="FU158" s="20">
        <v>0.21650701916074755</v>
      </c>
      <c r="FV158" s="20">
        <v>0.21660184448648051</v>
      </c>
      <c r="FW158" s="20">
        <v>0.21754494400466998</v>
      </c>
      <c r="FX158" s="20">
        <v>0.21655663010051748</v>
      </c>
      <c r="FY158" s="37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60"/>
      <c r="GP158" s="260"/>
      <c r="GQ158" s="260"/>
      <c r="GR158" s="260"/>
      <c r="GS158" s="260"/>
      <c r="GT158" s="260"/>
      <c r="GU158" s="260"/>
    </row>
    <row r="159" spans="1:203" ht="13.8">
      <c r="A159" s="9"/>
      <c r="B159" s="18" t="s">
        <v>19</v>
      </c>
      <c r="C159" s="20">
        <v>0.26735466211261821</v>
      </c>
      <c r="D159" s="20">
        <v>0.26050489135287769</v>
      </c>
      <c r="E159" s="19">
        <v>0.68497707597405255</v>
      </c>
      <c r="F159" s="20">
        <v>2.6294211690873336E-2</v>
      </c>
      <c r="H159" s="20">
        <v>0.25432018961109104</v>
      </c>
      <c r="I159" s="19">
        <v>0.61847017417866468</v>
      </c>
      <c r="J159" s="20">
        <v>2.431856374141728E-2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0.26050489135287769</v>
      </c>
      <c r="FM159" s="20">
        <v>0.25815359400566401</v>
      </c>
      <c r="FN159" s="20">
        <v>0.26044694464414858</v>
      </c>
      <c r="FO159" s="20">
        <v>0.25746787038270297</v>
      </c>
      <c r="FP159" s="20">
        <v>0.25935502345356748</v>
      </c>
      <c r="FQ159" s="20">
        <v>0.26216132732971803</v>
      </c>
      <c r="FR159" s="20">
        <v>0.25923163767213192</v>
      </c>
      <c r="FS159" s="20">
        <v>0.26200915373533856</v>
      </c>
      <c r="FT159" s="20">
        <v>0.25869755801530481</v>
      </c>
      <c r="FU159" s="20">
        <v>0.26307736209612798</v>
      </c>
      <c r="FV159" s="20">
        <v>0.26256323178697738</v>
      </c>
      <c r="FW159" s="20">
        <v>0.26457012151397119</v>
      </c>
      <c r="FX159" s="20">
        <v>0.26735466211261821</v>
      </c>
      <c r="FY159" s="37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60"/>
      <c r="GP159" s="260"/>
      <c r="GQ159" s="260"/>
      <c r="GR159" s="260"/>
      <c r="GS159" s="260"/>
      <c r="GT159" s="260"/>
      <c r="GU159" s="260"/>
    </row>
    <row r="160" spans="1:203" ht="13.8">
      <c r="A160" s="9"/>
      <c r="B160" s="18" t="s">
        <v>20</v>
      </c>
      <c r="C160" s="20">
        <v>0.4827515442432207</v>
      </c>
      <c r="D160" s="20">
        <v>0.47372326267350701</v>
      </c>
      <c r="E160" s="19">
        <v>0.9028281569713692</v>
      </c>
      <c r="F160" s="20">
        <v>1.9058134318255E-2</v>
      </c>
      <c r="H160" s="20">
        <v>0.50721993647392516</v>
      </c>
      <c r="I160" s="19">
        <v>-3.3496673800418151</v>
      </c>
      <c r="J160" s="20">
        <v>-6.6039742115184236E-2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0.48384656583626295</v>
      </c>
      <c r="FL160" s="20">
        <v>0.47372326267350701</v>
      </c>
      <c r="FM160" s="20">
        <v>0.4674626171330919</v>
      </c>
      <c r="FN160" s="20">
        <v>0.4608392532983932</v>
      </c>
      <c r="FO160" s="20">
        <v>0.45438131541803367</v>
      </c>
      <c r="FP160" s="20">
        <v>0.44915454827665868</v>
      </c>
      <c r="FQ160" s="20">
        <v>0.4460016733011698</v>
      </c>
      <c r="FR160" s="20">
        <v>0.44203325982259822</v>
      </c>
      <c r="FS160" s="20">
        <v>0.44555592172328112</v>
      </c>
      <c r="FT160" s="20">
        <v>0.44573181199776052</v>
      </c>
      <c r="FU160" s="20">
        <v>0.45572030341588021</v>
      </c>
      <c r="FV160" s="20">
        <v>0.46429404190728368</v>
      </c>
      <c r="FW160" s="20">
        <v>0.47657214206374182</v>
      </c>
      <c r="FX160" s="20">
        <v>0.4827515442432207</v>
      </c>
      <c r="FY160" s="37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60"/>
      <c r="GP160" s="260"/>
      <c r="GQ160" s="260"/>
      <c r="GR160" s="260"/>
      <c r="GS160" s="260"/>
      <c r="GT160" s="260"/>
      <c r="GU160" s="260"/>
    </row>
    <row r="161" spans="1:203" ht="14.4">
      <c r="A161" s="9"/>
      <c r="B161" s="21"/>
      <c r="C161"/>
      <c r="D161"/>
      <c r="E161" s="28" t="s">
        <v>389</v>
      </c>
      <c r="F161"/>
      <c r="G161"/>
      <c r="H161"/>
      <c r="I161" s="28" t="s">
        <v>389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 s="37"/>
      <c r="FZ161" s="268"/>
      <c r="GA161" s="268"/>
      <c r="GB161" s="268"/>
      <c r="GC161" s="268"/>
      <c r="GD161" s="268"/>
      <c r="GE161" s="268"/>
      <c r="GF161" s="268"/>
      <c r="GG161" s="268"/>
      <c r="GH161" s="268"/>
      <c r="GI161" s="268"/>
      <c r="GJ161" s="268"/>
      <c r="GK161" s="267"/>
      <c r="GL161" s="267"/>
      <c r="GM161" s="267"/>
      <c r="GN161" s="267"/>
      <c r="GO161" s="260"/>
      <c r="GP161" s="260"/>
      <c r="GQ161" s="260"/>
      <c r="GR161" s="260"/>
      <c r="GS161" s="260"/>
      <c r="GT161" s="260"/>
      <c r="GU161" s="260"/>
    </row>
    <row r="162" spans="1:203" ht="14.4">
      <c r="A162" s="9"/>
      <c r="B162" s="34" t="s">
        <v>50</v>
      </c>
      <c r="C162" s="26">
        <v>0.92896731436287705</v>
      </c>
      <c r="D162" s="26">
        <v>0.84602462395231415</v>
      </c>
      <c r="E162" s="25">
        <v>8.2942690410562907</v>
      </c>
      <c r="F162" s="26">
        <v>9.8038151682967978E-2</v>
      </c>
      <c r="G162"/>
      <c r="H162" s="26">
        <v>0.87659836677810199</v>
      </c>
      <c r="I162" s="25">
        <v>-3.0573742825787842</v>
      </c>
      <c r="J162" s="26">
        <v>-3.487770909060698E-2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37"/>
      <c r="FZ162" s="26">
        <v>0.9163404136327078</v>
      </c>
      <c r="GA162" s="26">
        <v>0.90607710589609902</v>
      </c>
      <c r="GB162" s="26">
        <v>0.89274094798695602</v>
      </c>
      <c r="GC162" s="26">
        <v>0.95009581564524936</v>
      </c>
      <c r="GD162" s="26">
        <v>0.95434820710592538</v>
      </c>
      <c r="GE162" s="26">
        <v>0.95661530188594024</v>
      </c>
      <c r="GF162" s="26">
        <v>0.96434168686314425</v>
      </c>
      <c r="GG162" s="26">
        <v>0.96433645400853185</v>
      </c>
      <c r="GH162" s="26">
        <v>0.96127172631961255</v>
      </c>
      <c r="GI162" s="26">
        <v>0.95669713098542974</v>
      </c>
      <c r="GJ162" s="26">
        <v>0.96478469358714314</v>
      </c>
      <c r="GK162" s="26">
        <v>0.94421449532803281</v>
      </c>
      <c r="GL162" s="26">
        <v>0.951409736087376</v>
      </c>
      <c r="GM162" s="26">
        <v>0.93199791519069008</v>
      </c>
      <c r="GN162" s="26">
        <f t="shared" ref="GN162:GN165" si="25">+C162</f>
        <v>0.92896731436287705</v>
      </c>
      <c r="GO162" s="260"/>
      <c r="GP162" s="260"/>
      <c r="GQ162" s="260"/>
      <c r="GR162" s="260"/>
      <c r="GS162" s="260"/>
      <c r="GT162" s="260"/>
      <c r="GU162" s="260"/>
    </row>
    <row r="163" spans="1:203" ht="14.4">
      <c r="A163" s="9"/>
      <c r="B163" s="18" t="s">
        <v>18</v>
      </c>
      <c r="C163" s="20">
        <v>0.96601113005049621</v>
      </c>
      <c r="D163" s="20">
        <v>0.93099064966832212</v>
      </c>
      <c r="E163" s="19">
        <v>3.5020480382174091</v>
      </c>
      <c r="F163" s="20">
        <v>3.7616361017858348E-2</v>
      </c>
      <c r="G163"/>
      <c r="H163" s="20">
        <v>0.89023106128267471</v>
      </c>
      <c r="I163" s="19">
        <v>4.0759588385647412</v>
      </c>
      <c r="J163" s="20">
        <v>4.5785403541098238E-2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37"/>
      <c r="FZ163" s="20">
        <v>0.89480215260475715</v>
      </c>
      <c r="GA163" s="20">
        <v>0.89243020528434447</v>
      </c>
      <c r="GB163" s="20">
        <v>0.86897357606764958</v>
      </c>
      <c r="GC163" s="20">
        <v>0.95456880635265717</v>
      </c>
      <c r="GD163" s="20">
        <v>0.96244641920776042</v>
      </c>
      <c r="GE163" s="20">
        <v>0.96278084667060426</v>
      </c>
      <c r="GF163" s="20">
        <v>0.9816438395194832</v>
      </c>
      <c r="GG163" s="20">
        <v>0.99004431329701637</v>
      </c>
      <c r="GH163" s="20">
        <v>0.98082049032005725</v>
      </c>
      <c r="GI163" s="20">
        <v>0.97219579823409963</v>
      </c>
      <c r="GJ163" s="20">
        <v>0.97357942196329506</v>
      </c>
      <c r="GK163" s="20">
        <v>0.9654005826620311</v>
      </c>
      <c r="GL163" s="20">
        <v>0.96317454918659018</v>
      </c>
      <c r="GM163" s="20">
        <v>0.95066246535337329</v>
      </c>
      <c r="GN163" s="20">
        <f t="shared" si="25"/>
        <v>0.96601113005049621</v>
      </c>
      <c r="GO163" s="260"/>
      <c r="GP163" s="260"/>
      <c r="GQ163" s="260"/>
      <c r="GR163" s="260"/>
      <c r="GS163" s="260"/>
      <c r="GT163" s="260"/>
      <c r="GU163" s="260"/>
    </row>
    <row r="164" spans="1:203" ht="14.4">
      <c r="A164" s="9"/>
      <c r="B164" s="18" t="s">
        <v>19</v>
      </c>
      <c r="C164" s="20">
        <v>0.95818211324395774</v>
      </c>
      <c r="D164" s="20">
        <v>0.91832830023344669</v>
      </c>
      <c r="E164" s="19">
        <v>3.9853813010511052</v>
      </c>
      <c r="F164" s="20">
        <v>4.3398219351815558E-2</v>
      </c>
      <c r="G164"/>
      <c r="H164" s="20">
        <v>0.8784196941431156</v>
      </c>
      <c r="I164" s="19">
        <v>3.9908606090331089</v>
      </c>
      <c r="J164" s="20">
        <v>4.5432276116328767E-2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37"/>
      <c r="FZ164" s="20">
        <v>0.91354026768144647</v>
      </c>
      <c r="GA164" s="20">
        <v>0.91128661272637945</v>
      </c>
      <c r="GB164" s="20">
        <v>0.9126330910341387</v>
      </c>
      <c r="GC164" s="20">
        <v>0.9552368477212998</v>
      </c>
      <c r="GD164" s="20">
        <v>0.95402031286817857</v>
      </c>
      <c r="GE164" s="20">
        <v>0.9652573598484705</v>
      </c>
      <c r="GF164" s="20">
        <v>0.96082858005709126</v>
      </c>
      <c r="GG164" s="20">
        <v>0.95907646947091885</v>
      </c>
      <c r="GH164" s="20">
        <v>0.95987905476615187</v>
      </c>
      <c r="GI164" s="20">
        <v>0.95809447105704926</v>
      </c>
      <c r="GJ164" s="20">
        <v>0.94898894679149293</v>
      </c>
      <c r="GK164" s="20">
        <v>0.93908809282707539</v>
      </c>
      <c r="GL164" s="20">
        <v>0.97370806276474908</v>
      </c>
      <c r="GM164" s="20">
        <v>0.96351125355731759</v>
      </c>
      <c r="GN164" s="20">
        <f t="shared" si="25"/>
        <v>0.95818211324395774</v>
      </c>
      <c r="GO164" s="260"/>
      <c r="GP164" s="260"/>
      <c r="GQ164" s="260"/>
      <c r="GR164" s="260"/>
      <c r="GS164" s="260"/>
      <c r="GT164" s="260"/>
      <c r="GU164" s="260"/>
    </row>
    <row r="165" spans="1:203" ht="14.4">
      <c r="A165" s="9"/>
      <c r="B165" s="18" t="s">
        <v>20</v>
      </c>
      <c r="C165" s="20">
        <v>0.83911306235959049</v>
      </c>
      <c r="D165" s="20">
        <v>0.66461533522115712</v>
      </c>
      <c r="E165" s="19">
        <v>17.449772713843338</v>
      </c>
      <c r="F165" s="20">
        <v>0.26255447006856619</v>
      </c>
      <c r="G165"/>
      <c r="H165" s="20">
        <v>0.85602244583733744</v>
      </c>
      <c r="I165" s="19">
        <v>-19.140711061618031</v>
      </c>
      <c r="J165" s="20">
        <v>-0.22360057443231082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37"/>
      <c r="FZ165" s="20">
        <v>0.94777761253700765</v>
      </c>
      <c r="GA165" s="20">
        <v>0.91320669335567028</v>
      </c>
      <c r="GB165" s="20">
        <v>0.88872772551099266</v>
      </c>
      <c r="GC165" s="20">
        <v>0.93842692622698953</v>
      </c>
      <c r="GD165" s="20">
        <v>0.94701446814703172</v>
      </c>
      <c r="GE165" s="20">
        <v>0.93921060332306916</v>
      </c>
      <c r="GF165" s="20">
        <v>0.95238579959229874</v>
      </c>
      <c r="GG165" s="20">
        <v>0.94543548387415066</v>
      </c>
      <c r="GH165" s="20">
        <v>0.94262191247288429</v>
      </c>
      <c r="GI165" s="20">
        <v>0.93837762906858369</v>
      </c>
      <c r="GJ165" s="20">
        <v>0.9777183623982999</v>
      </c>
      <c r="GK165" s="20">
        <v>0.92572577495343999</v>
      </c>
      <c r="GL165" s="20">
        <v>0.90377485681233305</v>
      </c>
      <c r="GM165" s="20">
        <v>0.863009104646146</v>
      </c>
      <c r="GN165" s="20">
        <f t="shared" si="25"/>
        <v>0.83911306235959049</v>
      </c>
      <c r="GO165" s="260"/>
      <c r="GP165" s="260"/>
      <c r="GQ165" s="260"/>
      <c r="GR165" s="260"/>
      <c r="GS165" s="260"/>
      <c r="GT165" s="260"/>
      <c r="GU165" s="260"/>
    </row>
    <row r="166" spans="1:203" ht="14.4">
      <c r="A166" s="9"/>
      <c r="B166" s="21"/>
      <c r="C166"/>
      <c r="D166"/>
      <c r="E166" s="28" t="s">
        <v>389</v>
      </c>
      <c r="F166"/>
      <c r="G166"/>
      <c r="H166"/>
      <c r="I166" s="28" t="s">
        <v>389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 s="37"/>
      <c r="FZ166" s="268"/>
      <c r="GA166" s="268"/>
      <c r="GB166" s="268"/>
      <c r="GC166" s="268"/>
      <c r="GD166" s="268"/>
      <c r="GE166" s="268"/>
      <c r="GF166" s="268"/>
      <c r="GG166" s="268"/>
      <c r="GH166" s="268"/>
      <c r="GI166" s="268"/>
      <c r="GJ166" s="268"/>
      <c r="GK166" s="267"/>
      <c r="GL166" s="267"/>
      <c r="GM166" s="267"/>
      <c r="GN166" s="267"/>
      <c r="GO166" s="260"/>
      <c r="GP166" s="260"/>
      <c r="GQ166" s="260"/>
      <c r="GR166" s="260"/>
      <c r="GS166" s="260"/>
      <c r="GT166" s="260"/>
      <c r="GU166" s="260"/>
    </row>
    <row r="167" spans="1:203" ht="13.8">
      <c r="A167" s="9"/>
      <c r="B167" s="34" t="s">
        <v>51</v>
      </c>
      <c r="C167" s="26">
        <v>0.93772221741456008</v>
      </c>
      <c r="D167" s="26">
        <v>0.94729025819202106</v>
      </c>
      <c r="E167" s="25">
        <v>-0.95680407774609844</v>
      </c>
      <c r="F167" s="26">
        <v>-1.0100431937009838E-2</v>
      </c>
      <c r="H167" s="26">
        <v>0.93580279849055181</v>
      </c>
      <c r="I167" s="25">
        <v>1.1487459701469249</v>
      </c>
      <c r="J167" s="26">
        <v>1.2275513302587361E-2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37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0"/>
      <c r="GP167" s="260"/>
      <c r="GQ167" s="260"/>
      <c r="GR167" s="260"/>
      <c r="GS167" s="260"/>
      <c r="GT167" s="260"/>
      <c r="GU167" s="260"/>
    </row>
    <row r="168" spans="1:203" ht="13.8">
      <c r="A168" s="9"/>
      <c r="B168" s="18" t="s">
        <v>18</v>
      </c>
      <c r="C168" s="20">
        <v>0.95308708054713043</v>
      </c>
      <c r="D168" s="20">
        <v>0.96549031671160135</v>
      </c>
      <c r="E168" s="19">
        <v>-1.2403236164470921</v>
      </c>
      <c r="F168" s="20">
        <v>-1.2846567127379957E-2</v>
      </c>
      <c r="H168" s="20">
        <v>0.96075594432311995</v>
      </c>
      <c r="I168" s="19">
        <v>0.47343723884814004</v>
      </c>
      <c r="J168" s="20">
        <v>4.9277575813667244E-3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37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60"/>
      <c r="GP168" s="260"/>
      <c r="GQ168" s="260"/>
      <c r="GR168" s="260"/>
      <c r="GS168" s="260"/>
      <c r="GT168" s="260"/>
      <c r="GU168" s="260"/>
    </row>
    <row r="169" spans="1:203" ht="13.8">
      <c r="A169" s="9"/>
      <c r="B169" s="18" t="s">
        <v>19</v>
      </c>
      <c r="C169" s="20">
        <v>0.96620035756216249</v>
      </c>
      <c r="D169" s="20">
        <v>0.9758662991504331</v>
      </c>
      <c r="E169" s="19">
        <v>-0.96659415882706101</v>
      </c>
      <c r="F169" s="20">
        <v>-9.9049855463658881E-3</v>
      </c>
      <c r="H169" s="20">
        <v>0.93032247755208386</v>
      </c>
      <c r="I169" s="19">
        <v>4.5543821598349243</v>
      </c>
      <c r="J169" s="20">
        <v>4.8954876075000008E-2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37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60"/>
      <c r="GP169" s="260"/>
      <c r="GQ169" s="260"/>
      <c r="GR169" s="260"/>
      <c r="GS169" s="260"/>
      <c r="GT169" s="260"/>
      <c r="GU169" s="260"/>
    </row>
    <row r="170" spans="1:203" ht="13.8">
      <c r="A170" s="9"/>
      <c r="B170" s="18" t="s">
        <v>20</v>
      </c>
      <c r="C170" s="20">
        <v>0.87667373140155436</v>
      </c>
      <c r="D170" s="20">
        <v>0.88359063538871474</v>
      </c>
      <c r="E170" s="19">
        <v>-0.69169039871603832</v>
      </c>
      <c r="F170" s="20">
        <v>-7.8281771106791503E-3</v>
      </c>
      <c r="H170" s="20">
        <v>0.9129409443849309</v>
      </c>
      <c r="I170" s="19">
        <v>-2.9350308996216157</v>
      </c>
      <c r="J170" s="20">
        <v>-3.2149186841422837E-2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37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60"/>
      <c r="GP170" s="260"/>
      <c r="GQ170" s="260"/>
      <c r="GR170" s="260"/>
      <c r="GS170" s="260"/>
      <c r="GT170" s="260"/>
      <c r="GU170" s="260"/>
    </row>
    <row r="171" spans="1:203" ht="14.4">
      <c r="A171" s="9"/>
      <c r="B171" s="21"/>
      <c r="C171"/>
      <c r="D171"/>
      <c r="E171" s="28" t="s">
        <v>389</v>
      </c>
      <c r="F171"/>
      <c r="G171"/>
      <c r="H171"/>
      <c r="I171" s="28" t="s">
        <v>389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 s="37"/>
      <c r="FZ171" s="268"/>
      <c r="GA171" s="268"/>
      <c r="GB171" s="268"/>
      <c r="GC171" s="268"/>
      <c r="GD171" s="268"/>
      <c r="GE171" s="268"/>
      <c r="GF171" s="268"/>
      <c r="GG171" s="268"/>
      <c r="GH171" s="268"/>
      <c r="GI171" s="268"/>
      <c r="GJ171" s="268"/>
      <c r="GK171" s="267"/>
      <c r="GL171" s="267"/>
      <c r="GM171" s="267"/>
      <c r="GN171" s="267"/>
      <c r="GO171" s="260"/>
      <c r="GP171" s="260"/>
      <c r="GQ171" s="260"/>
      <c r="GR171" s="260"/>
      <c r="GS171" s="260"/>
      <c r="GT171" s="260"/>
      <c r="GU171" s="260"/>
    </row>
    <row r="172" spans="1:203" ht="14.4">
      <c r="A172" s="9"/>
      <c r="B172" s="34" t="s">
        <v>52</v>
      </c>
      <c r="C172" s="26">
        <v>0.63809837420085691</v>
      </c>
      <c r="D172" s="26">
        <v>0.60991268316978497</v>
      </c>
      <c r="E172" s="25">
        <v>2.8185691031071936</v>
      </c>
      <c r="F172" s="26">
        <v>4.6212665859951825E-2</v>
      </c>
      <c r="G172"/>
      <c r="H172" s="26">
        <v>0.87659836677810199</v>
      </c>
      <c r="I172" s="25">
        <v>-26.668568360831703</v>
      </c>
      <c r="J172" s="26">
        <v>-0.30422790381016601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0.71736360794412457</v>
      </c>
      <c r="FL172" s="26">
        <v>0.60991268316978497</v>
      </c>
      <c r="FM172" s="26">
        <v>0.70825885620757134</v>
      </c>
      <c r="FN172" s="26">
        <v>0.63637693219490055</v>
      </c>
      <c r="FO172" s="26">
        <v>0.58149609308392669</v>
      </c>
      <c r="FP172" s="26">
        <v>0.58712953489966146</v>
      </c>
      <c r="FQ172" s="26">
        <v>0.56550725127224999</v>
      </c>
      <c r="FR172" s="26">
        <v>0.60863123084438908</v>
      </c>
      <c r="FS172" s="26">
        <v>0.61086707250644168</v>
      </c>
      <c r="FT172" s="26">
        <v>0.64654894946251351</v>
      </c>
      <c r="FU172" s="26">
        <v>0.64111684033701033</v>
      </c>
      <c r="FV172" s="26">
        <v>0.65583337995781044</v>
      </c>
      <c r="FW172" s="26">
        <v>0.72594918537106945</v>
      </c>
      <c r="FX172" s="26">
        <v>0.63809837420085691</v>
      </c>
      <c r="FY172" s="37"/>
      <c r="FZ172" s="26">
        <v>0.58433766452166369</v>
      </c>
      <c r="GA172" s="26">
        <v>0.58712936517002534</v>
      </c>
      <c r="GB172" s="26">
        <v>0.59908359723975591</v>
      </c>
      <c r="GC172" s="26">
        <v>0.61243694501786805</v>
      </c>
      <c r="GD172" s="26">
        <v>0.63801188102444195</v>
      </c>
      <c r="GE172" s="26">
        <v>0.64986728109643488</v>
      </c>
      <c r="GF172" s="26">
        <v>0.66412699778513373</v>
      </c>
      <c r="GG172" s="26">
        <v>0.66054883436511935</v>
      </c>
      <c r="GH172" s="26">
        <v>0.67430653429011378</v>
      </c>
      <c r="GI172" s="26">
        <v>0.68489841493890402</v>
      </c>
      <c r="GJ172" s="26">
        <v>0.70427816785920905</v>
      </c>
      <c r="GK172" s="26">
        <v>0.63143849376462435</v>
      </c>
      <c r="GL172" s="26">
        <v>0.64103015669225039</v>
      </c>
      <c r="GM172" s="26">
        <v>0.63005991281318074</v>
      </c>
      <c r="GN172" s="26">
        <f t="shared" ref="GN172:GN175" si="26">+C172</f>
        <v>0.63809837420085691</v>
      </c>
      <c r="GO172" s="260"/>
      <c r="GP172" s="260"/>
      <c r="GQ172" s="260"/>
      <c r="GR172" s="260"/>
      <c r="GS172" s="260"/>
      <c r="GT172" s="260"/>
      <c r="GU172" s="260"/>
    </row>
    <row r="173" spans="1:203" ht="14.4">
      <c r="A173" s="9"/>
      <c r="B173" s="18" t="s">
        <v>18</v>
      </c>
      <c r="C173" s="20">
        <v>0.78567385264699785</v>
      </c>
      <c r="D173" s="20">
        <v>0.74457162580070324</v>
      </c>
      <c r="E173" s="19">
        <v>4.1102226846294609</v>
      </c>
      <c r="F173" s="20">
        <v>5.5202515677512928E-2</v>
      </c>
      <c r="G173"/>
      <c r="H173" s="20">
        <v>0.69299118276137628</v>
      </c>
      <c r="I173" s="19">
        <v>5.1580443039326962</v>
      </c>
      <c r="J173" s="20">
        <v>7.4431600751099461E-2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0.74457162580070324</v>
      </c>
      <c r="FM173" s="20">
        <v>0.82568196497461599</v>
      </c>
      <c r="FN173" s="20">
        <v>0.74635562628707841</v>
      </c>
      <c r="FO173" s="20">
        <v>0.65189434164455695</v>
      </c>
      <c r="FP173" s="20">
        <v>0.67976011341904985</v>
      </c>
      <c r="FQ173" s="20">
        <v>0.67335748799109185</v>
      </c>
      <c r="FR173" s="20">
        <v>0.70442041327398108</v>
      </c>
      <c r="FS173" s="20">
        <v>0.76205476781572157</v>
      </c>
      <c r="FT173" s="20">
        <v>0.75350677552316159</v>
      </c>
      <c r="FU173" s="20">
        <v>0.76909760676875749</v>
      </c>
      <c r="FV173" s="20">
        <v>0.78499553858292204</v>
      </c>
      <c r="FW173" s="20">
        <v>0.85926925361289208</v>
      </c>
      <c r="FX173" s="20">
        <v>0.78567385264699785</v>
      </c>
      <c r="FY173" s="37"/>
      <c r="FZ173" s="20">
        <v>0.61680998502325468</v>
      </c>
      <c r="GA173" s="20">
        <v>0.60423221950994832</v>
      </c>
      <c r="GB173" s="20">
        <v>0.58280392266537828</v>
      </c>
      <c r="GC173" s="20">
        <v>0.58777556249352014</v>
      </c>
      <c r="GD173" s="20">
        <v>0.62617160930840576</v>
      </c>
      <c r="GE173" s="20">
        <v>0.65722880530709615</v>
      </c>
      <c r="GF173" s="20">
        <v>0.68105017371980714</v>
      </c>
      <c r="GG173" s="20">
        <v>0.70560362698501189</v>
      </c>
      <c r="GH173" s="20">
        <v>0.7309186101766314</v>
      </c>
      <c r="GI173" s="20">
        <v>0.74808574079363743</v>
      </c>
      <c r="GJ173" s="20">
        <v>0.77414023390676734</v>
      </c>
      <c r="GK173" s="20">
        <v>0.74668324981151557</v>
      </c>
      <c r="GL173" s="20">
        <v>0.75230841216615318</v>
      </c>
      <c r="GM173" s="20">
        <v>0.74385065256073224</v>
      </c>
      <c r="GN173" s="20">
        <f t="shared" si="26"/>
        <v>0.78567385264699785</v>
      </c>
      <c r="GO173" s="260"/>
      <c r="GP173" s="260"/>
      <c r="GQ173" s="260"/>
      <c r="GR173" s="260"/>
      <c r="GS173" s="260"/>
      <c r="GT173" s="260"/>
      <c r="GU173" s="260"/>
    </row>
    <row r="174" spans="1:203" ht="14.4">
      <c r="A174" s="9"/>
      <c r="B174" s="18" t="s">
        <v>19</v>
      </c>
      <c r="C174" s="20">
        <v>0.69241136549278315</v>
      </c>
      <c r="D174" s="20">
        <v>0.69679365547906436</v>
      </c>
      <c r="E174" s="19">
        <v>-0.4382289986281207</v>
      </c>
      <c r="F174" s="20">
        <v>-6.2892219982517853E-3</v>
      </c>
      <c r="G174"/>
      <c r="H174" s="20">
        <v>0.66104985243749315</v>
      </c>
      <c r="I174" s="19">
        <v>3.5743803041571209</v>
      </c>
      <c r="J174" s="20">
        <v>5.4071266954788456E-2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0.69679365547906436</v>
      </c>
      <c r="FM174" s="20">
        <v>0.7628307504479237</v>
      </c>
      <c r="FN174" s="20">
        <v>0.71173459215651369</v>
      </c>
      <c r="FO174" s="20">
        <v>0.6883687349140164</v>
      </c>
      <c r="FP174" s="20">
        <v>0.6672462285673354</v>
      </c>
      <c r="FQ174" s="20">
        <v>0.61912158655791694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0.72750626032797272</v>
      </c>
      <c r="FV174" s="20">
        <v>0.74233091083592873</v>
      </c>
      <c r="FW174" s="20">
        <v>0.8121692561405337</v>
      </c>
      <c r="FX174" s="20">
        <v>0.69241136549278315</v>
      </c>
      <c r="FY174" s="37"/>
      <c r="FZ174" s="20">
        <v>0.60300852736140398</v>
      </c>
      <c r="GA174" s="20">
        <v>0.60562482397279416</v>
      </c>
      <c r="GB174" s="20">
        <v>0.63702505351922512</v>
      </c>
      <c r="GC174" s="20">
        <v>0.66699974065585121</v>
      </c>
      <c r="GD174" s="20">
        <v>0.6789960723640438</v>
      </c>
      <c r="GE174" s="20">
        <v>0.68802458670271016</v>
      </c>
      <c r="GF174" s="20">
        <v>0.69102020836509748</v>
      </c>
      <c r="GG174" s="20">
        <v>0.6844858015928057</v>
      </c>
      <c r="GH174" s="20">
        <v>0.70530126784313751</v>
      </c>
      <c r="GI174" s="20">
        <v>0.72942801139842639</v>
      </c>
      <c r="GJ174" s="20">
        <v>0.74607644868638823</v>
      </c>
      <c r="GK174" s="20">
        <v>0.70340519487524256</v>
      </c>
      <c r="GL174" s="20">
        <v>0.71952623675445082</v>
      </c>
      <c r="GM174" s="20">
        <v>0.70859496412357936</v>
      </c>
      <c r="GN174" s="20">
        <f t="shared" si="26"/>
        <v>0.69241136549278315</v>
      </c>
      <c r="GO174" s="260"/>
      <c r="GP174" s="260"/>
      <c r="GQ174" s="260"/>
      <c r="GR174" s="260"/>
      <c r="GS174" s="260"/>
      <c r="GT174" s="260"/>
      <c r="GU174" s="260"/>
    </row>
    <row r="175" spans="1:203" ht="14.4">
      <c r="A175" s="9"/>
      <c r="B175" s="18" t="s">
        <v>20</v>
      </c>
      <c r="C175" s="20">
        <v>0.45149926790223693</v>
      </c>
      <c r="D175" s="20">
        <v>0.4097185681072622</v>
      </c>
      <c r="E175" s="19">
        <v>4.1780699794974732</v>
      </c>
      <c r="F175" s="20">
        <v>0.10197414285611962</v>
      </c>
      <c r="G175"/>
      <c r="H175" s="20">
        <v>0.41668392377953462</v>
      </c>
      <c r="I175" s="19">
        <v>-0.69653556722724108</v>
      </c>
      <c r="J175" s="20">
        <v>-1.6716161279017202E-2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0.49304311190403854</v>
      </c>
      <c r="FL175" s="20">
        <v>0.4097185681072622</v>
      </c>
      <c r="FM175" s="20">
        <v>0.55111729244992247</v>
      </c>
      <c r="FN175" s="20">
        <v>0.46629298715004691</v>
      </c>
      <c r="FO175" s="20">
        <v>0.41423260985023885</v>
      </c>
      <c r="FP175" s="20">
        <v>0.43033036273327913</v>
      </c>
      <c r="FQ175" s="20">
        <v>0.42114846812925422</v>
      </c>
      <c r="FR175" s="20">
        <v>0.44019061553056582</v>
      </c>
      <c r="FS175" s="20">
        <v>0.42147051635832233</v>
      </c>
      <c r="FT175" s="20">
        <v>0.45899102032833711</v>
      </c>
      <c r="FU175" s="20">
        <v>0.43888913126916529</v>
      </c>
      <c r="FV175" s="20">
        <v>0.44904216960012938</v>
      </c>
      <c r="FW175" s="20">
        <v>0.51967329646111393</v>
      </c>
      <c r="FX175" s="20">
        <v>0.45149926790223693</v>
      </c>
      <c r="FY175" s="37"/>
      <c r="FZ175" s="20">
        <v>0.52761481172813374</v>
      </c>
      <c r="GA175" s="20">
        <v>0.54907448602888498</v>
      </c>
      <c r="GB175" s="20">
        <v>0.56866371305532737</v>
      </c>
      <c r="GC175" s="20">
        <v>0.57316295555295138</v>
      </c>
      <c r="GD175" s="20">
        <v>0.60307369897113383</v>
      </c>
      <c r="GE175" s="20">
        <v>0.60081118673330747</v>
      </c>
      <c r="GF175" s="20">
        <v>0.62071608137121426</v>
      </c>
      <c r="GG175" s="20">
        <v>0.59389465134077035</v>
      </c>
      <c r="GH175" s="20">
        <v>0.59156339044890482</v>
      </c>
      <c r="GI175" s="20">
        <v>0.58648087820557582</v>
      </c>
      <c r="GJ175" s="20">
        <v>0.60305873446860103</v>
      </c>
      <c r="GK175" s="20">
        <v>0.46198677144863692</v>
      </c>
      <c r="GL175" s="20">
        <v>0.46648649605452541</v>
      </c>
      <c r="GM175" s="20">
        <v>0.45172300702442025</v>
      </c>
      <c r="GN175" s="20">
        <f t="shared" si="26"/>
        <v>0.45149926790223693</v>
      </c>
      <c r="GO175" s="260"/>
      <c r="GP175" s="260"/>
      <c r="GQ175" s="260"/>
      <c r="GR175" s="260"/>
      <c r="GS175" s="260"/>
      <c r="GT175" s="260"/>
      <c r="GU175" s="260"/>
    </row>
    <row r="176" spans="1:203" ht="14.4">
      <c r="A176" s="9"/>
      <c r="B176" s="21"/>
      <c r="C176"/>
      <c r="D176"/>
      <c r="E176" s="28" t="s">
        <v>389</v>
      </c>
      <c r="F176"/>
      <c r="G176"/>
      <c r="H176"/>
      <c r="I176" s="28" t="s">
        <v>389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 s="37"/>
      <c r="FZ176" s="268"/>
      <c r="GA176" s="268"/>
      <c r="GB176" s="268"/>
      <c r="GC176" s="268"/>
      <c r="GD176" s="268"/>
      <c r="GE176" s="268"/>
      <c r="GF176" s="268"/>
      <c r="GG176" s="268"/>
      <c r="GH176" s="268"/>
      <c r="GI176" s="268"/>
      <c r="GJ176" s="268"/>
      <c r="GK176" s="267"/>
      <c r="GL176" s="267"/>
      <c r="GM176" s="267"/>
      <c r="GN176" s="267"/>
      <c r="GO176" s="260"/>
      <c r="GP176" s="260"/>
      <c r="GQ176" s="260"/>
      <c r="GR176" s="260"/>
      <c r="GS176" s="260"/>
      <c r="GT176" s="260"/>
      <c r="GU176" s="260"/>
    </row>
    <row r="177" spans="1:203" ht="13.8">
      <c r="A177" s="9"/>
      <c r="B177" s="34" t="s">
        <v>53</v>
      </c>
      <c r="C177" s="26">
        <v>0.63147442977556523</v>
      </c>
      <c r="D177" s="26">
        <v>0.64231306277460842</v>
      </c>
      <c r="E177" s="25">
        <v>-1.0838632999043196</v>
      </c>
      <c r="F177" s="26">
        <v>-1.6874377351479366E-2</v>
      </c>
      <c r="H177" s="26">
        <v>0.62152961141191965</v>
      </c>
      <c r="I177" s="25">
        <v>2.0783451362688776</v>
      </c>
      <c r="J177" s="26">
        <v>3.3439197394755364E-2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0.64103015669225027</v>
      </c>
      <c r="FL177" s="26">
        <v>0.64231306277460842</v>
      </c>
      <c r="FM177" s="26">
        <v>0.64523529243090227</v>
      </c>
      <c r="FN177" s="26">
        <v>0.64451100080265222</v>
      </c>
      <c r="FO177" s="26">
        <v>0.6398348088322644</v>
      </c>
      <c r="FP177" s="26">
        <v>0.64007474846999435</v>
      </c>
      <c r="FQ177" s="26">
        <v>0.63243994775089341</v>
      </c>
      <c r="FR177" s="26">
        <v>0.63013179917194539</v>
      </c>
      <c r="FS177" s="26">
        <v>0.62938101021689596</v>
      </c>
      <c r="FT177" s="26">
        <v>0.63187981635894797</v>
      </c>
      <c r="FU177" s="26">
        <v>0.63056332848129315</v>
      </c>
      <c r="FV177" s="26">
        <v>0.6287691472072382</v>
      </c>
      <c r="FW177" s="26">
        <v>0.63005991281318086</v>
      </c>
      <c r="FX177" s="26">
        <v>0.63147442977556523</v>
      </c>
      <c r="FY177" s="37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0"/>
      <c r="GP177" s="260"/>
      <c r="GQ177" s="260"/>
      <c r="GR177" s="260"/>
      <c r="GS177" s="260"/>
      <c r="GT177" s="260"/>
      <c r="GU177" s="260"/>
    </row>
    <row r="178" spans="1:203" ht="13.8">
      <c r="A178" s="9"/>
      <c r="B178" s="18" t="s">
        <v>18</v>
      </c>
      <c r="C178" s="20">
        <v>0.74668975419150341</v>
      </c>
      <c r="D178" s="20">
        <v>0.7557105937478702</v>
      </c>
      <c r="E178" s="19">
        <v>-0.90208395563667887</v>
      </c>
      <c r="F178" s="20">
        <v>-1.1936897048946803E-2</v>
      </c>
      <c r="H178" s="20">
        <v>0.73988236977138644</v>
      </c>
      <c r="I178" s="19">
        <v>1.5828223976483757</v>
      </c>
      <c r="J178" s="20">
        <v>2.1392892469345452E-2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0.7557105937478702</v>
      </c>
      <c r="FM178" s="20">
        <v>0.75704780259086768</v>
      </c>
      <c r="FN178" s="20">
        <v>0.75667079102016321</v>
      </c>
      <c r="FO178" s="20">
        <v>0.74987174779067944</v>
      </c>
      <c r="FP178" s="20">
        <v>0.74941612609581754</v>
      </c>
      <c r="FQ178" s="20">
        <v>0.74215787577609693</v>
      </c>
      <c r="FR178" s="20">
        <v>0.73927836641428468</v>
      </c>
      <c r="FS178" s="20">
        <v>0.74382297292700994</v>
      </c>
      <c r="FT178" s="20">
        <v>0.74476065437695183</v>
      </c>
      <c r="FU178" s="20">
        <v>0.74216050899195207</v>
      </c>
      <c r="FV178" s="20">
        <v>0.7420200330410579</v>
      </c>
      <c r="FW178" s="20">
        <v>0.74385065256073224</v>
      </c>
      <c r="FX178" s="20">
        <v>0.74668975419150341</v>
      </c>
      <c r="FY178" s="37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60"/>
      <c r="GP178" s="260"/>
      <c r="GQ178" s="260"/>
      <c r="GR178" s="260"/>
      <c r="GS178" s="260"/>
      <c r="GT178" s="260"/>
      <c r="GU178" s="260"/>
    </row>
    <row r="179" spans="1:203" ht="13.8">
      <c r="A179" s="9"/>
      <c r="B179" s="18" t="s">
        <v>19</v>
      </c>
      <c r="C179" s="20">
        <v>0.70788218743303966</v>
      </c>
      <c r="D179" s="20">
        <v>0.72164835491531465</v>
      </c>
      <c r="E179" s="19">
        <v>-1.3766167482274994</v>
      </c>
      <c r="F179" s="20">
        <v>-1.9076004799997711E-2</v>
      </c>
      <c r="H179" s="20">
        <v>0.69372268866157794</v>
      </c>
      <c r="I179" s="19">
        <v>2.7925666253736714</v>
      </c>
      <c r="J179" s="20">
        <v>4.025479735658441E-2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0.72164835491531465</v>
      </c>
      <c r="FM179" s="20">
        <v>0.72472849989495725</v>
      </c>
      <c r="FN179" s="20">
        <v>0.72349027857551984</v>
      </c>
      <c r="FO179" s="20">
        <v>0.72110414601140138</v>
      </c>
      <c r="FP179" s="20">
        <v>0.72300327412705356</v>
      </c>
      <c r="FQ179" s="20">
        <v>0.7131066444063332</v>
      </c>
      <c r="FR179" s="20">
        <v>0.71084959320235308</v>
      </c>
      <c r="FS179" s="20">
        <v>0.70653081522878636</v>
      </c>
      <c r="FT179" s="20">
        <v>0.71073526996666314</v>
      </c>
      <c r="FU179" s="20">
        <v>0.71059420248292238</v>
      </c>
      <c r="FV179" s="20">
        <v>0.70887667642203478</v>
      </c>
      <c r="FW179" s="20">
        <v>0.70859496412357936</v>
      </c>
      <c r="FX179" s="20">
        <v>0.70788218743303966</v>
      </c>
      <c r="FY179" s="37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60"/>
      <c r="GP179" s="260"/>
      <c r="GQ179" s="260"/>
      <c r="GR179" s="260"/>
      <c r="GS179" s="260"/>
      <c r="GT179" s="260"/>
      <c r="GU179" s="260"/>
    </row>
    <row r="180" spans="1:203" ht="13.8">
      <c r="A180" s="9"/>
      <c r="B180" s="18" t="s">
        <v>20</v>
      </c>
      <c r="C180" s="20">
        <v>0.45345813376998756</v>
      </c>
      <c r="D180" s="20">
        <v>0.46501319672461561</v>
      </c>
      <c r="E180" s="19">
        <v>-1.1555062954628048</v>
      </c>
      <c r="F180" s="20">
        <v>-2.4848892539002597E-2</v>
      </c>
      <c r="H180" s="20">
        <v>0.44987909656956099</v>
      </c>
      <c r="I180" s="19">
        <v>1.5134100155054619</v>
      </c>
      <c r="J180" s="20">
        <v>3.3640371980951912E-2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0.46648649605452541</v>
      </c>
      <c r="FL180" s="20">
        <v>0.46501319672461561</v>
      </c>
      <c r="FM180" s="20">
        <v>0.46870362312960834</v>
      </c>
      <c r="FN180" s="20">
        <v>0.4679863586090689</v>
      </c>
      <c r="FO180" s="20">
        <v>0.46271175851471141</v>
      </c>
      <c r="FP180" s="20">
        <v>0.46224255361470351</v>
      </c>
      <c r="FQ180" s="20">
        <v>0.45708146733302679</v>
      </c>
      <c r="FR180" s="20">
        <v>0.4549702981774752</v>
      </c>
      <c r="FS180" s="20">
        <v>0.45379673161234335</v>
      </c>
      <c r="FT180" s="20">
        <v>0.45535104530977616</v>
      </c>
      <c r="FU180" s="20">
        <v>0.45341103565896085</v>
      </c>
      <c r="FV180" s="20">
        <v>0.44970691686359016</v>
      </c>
      <c r="FW180" s="20">
        <v>0.45172300702442025</v>
      </c>
      <c r="FX180" s="20">
        <v>0.45345813376998756</v>
      </c>
      <c r="FY180" s="37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60"/>
      <c r="GP180" s="260"/>
      <c r="GQ180" s="260"/>
      <c r="GR180" s="260"/>
      <c r="GS180" s="260"/>
      <c r="GT180" s="260"/>
      <c r="GU180" s="260"/>
    </row>
    <row r="181" spans="1:203" ht="14.4">
      <c r="A181" s="9"/>
      <c r="B181" s="21"/>
      <c r="C181"/>
      <c r="D181"/>
      <c r="E181" s="28" t="s">
        <v>389</v>
      </c>
      <c r="F181"/>
      <c r="G181"/>
      <c r="H181"/>
      <c r="I181" s="28" t="s">
        <v>389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 s="37"/>
      <c r="FZ181" s="268"/>
      <c r="GA181" s="268"/>
      <c r="GB181" s="268"/>
      <c r="GC181" s="268"/>
      <c r="GD181" s="268"/>
      <c r="GE181" s="268"/>
      <c r="GF181" s="268"/>
      <c r="GG181" s="268"/>
      <c r="GH181" s="268"/>
      <c r="GI181" s="268"/>
      <c r="GJ181" s="268"/>
      <c r="GK181" s="267"/>
      <c r="GL181" s="267"/>
      <c r="GM181" s="267"/>
      <c r="GN181" s="267"/>
      <c r="GO181" s="260"/>
      <c r="GP181" s="260"/>
      <c r="GQ181" s="260"/>
      <c r="GR181" s="260"/>
      <c r="GS181" s="260"/>
      <c r="GT181" s="260"/>
      <c r="GU181" s="260"/>
    </row>
    <row r="182" spans="1:203" ht="14.4">
      <c r="A182" s="9"/>
      <c r="B182" s="34" t="s">
        <v>54</v>
      </c>
      <c r="C182" s="26">
        <v>0.64285353436966641</v>
      </c>
      <c r="D182" s="26">
        <v>0.61667793966969109</v>
      </c>
      <c r="E182" s="25">
        <v>2.6175594699975324</v>
      </c>
      <c r="F182" s="26">
        <v>4.2446134385795704E-2</v>
      </c>
      <c r="G182"/>
      <c r="H182" s="26">
        <v>0</v>
      </c>
      <c r="I182" s="25">
        <v>61.667793966969107</v>
      </c>
      <c r="J182" s="26">
        <v>0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0.7193747041396501</v>
      </c>
      <c r="FL182" s="26">
        <v>0.61667793966969109</v>
      </c>
      <c r="FM182" s="26">
        <v>0.70828857787018551</v>
      </c>
      <c r="FN182" s="26">
        <v>0.63195569892439918</v>
      </c>
      <c r="FO182" s="26">
        <v>0.59124557652730392</v>
      </c>
      <c r="FP182" s="26">
        <v>0.59211905586213998</v>
      </c>
      <c r="FQ182" s="26">
        <v>0.57259425736124681</v>
      </c>
      <c r="FR182" s="26">
        <v>0.60498032644372357</v>
      </c>
      <c r="FS182" s="26">
        <v>0.60120606826540302</v>
      </c>
      <c r="FT182" s="26">
        <v>0.65302415333483144</v>
      </c>
      <c r="FU182" s="26">
        <v>0.63849308553536643</v>
      </c>
      <c r="FV182" s="26">
        <v>0.65222669637063901</v>
      </c>
      <c r="FW182" s="26">
        <v>0.74691842604919489</v>
      </c>
      <c r="FX182" s="26">
        <v>0.64285353436966641</v>
      </c>
      <c r="FY182" s="37"/>
      <c r="FZ182" s="26">
        <v>0.60194766757371909</v>
      </c>
      <c r="GA182" s="26">
        <v>0.58551904712311587</v>
      </c>
      <c r="GB182" s="26">
        <v>0.59105774852822524</v>
      </c>
      <c r="GC182" s="26">
        <v>0.60971014405901303</v>
      </c>
      <c r="GD182" s="26">
        <v>0.64126738020128193</v>
      </c>
      <c r="GE182" s="26">
        <v>0.65428392257446999</v>
      </c>
      <c r="GF182" s="26">
        <v>0.66804062521075158</v>
      </c>
      <c r="GG182" s="26">
        <v>0.66444490470577189</v>
      </c>
      <c r="GH182" s="26">
        <v>0.68046116121510825</v>
      </c>
      <c r="GI182" s="26">
        <v>0.68892221855100266</v>
      </c>
      <c r="GJ182" s="26">
        <v>0.70399061776866345</v>
      </c>
      <c r="GK182" s="26">
        <v>0.6390429101259113</v>
      </c>
      <c r="GL182" s="26">
        <v>0.64474605663606621</v>
      </c>
      <c r="GM182" s="26">
        <v>0.63180891060866384</v>
      </c>
      <c r="GN182" s="26">
        <f t="shared" ref="GN182:GN185" si="27">+C182</f>
        <v>0.64285353436966641</v>
      </c>
      <c r="GO182" s="260"/>
      <c r="GP182" s="260"/>
      <c r="GQ182" s="260"/>
      <c r="GR182" s="260"/>
      <c r="GS182" s="260"/>
      <c r="GT182" s="260"/>
      <c r="GU182" s="260"/>
    </row>
    <row r="183" spans="1:203" ht="14.4">
      <c r="A183" s="9"/>
      <c r="B183" s="18" t="s">
        <v>18</v>
      </c>
      <c r="C183" s="20">
        <v>0.78567385264699774</v>
      </c>
      <c r="D183" s="20">
        <v>0.74457162580070291</v>
      </c>
      <c r="E183" s="19">
        <v>4.1102226846294831</v>
      </c>
      <c r="F183" s="20">
        <v>5.5202515677513248E-2</v>
      </c>
      <c r="G183"/>
      <c r="H183" s="20">
        <v>0.78961509473827884</v>
      </c>
      <c r="I183" s="19">
        <v>-4.5043468937575941</v>
      </c>
      <c r="J183" s="20">
        <v>-5.7044842781919944E-2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0.74457162580070291</v>
      </c>
      <c r="FM183" s="20">
        <v>0.82568196497461599</v>
      </c>
      <c r="FN183" s="20">
        <v>0.74635562628707852</v>
      </c>
      <c r="FO183" s="20">
        <v>0.65189434164455673</v>
      </c>
      <c r="FP183" s="20">
        <v>0.67976011341904974</v>
      </c>
      <c r="FQ183" s="20">
        <v>0.67335748799109196</v>
      </c>
      <c r="FR183" s="20">
        <v>0.70442041327398108</v>
      </c>
      <c r="FS183" s="20">
        <v>0.76205476781572135</v>
      </c>
      <c r="FT183" s="20">
        <v>0.75350677552316148</v>
      </c>
      <c r="FU183" s="20">
        <v>0.76909760676875749</v>
      </c>
      <c r="FV183" s="20">
        <v>0.78499553858292204</v>
      </c>
      <c r="FW183" s="20">
        <v>0.85926925361289197</v>
      </c>
      <c r="FX183" s="20">
        <v>0.78567385264699774</v>
      </c>
      <c r="FY183" s="37"/>
      <c r="FZ183" s="20">
        <v>0.62470108858537032</v>
      </c>
      <c r="GA183" s="20">
        <v>0.57994912903332185</v>
      </c>
      <c r="GB183" s="20">
        <v>0.56436666578190764</v>
      </c>
      <c r="GC183" s="20">
        <v>0.56979791785915856</v>
      </c>
      <c r="GD183" s="20">
        <v>0.6245682997893629</v>
      </c>
      <c r="GE183" s="20">
        <v>0.65646676365507795</v>
      </c>
      <c r="GF183" s="20">
        <v>0.68149478934436536</v>
      </c>
      <c r="GG183" s="20">
        <v>0.70922969091825394</v>
      </c>
      <c r="GH183" s="20">
        <v>0.73251986711967088</v>
      </c>
      <c r="GI183" s="20">
        <v>0.74998525068312571</v>
      </c>
      <c r="GJ183" s="20">
        <v>0.77409338428274699</v>
      </c>
      <c r="GK183" s="20">
        <v>0.75215311137231911</v>
      </c>
      <c r="GL183" s="20">
        <v>0.75928275605539119</v>
      </c>
      <c r="GM183" s="20">
        <v>0.7441823670690072</v>
      </c>
      <c r="GN183" s="20">
        <f t="shared" si="27"/>
        <v>0.78567385264699774</v>
      </c>
      <c r="GO183" s="260"/>
      <c r="GP183" s="260"/>
      <c r="GQ183" s="260"/>
      <c r="GR183" s="260"/>
      <c r="GS183" s="260"/>
      <c r="GT183" s="260"/>
      <c r="GU183" s="260"/>
    </row>
    <row r="184" spans="1:203" ht="14.4">
      <c r="A184" s="9"/>
      <c r="B184" s="18" t="s">
        <v>19</v>
      </c>
      <c r="C184" s="20">
        <v>0.70485751915453088</v>
      </c>
      <c r="D184" s="20">
        <v>0.72578969607919419</v>
      </c>
      <c r="E184" s="19">
        <v>-2.0932176924663315</v>
      </c>
      <c r="F184" s="20">
        <v>-2.884055400309694E-2</v>
      </c>
      <c r="G184"/>
      <c r="H184" s="20">
        <v>0.67821233650099322</v>
      </c>
      <c r="I184" s="19">
        <v>4.7577359578200973</v>
      </c>
      <c r="J184" s="20">
        <v>7.0151126745438219E-2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0.72578969607919419</v>
      </c>
      <c r="FM184" s="20">
        <v>0.76296947670171722</v>
      </c>
      <c r="FN184" s="20">
        <v>0.69774635236133298</v>
      </c>
      <c r="FO184" s="20">
        <v>0.71645282911321329</v>
      </c>
      <c r="FP184" s="20">
        <v>0.6804460110120758</v>
      </c>
      <c r="FQ184" s="20">
        <v>0.64000252807085423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0.71957860606611335</v>
      </c>
      <c r="FV184" s="20">
        <v>0.73188113049206793</v>
      </c>
      <c r="FW184" s="20">
        <v>0.87158326097647953</v>
      </c>
      <c r="FX184" s="20">
        <v>0.70485751915453088</v>
      </c>
      <c r="FY184" s="37"/>
      <c r="FZ184" s="20">
        <v>0.62627097095961382</v>
      </c>
      <c r="GA184" s="20">
        <v>0.62164767645350216</v>
      </c>
      <c r="GB184" s="20">
        <v>0.63446510176963555</v>
      </c>
      <c r="GC184" s="20">
        <v>0.67485947190623718</v>
      </c>
      <c r="GD184" s="20">
        <v>0.68028887739966581</v>
      </c>
      <c r="GE184" s="20">
        <v>0.69988845963842339</v>
      </c>
      <c r="GF184" s="20">
        <v>0.69096092583370061</v>
      </c>
      <c r="GG184" s="20">
        <v>0.68070250410134914</v>
      </c>
      <c r="GH184" s="20">
        <v>0.70789080883714484</v>
      </c>
      <c r="GI184" s="20">
        <v>0.73206534703940673</v>
      </c>
      <c r="GJ184" s="20">
        <v>0.74551624908357506</v>
      </c>
      <c r="GK184" s="20">
        <v>0.71601619262649752</v>
      </c>
      <c r="GL184" s="20">
        <v>0.72408074097859076</v>
      </c>
      <c r="GM184" s="20">
        <v>0.7162733293053869</v>
      </c>
      <c r="GN184" s="20">
        <f t="shared" si="27"/>
        <v>0.70485751915453088</v>
      </c>
      <c r="GO184" s="260"/>
      <c r="GP184" s="260"/>
      <c r="GQ184" s="260"/>
      <c r="GR184" s="260"/>
      <c r="GS184" s="260"/>
      <c r="GT184" s="260"/>
      <c r="GU184" s="260"/>
    </row>
    <row r="185" spans="1:203" ht="14.4">
      <c r="A185" s="9"/>
      <c r="B185" s="18" t="s">
        <v>20</v>
      </c>
      <c r="C185" s="20">
        <v>0.45149926790223649</v>
      </c>
      <c r="D185" s="20">
        <v>0.40026231058679568</v>
      </c>
      <c r="E185" s="19">
        <v>5.123695731544081</v>
      </c>
      <c r="F185" s="20">
        <v>0.12800844836059133</v>
      </c>
      <c r="G185"/>
      <c r="H185" s="20">
        <v>0.41668392377953473</v>
      </c>
      <c r="I185" s="19">
        <v>-1.6421613192739049</v>
      </c>
      <c r="J185" s="20">
        <v>-3.9410239405894713E-2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0.49304311190403888</v>
      </c>
      <c r="FL185" s="20">
        <v>0.40026231058679568</v>
      </c>
      <c r="FM185" s="20">
        <v>0.55111729244992269</v>
      </c>
      <c r="FN185" s="20">
        <v>0.46629298715004974</v>
      </c>
      <c r="FO185" s="20">
        <v>0.41423438918329908</v>
      </c>
      <c r="FP185" s="20">
        <v>0.43112330717777575</v>
      </c>
      <c r="FQ185" s="20">
        <v>0.42114846812925472</v>
      </c>
      <c r="FR185" s="20">
        <v>0.44019090275976891</v>
      </c>
      <c r="FS185" s="20">
        <v>0.4214086302230447</v>
      </c>
      <c r="FT185" s="20">
        <v>0.45898876663151866</v>
      </c>
      <c r="FU185" s="20">
        <v>0.43888926312408277</v>
      </c>
      <c r="FV185" s="20">
        <v>0.44904248593578322</v>
      </c>
      <c r="FW185" s="20">
        <v>0.51967491954773026</v>
      </c>
      <c r="FX185" s="20">
        <v>0.45149926790223649</v>
      </c>
      <c r="FY185" s="37"/>
      <c r="FZ185" s="20">
        <v>0.54818186092082022</v>
      </c>
      <c r="GA185" s="20">
        <v>0.54905643429231998</v>
      </c>
      <c r="GB185" s="20">
        <v>0.56593440593157396</v>
      </c>
      <c r="GC185" s="20">
        <v>0.5732368766602508</v>
      </c>
      <c r="GD185" s="20">
        <v>0.6130898505460407</v>
      </c>
      <c r="GE185" s="20">
        <v>0.60235765659922469</v>
      </c>
      <c r="GF185" s="20">
        <v>0.63166568392379852</v>
      </c>
      <c r="GG185" s="20">
        <v>0.60597750338544731</v>
      </c>
      <c r="GH185" s="20">
        <v>0.60560237575201592</v>
      </c>
      <c r="GI185" s="20">
        <v>0.59401713251683286</v>
      </c>
      <c r="GJ185" s="20">
        <v>0.60186093451798151</v>
      </c>
      <c r="GK185" s="20">
        <v>0.46558836681466115</v>
      </c>
      <c r="GL185" s="20">
        <v>0.46672448815143863</v>
      </c>
      <c r="GM185" s="20">
        <v>0.44876127947975925</v>
      </c>
      <c r="GN185" s="20">
        <f t="shared" si="27"/>
        <v>0.45149926790223649</v>
      </c>
      <c r="GO185" s="260"/>
      <c r="GP185" s="260"/>
      <c r="GQ185" s="260"/>
      <c r="GR185" s="260"/>
      <c r="GS185" s="260"/>
      <c r="GT185" s="260"/>
      <c r="GU185" s="260"/>
    </row>
    <row r="186" spans="1:203" ht="14.4">
      <c r="A186" s="9"/>
      <c r="B186" s="21"/>
      <c r="C186"/>
      <c r="D186"/>
      <c r="E186" s="28" t="s">
        <v>389</v>
      </c>
      <c r="F186"/>
      <c r="G186"/>
      <c r="H186"/>
      <c r="I186" s="28" t="s">
        <v>389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 s="37"/>
      <c r="FZ186" s="268"/>
      <c r="GA186" s="268"/>
      <c r="GB186" s="268"/>
      <c r="GC186" s="268"/>
      <c r="GD186" s="268"/>
      <c r="GE186" s="268"/>
      <c r="GF186" s="268"/>
      <c r="GG186" s="268"/>
      <c r="GH186" s="268"/>
      <c r="GI186" s="268"/>
      <c r="GJ186" s="268"/>
      <c r="GK186" s="267"/>
      <c r="GL186" s="267"/>
      <c r="GM186" s="267"/>
      <c r="GN186" s="267"/>
      <c r="GO186" s="260"/>
      <c r="GP186" s="260"/>
      <c r="GQ186" s="260"/>
      <c r="GR186" s="260"/>
      <c r="GS186" s="260"/>
      <c r="GT186" s="260"/>
      <c r="GU186" s="260"/>
    </row>
    <row r="187" spans="1:203" ht="13.8">
      <c r="A187" s="9"/>
      <c r="B187" s="34" t="s">
        <v>55</v>
      </c>
      <c r="C187" s="26">
        <v>0.63381389308876612</v>
      </c>
      <c r="D187" s="26">
        <v>0.64451391761416044</v>
      </c>
      <c r="E187" s="25">
        <v>-1.0700024525394314</v>
      </c>
      <c r="F187" s="26">
        <v>-1.6601696616580907E-2</v>
      </c>
      <c r="H187" s="26">
        <v>0.63172475342145307</v>
      </c>
      <c r="I187" s="25">
        <v>1.278916419270737</v>
      </c>
      <c r="J187" s="26">
        <v>2.0244836257310817E-2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0.6447460566360661</v>
      </c>
      <c r="FL187" s="26">
        <v>0.64451391761416044</v>
      </c>
      <c r="FM187" s="26">
        <v>0.6471102978480705</v>
      </c>
      <c r="FN187" s="26">
        <v>0.64565360402215399</v>
      </c>
      <c r="FO187" s="26">
        <v>0.64323740136892171</v>
      </c>
      <c r="FP187" s="26">
        <v>0.64377752683992429</v>
      </c>
      <c r="FQ187" s="26">
        <v>0.63766590058450812</v>
      </c>
      <c r="FR187" s="26">
        <v>0.63481193701373195</v>
      </c>
      <c r="FS187" s="26">
        <v>0.63211068949353477</v>
      </c>
      <c r="FT187" s="26">
        <v>0.63478993500496139</v>
      </c>
      <c r="FU187" s="26">
        <v>0.63220126144502076</v>
      </c>
      <c r="FV187" s="26">
        <v>0.6297943926596421</v>
      </c>
      <c r="FW187" s="26">
        <v>0.63180891060866395</v>
      </c>
      <c r="FX187" s="26">
        <v>0.63381389308876612</v>
      </c>
      <c r="FY187" s="37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0"/>
      <c r="GP187" s="260"/>
      <c r="GQ187" s="260"/>
      <c r="GR187" s="260"/>
      <c r="GS187" s="260"/>
      <c r="GT187" s="260"/>
      <c r="GU187" s="260"/>
    </row>
    <row r="188" spans="1:203" ht="13.8">
      <c r="A188" s="9"/>
      <c r="B188" s="18" t="s">
        <v>18</v>
      </c>
      <c r="C188" s="20">
        <v>0.74725580608793296</v>
      </c>
      <c r="D188" s="20">
        <v>0.75591748191876584</v>
      </c>
      <c r="E188" s="19">
        <v>-0.86616758308328823</v>
      </c>
      <c r="F188" s="20">
        <v>-1.1458493867408272E-2</v>
      </c>
      <c r="H188" s="20">
        <v>0.75270114214316108</v>
      </c>
      <c r="I188" s="19">
        <v>0.32163397756047596</v>
      </c>
      <c r="J188" s="20">
        <v>4.2730634982788736E-3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0.75591748191876584</v>
      </c>
      <c r="FM188" s="20">
        <v>0.75749103545188612</v>
      </c>
      <c r="FN188" s="20">
        <v>0.75668039427199063</v>
      </c>
      <c r="FO188" s="20">
        <v>0.75208390610903297</v>
      </c>
      <c r="FP188" s="20">
        <v>0.75204578836639158</v>
      </c>
      <c r="FQ188" s="20">
        <v>0.74585523646862673</v>
      </c>
      <c r="FR188" s="20">
        <v>0.74336035442441906</v>
      </c>
      <c r="FS188" s="20">
        <v>0.74710861153430064</v>
      </c>
      <c r="FT188" s="20">
        <v>0.74876222291014449</v>
      </c>
      <c r="FU188" s="20">
        <v>0.74435696592486478</v>
      </c>
      <c r="FV188" s="20">
        <v>0.7441374320778722</v>
      </c>
      <c r="FW188" s="20">
        <v>0.7441823670690072</v>
      </c>
      <c r="FX188" s="20">
        <v>0.74725580608793296</v>
      </c>
      <c r="FY188" s="37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60"/>
      <c r="GP188" s="260"/>
      <c r="GQ188" s="260"/>
      <c r="GR188" s="260"/>
      <c r="GS188" s="260"/>
      <c r="GT188" s="260"/>
      <c r="GU188" s="260"/>
    </row>
    <row r="189" spans="1:203" ht="13.8">
      <c r="A189" s="9"/>
      <c r="B189" s="18" t="s">
        <v>19</v>
      </c>
      <c r="C189" s="20">
        <v>0.71464715209343455</v>
      </c>
      <c r="D189" s="20">
        <v>0.72756258593604706</v>
      </c>
      <c r="E189" s="19">
        <v>-1.2915433842612511</v>
      </c>
      <c r="F189" s="20">
        <v>-1.7751646514362934E-2</v>
      </c>
      <c r="H189" s="20">
        <v>0.70736593639266432</v>
      </c>
      <c r="I189" s="19">
        <v>2.0196649543382739</v>
      </c>
      <c r="J189" s="20">
        <v>2.8551911400171551E-2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0.72921231607851389</v>
      </c>
      <c r="FQ189" s="20">
        <v>0.72302114863667033</v>
      </c>
      <c r="FR189" s="20">
        <v>0.71976358749851987</v>
      </c>
      <c r="FS189" s="20">
        <v>0.71185325683898371</v>
      </c>
      <c r="FT189" s="20">
        <v>0.71720191161523428</v>
      </c>
      <c r="FU189" s="20">
        <v>0.71582846334908423</v>
      </c>
      <c r="FV189" s="20">
        <v>0.71284675016221211</v>
      </c>
      <c r="FW189" s="20">
        <v>0.7162733293053869</v>
      </c>
      <c r="FX189" s="20">
        <v>0.71464715209343455</v>
      </c>
      <c r="FY189" s="37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60"/>
      <c r="GP189" s="260"/>
      <c r="GQ189" s="260"/>
      <c r="GR189" s="260"/>
      <c r="GS189" s="260"/>
      <c r="GT189" s="260"/>
      <c r="GU189" s="260"/>
    </row>
    <row r="190" spans="1:203" ht="13.8">
      <c r="A190" s="9"/>
      <c r="B190" s="18" t="s">
        <v>20</v>
      </c>
      <c r="C190" s="20">
        <v>0.45275739071560134</v>
      </c>
      <c r="D190" s="20">
        <v>0.46525532059357361</v>
      </c>
      <c r="E190" s="19">
        <v>-1.2497929877972269</v>
      </c>
      <c r="F190" s="20">
        <v>-2.6862518975661335E-2</v>
      </c>
      <c r="H190" s="20">
        <v>0.45353013718441593</v>
      </c>
      <c r="I190" s="19">
        <v>1.172518340915768</v>
      </c>
      <c r="J190" s="20">
        <v>2.585315163827789E-2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0.46672448815143863</v>
      </c>
      <c r="FL190" s="20">
        <v>0.46525532059357361</v>
      </c>
      <c r="FM190" s="20">
        <v>0.46871718197115603</v>
      </c>
      <c r="FN190" s="20">
        <v>0.46808271585284755</v>
      </c>
      <c r="FO190" s="20">
        <v>0.4641602380994308</v>
      </c>
      <c r="FP190" s="20">
        <v>0.46412945429892927</v>
      </c>
      <c r="FQ190" s="20">
        <v>0.45869322892448772</v>
      </c>
      <c r="FR190" s="20">
        <v>0.45601202615868514</v>
      </c>
      <c r="FS190" s="20">
        <v>0.45349994848585595</v>
      </c>
      <c r="FT190" s="20">
        <v>0.45394714225176264</v>
      </c>
      <c r="FU190" s="20">
        <v>0.45120727559038198</v>
      </c>
      <c r="FV190" s="20">
        <v>0.44683393257843795</v>
      </c>
      <c r="FW190" s="20">
        <v>0.44876127947975925</v>
      </c>
      <c r="FX190" s="20">
        <v>0.45275739071560134</v>
      </c>
      <c r="FY190" s="37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60"/>
      <c r="GP190" s="260"/>
      <c r="GQ190" s="260"/>
      <c r="GR190" s="260"/>
      <c r="GS190" s="260"/>
      <c r="GT190" s="260"/>
      <c r="GU190" s="260"/>
    </row>
    <row r="191" spans="1:203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 s="37"/>
      <c r="FZ191" s="268"/>
      <c r="GA191" s="268"/>
      <c r="GB191" s="268"/>
      <c r="GC191" s="268"/>
      <c r="GD191" s="268"/>
      <c r="GE191" s="268"/>
      <c r="GF191" s="268"/>
      <c r="GG191" s="268"/>
      <c r="GH191" s="268"/>
      <c r="GI191" s="268"/>
      <c r="GJ191" s="268"/>
      <c r="GK191" s="267"/>
      <c r="GL191" s="267"/>
      <c r="GM191" s="267"/>
      <c r="GN191" s="267"/>
      <c r="GO191" s="260"/>
      <c r="GP191" s="260"/>
      <c r="GQ191" s="260"/>
      <c r="GR191" s="260"/>
      <c r="GS191" s="260"/>
      <c r="GT191" s="260"/>
      <c r="GU191" s="260"/>
    </row>
    <row r="192" spans="1:203" ht="13.8">
      <c r="A192" s="9"/>
      <c r="B192" s="34" t="s">
        <v>56</v>
      </c>
      <c r="C192" s="39">
        <v>2850384</v>
      </c>
      <c r="D192" s="39">
        <v>2775172</v>
      </c>
      <c r="E192" s="39">
        <v>75212</v>
      </c>
      <c r="F192" s="26">
        <v>2.7101743603639702E-2</v>
      </c>
      <c r="G192" s="27"/>
      <c r="H192" s="39">
        <v>2631862</v>
      </c>
      <c r="I192" s="39">
        <v>143310</v>
      </c>
      <c r="J192" s="26">
        <v>5.4451943148994895E-2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7"/>
      <c r="FZ192" s="39">
        <v>1341427.3333333333</v>
      </c>
      <c r="GA192" s="39">
        <v>1667769.25</v>
      </c>
      <c r="GB192" s="39">
        <v>1905218.25</v>
      </c>
      <c r="GC192" s="39">
        <v>1870117.75</v>
      </c>
      <c r="GD192" s="39">
        <v>1854185.6666666667</v>
      </c>
      <c r="GE192" s="39">
        <v>1962583</v>
      </c>
      <c r="GF192" s="39">
        <v>2038592.9166666667</v>
      </c>
      <c r="GG192" s="39">
        <v>2114564.25</v>
      </c>
      <c r="GH192" s="39">
        <v>2192662.9166666665</v>
      </c>
      <c r="GI192" s="39">
        <v>2351746.5833333335</v>
      </c>
      <c r="GJ192" s="39">
        <v>2525721.6666666665</v>
      </c>
      <c r="GK192" s="39">
        <v>2619640.8333333335</v>
      </c>
      <c r="GL192" s="39">
        <v>2713667.8333333335</v>
      </c>
      <c r="GM192" s="39">
        <v>2809536.0833333335</v>
      </c>
      <c r="GN192" s="39">
        <f t="shared" ref="GN192:GN195" si="28">+C192</f>
        <v>2850384</v>
      </c>
      <c r="GO192" s="260"/>
      <c r="GP192" s="260"/>
      <c r="GQ192" s="260"/>
      <c r="GR192" s="260"/>
      <c r="GS192" s="260"/>
      <c r="GT192" s="260"/>
      <c r="GU192" s="260"/>
    </row>
    <row r="193" spans="1:203" ht="13.8">
      <c r="A193" s="9"/>
      <c r="B193" s="18" t="s">
        <v>18</v>
      </c>
      <c r="C193" s="40">
        <v>1198741</v>
      </c>
      <c r="D193" s="40">
        <v>1170166</v>
      </c>
      <c r="E193" s="40">
        <v>28575</v>
      </c>
      <c r="F193" s="20">
        <v>2.4419612260140867E-2</v>
      </c>
      <c r="G193" s="22"/>
      <c r="H193" s="40">
        <v>1100590</v>
      </c>
      <c r="I193" s="40">
        <v>69576</v>
      </c>
      <c r="J193" s="20">
        <v>6.3217001789949032E-2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37"/>
      <c r="FZ193" s="40">
        <v>613665.91666666663</v>
      </c>
      <c r="GA193" s="40">
        <v>675558.66666666663</v>
      </c>
      <c r="GB193" s="40">
        <v>741564.33333333337</v>
      </c>
      <c r="GC193" s="40">
        <v>631327.91666666663</v>
      </c>
      <c r="GD193" s="40">
        <v>703614.91666666663</v>
      </c>
      <c r="GE193" s="40">
        <v>759978.41666666663</v>
      </c>
      <c r="GF193" s="40">
        <v>805106.83333333337</v>
      </c>
      <c r="GG193" s="40">
        <v>855605.83333333337</v>
      </c>
      <c r="GH193" s="40">
        <v>909604.5</v>
      </c>
      <c r="GI193" s="40">
        <v>965756.41666666663</v>
      </c>
      <c r="GJ193" s="40">
        <v>1020912.0833333334</v>
      </c>
      <c r="GK193" s="40">
        <v>1073399.0833333333</v>
      </c>
      <c r="GL193" s="40">
        <v>1136081.1666666667</v>
      </c>
      <c r="GM193" s="40">
        <v>1185317.8333333333</v>
      </c>
      <c r="GN193" s="40">
        <f t="shared" si="28"/>
        <v>1198741</v>
      </c>
      <c r="GO193" s="260"/>
      <c r="GP193" s="260"/>
      <c r="GQ193" s="260"/>
      <c r="GR193" s="260"/>
      <c r="GS193" s="260"/>
      <c r="GT193" s="260"/>
      <c r="GU193" s="260"/>
    </row>
    <row r="194" spans="1:203" ht="13.8">
      <c r="A194" s="9"/>
      <c r="B194" s="18" t="s">
        <v>19</v>
      </c>
      <c r="C194" s="40">
        <v>924269</v>
      </c>
      <c r="D194" s="40">
        <v>896026</v>
      </c>
      <c r="E194" s="40">
        <v>28243</v>
      </c>
      <c r="F194" s="20">
        <v>3.1520290705850051E-2</v>
      </c>
      <c r="G194" s="22"/>
      <c r="H194" s="40">
        <v>869367</v>
      </c>
      <c r="I194" s="40">
        <v>26659</v>
      </c>
      <c r="J194" s="20">
        <v>3.0664840050289462E-2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37"/>
      <c r="FZ194" s="40">
        <v>382901.75</v>
      </c>
      <c r="GA194" s="40">
        <v>470595.75</v>
      </c>
      <c r="GB194" s="40">
        <v>529243.16666666663</v>
      </c>
      <c r="GC194" s="40">
        <v>526573.41666666663</v>
      </c>
      <c r="GD194" s="40">
        <v>552889.16666666663</v>
      </c>
      <c r="GE194" s="40">
        <v>585416.41666666663</v>
      </c>
      <c r="GF194" s="40">
        <v>607943.5</v>
      </c>
      <c r="GG194" s="40">
        <v>615937.41666666663</v>
      </c>
      <c r="GH194" s="40">
        <v>636682.25</v>
      </c>
      <c r="GI194" s="40">
        <v>728925.66666666663</v>
      </c>
      <c r="GJ194" s="40">
        <v>834381.58333333337</v>
      </c>
      <c r="GK194" s="40">
        <v>864866.83333333337</v>
      </c>
      <c r="GL194" s="40">
        <v>885029.41666666663</v>
      </c>
      <c r="GM194" s="40">
        <v>907864.5</v>
      </c>
      <c r="GN194" s="40">
        <f t="shared" si="28"/>
        <v>924269</v>
      </c>
      <c r="GO194" s="260"/>
      <c r="GP194" s="260"/>
      <c r="GQ194" s="260"/>
      <c r="GR194" s="260"/>
      <c r="GS194" s="260"/>
      <c r="GT194" s="260"/>
      <c r="GU194" s="260"/>
    </row>
    <row r="195" spans="1:203" ht="13.8">
      <c r="A195" s="9"/>
      <c r="B195" s="18" t="s">
        <v>20</v>
      </c>
      <c r="C195" s="40">
        <v>727374</v>
      </c>
      <c r="D195" s="40">
        <v>708980</v>
      </c>
      <c r="E195" s="40">
        <v>18394</v>
      </c>
      <c r="F195" s="20">
        <v>2.594431436711896E-2</v>
      </c>
      <c r="G195" s="22"/>
      <c r="H195" s="40">
        <v>661905</v>
      </c>
      <c r="I195" s="40">
        <v>47075</v>
      </c>
      <c r="J195" s="20">
        <v>7.1120478014216545E-2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37"/>
      <c r="FZ195" s="40">
        <v>344859.66666666669</v>
      </c>
      <c r="GA195" s="40">
        <v>521614.83333333331</v>
      </c>
      <c r="GB195" s="40">
        <v>634410.75</v>
      </c>
      <c r="GC195" s="40">
        <v>712216.41666666663</v>
      </c>
      <c r="GD195" s="40">
        <v>597681.58333333337</v>
      </c>
      <c r="GE195" s="40">
        <v>617188.16666666663</v>
      </c>
      <c r="GF195" s="40">
        <v>625542.58333333337</v>
      </c>
      <c r="GG195" s="40">
        <v>643021</v>
      </c>
      <c r="GH195" s="40">
        <v>646376.16666666663</v>
      </c>
      <c r="GI195" s="40">
        <v>657064.5</v>
      </c>
      <c r="GJ195" s="40">
        <v>670428</v>
      </c>
      <c r="GK195" s="40">
        <v>681374.91666666663</v>
      </c>
      <c r="GL195" s="40">
        <v>692557.25</v>
      </c>
      <c r="GM195" s="40">
        <v>716353.75</v>
      </c>
      <c r="GN195" s="40">
        <f t="shared" si="28"/>
        <v>727374</v>
      </c>
      <c r="GO195" s="260"/>
      <c r="GP195" s="260"/>
      <c r="GQ195" s="260"/>
      <c r="GR195" s="260"/>
      <c r="GS195" s="260"/>
      <c r="GT195" s="260"/>
      <c r="GU195" s="260"/>
    </row>
    <row r="196" spans="1:203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 s="37"/>
      <c r="FZ196" s="268"/>
      <c r="GA196" s="268"/>
      <c r="GB196" s="268"/>
      <c r="GC196" s="268"/>
      <c r="GD196" s="268"/>
      <c r="GE196" s="268"/>
      <c r="GF196" s="268"/>
      <c r="GG196" s="268"/>
      <c r="GH196" s="268"/>
      <c r="GI196" s="268"/>
      <c r="GJ196" s="268"/>
      <c r="GK196" s="267"/>
      <c r="GL196" s="267"/>
      <c r="GM196" s="267"/>
      <c r="GN196" s="267"/>
      <c r="GO196" s="260"/>
      <c r="GP196" s="260"/>
      <c r="GQ196" s="260"/>
      <c r="GR196" s="260"/>
      <c r="GS196" s="260"/>
      <c r="GT196" s="260"/>
      <c r="GU196" s="260"/>
    </row>
    <row r="197" spans="1:203" ht="13.8">
      <c r="A197" s="9"/>
      <c r="B197" s="34" t="s">
        <v>57</v>
      </c>
      <c r="C197" s="39">
        <v>438200</v>
      </c>
      <c r="D197" s="39">
        <v>312734</v>
      </c>
      <c r="E197" s="39">
        <v>125466</v>
      </c>
      <c r="F197" s="26">
        <v>0.40119078833769273</v>
      </c>
      <c r="G197" s="27"/>
      <c r="H197" s="39">
        <v>347885</v>
      </c>
      <c r="I197" s="39">
        <v>-35151</v>
      </c>
      <c r="J197" s="26">
        <v>-0.10104201100938529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7"/>
      <c r="FZ197" s="39">
        <v>597.25</v>
      </c>
      <c r="GA197" s="39">
        <v>106063.08333333333</v>
      </c>
      <c r="GB197" s="39">
        <v>190131.41666666666</v>
      </c>
      <c r="GC197" s="39">
        <v>480243.83333333331</v>
      </c>
      <c r="GD197" s="39">
        <v>520621.83333333331</v>
      </c>
      <c r="GE197" s="39">
        <v>471552.33333333331</v>
      </c>
      <c r="GF197" s="39">
        <v>431056.08333333331</v>
      </c>
      <c r="GG197" s="39">
        <v>409259.58333333331</v>
      </c>
      <c r="GH197" s="39">
        <v>398406.41666666669</v>
      </c>
      <c r="GI197" s="39">
        <v>390621.83333333331</v>
      </c>
      <c r="GJ197" s="39">
        <v>369280.83333333331</v>
      </c>
      <c r="GK197" s="39">
        <v>354583.75</v>
      </c>
      <c r="GL197" s="39">
        <v>323831.96296296298</v>
      </c>
      <c r="GM197" s="39">
        <v>363237.16666666669</v>
      </c>
      <c r="GN197" s="39">
        <f t="shared" ref="GN197:GN200" si="29">+C197</f>
        <v>438200</v>
      </c>
      <c r="GO197" s="260"/>
      <c r="GP197" s="260"/>
      <c r="GQ197" s="260"/>
      <c r="GR197" s="260"/>
      <c r="GS197" s="260"/>
      <c r="GT197" s="260"/>
      <c r="GU197" s="260"/>
    </row>
    <row r="198" spans="1:203" ht="13.8">
      <c r="A198" s="9"/>
      <c r="B198" s="18" t="s">
        <v>18</v>
      </c>
      <c r="C198" s="40">
        <v>213714</v>
      </c>
      <c r="D198" s="40">
        <v>140658</v>
      </c>
      <c r="E198" s="40">
        <v>73056</v>
      </c>
      <c r="F198" s="20">
        <v>0.5193874504116367</v>
      </c>
      <c r="G198" s="22"/>
      <c r="H198" s="40">
        <v>141179</v>
      </c>
      <c r="I198" s="40">
        <v>-521</v>
      </c>
      <c r="J198" s="20">
        <v>-3.6903505478860172E-3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37"/>
      <c r="FZ198" s="40">
        <v>150.75</v>
      </c>
      <c r="GA198" s="40">
        <v>15639.416666666666</v>
      </c>
      <c r="GB198" s="40">
        <v>43926.5</v>
      </c>
      <c r="GC198" s="40">
        <v>155529.75</v>
      </c>
      <c r="GD198" s="40">
        <v>171429.58333333334</v>
      </c>
      <c r="GE198" s="40">
        <v>177340</v>
      </c>
      <c r="GF198" s="40">
        <v>168702.41666666666</v>
      </c>
      <c r="GG198" s="40">
        <v>165083.25</v>
      </c>
      <c r="GH198" s="40">
        <v>158227.91666666666</v>
      </c>
      <c r="GI198" s="40">
        <v>152204.16666666666</v>
      </c>
      <c r="GJ198" s="40">
        <v>145717.08333333334</v>
      </c>
      <c r="GK198" s="40">
        <v>141285.75</v>
      </c>
      <c r="GL198" s="40">
        <v>141033.55555555556</v>
      </c>
      <c r="GM198" s="40">
        <v>158239</v>
      </c>
      <c r="GN198" s="40">
        <f t="shared" si="29"/>
        <v>213714</v>
      </c>
      <c r="GO198" s="260"/>
      <c r="GP198" s="260"/>
      <c r="GQ198" s="260"/>
      <c r="GR198" s="260"/>
      <c r="GS198" s="260"/>
      <c r="GT198" s="260"/>
      <c r="GU198" s="260"/>
    </row>
    <row r="199" spans="1:203" ht="13.8">
      <c r="A199" s="9"/>
      <c r="B199" s="18" t="s">
        <v>19</v>
      </c>
      <c r="C199" s="40">
        <v>121102</v>
      </c>
      <c r="D199" s="40">
        <v>77750</v>
      </c>
      <c r="E199" s="40">
        <v>43352</v>
      </c>
      <c r="F199" s="20">
        <v>0.55758199356913185</v>
      </c>
      <c r="G199" s="22"/>
      <c r="H199" s="40">
        <v>104885</v>
      </c>
      <c r="I199" s="40">
        <v>-27135</v>
      </c>
      <c r="J199" s="20">
        <v>-0.25871192258187536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37"/>
      <c r="FZ199" s="40">
        <v>125.16666666666667</v>
      </c>
      <c r="GA199" s="40">
        <v>25173</v>
      </c>
      <c r="GB199" s="40">
        <v>51565.75</v>
      </c>
      <c r="GC199" s="40">
        <v>152993.16666666666</v>
      </c>
      <c r="GD199" s="40">
        <v>165199.16666666666</v>
      </c>
      <c r="GE199" s="40">
        <v>126484.25</v>
      </c>
      <c r="GF199" s="40">
        <v>115563.91666666667</v>
      </c>
      <c r="GG199" s="40">
        <v>109584.41666666667</v>
      </c>
      <c r="GH199" s="40">
        <v>113849.08333333333</v>
      </c>
      <c r="GI199" s="40">
        <v>119986.83333333333</v>
      </c>
      <c r="GJ199" s="40">
        <v>114200.5</v>
      </c>
      <c r="GK199" s="40">
        <v>110149.5</v>
      </c>
      <c r="GL199" s="40">
        <v>85339.935185185182</v>
      </c>
      <c r="GM199" s="40">
        <v>99808.083333333328</v>
      </c>
      <c r="GN199" s="40">
        <f t="shared" si="29"/>
        <v>121102</v>
      </c>
      <c r="GO199" s="260"/>
      <c r="GP199" s="260"/>
      <c r="GQ199" s="260"/>
      <c r="GR199" s="260"/>
      <c r="GS199" s="260"/>
      <c r="GT199" s="260"/>
      <c r="GU199" s="260"/>
    </row>
    <row r="200" spans="1:203" ht="13.8">
      <c r="A200" s="9"/>
      <c r="B200" s="18" t="s">
        <v>20</v>
      </c>
      <c r="C200" s="40">
        <v>103384</v>
      </c>
      <c r="D200" s="40">
        <v>94326</v>
      </c>
      <c r="E200" s="40">
        <v>9058</v>
      </c>
      <c r="F200" s="20">
        <v>9.602866653944829E-2</v>
      </c>
      <c r="G200" s="22"/>
      <c r="H200" s="40">
        <v>101821</v>
      </c>
      <c r="I200" s="40">
        <v>-7495</v>
      </c>
      <c r="J200" s="20">
        <v>-7.3609569735123406E-2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37"/>
      <c r="FZ200" s="40">
        <v>321.33333333333331</v>
      </c>
      <c r="GA200" s="40">
        <v>65250.666666666664</v>
      </c>
      <c r="GB200" s="40">
        <v>94639.166666666672</v>
      </c>
      <c r="GC200" s="40">
        <v>171720.91666666666</v>
      </c>
      <c r="GD200" s="40">
        <v>183993.08333333334</v>
      </c>
      <c r="GE200" s="40">
        <v>167728.08333333334</v>
      </c>
      <c r="GF200" s="40">
        <v>146789.75</v>
      </c>
      <c r="GG200" s="40">
        <v>134591.91666666666</v>
      </c>
      <c r="GH200" s="40">
        <v>126329.41666666667</v>
      </c>
      <c r="GI200" s="40">
        <v>118430.83333333333</v>
      </c>
      <c r="GJ200" s="40">
        <v>109363.25</v>
      </c>
      <c r="GK200" s="40">
        <v>103148.5</v>
      </c>
      <c r="GL200" s="40">
        <v>97458.472222222204</v>
      </c>
      <c r="GM200" s="40">
        <v>105190.08333333333</v>
      </c>
      <c r="GN200" s="40">
        <f t="shared" si="29"/>
        <v>103384</v>
      </c>
      <c r="GO200" s="260"/>
      <c r="GP200" s="260"/>
      <c r="GQ200" s="260"/>
      <c r="GR200" s="260"/>
      <c r="GS200" s="260"/>
      <c r="GT200" s="260"/>
      <c r="GU200" s="260"/>
    </row>
    <row r="201" spans="1:203" ht="14.4">
      <c r="A201" s="9"/>
      <c r="B201" s="21"/>
      <c r="C201"/>
      <c r="D201"/>
      <c r="E201" s="28" t="s">
        <v>389</v>
      </c>
      <c r="G201"/>
      <c r="H201"/>
      <c r="I201" s="28" t="s">
        <v>389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 s="37"/>
      <c r="FZ201" s="268"/>
      <c r="GA201" s="268"/>
      <c r="GB201" s="268"/>
      <c r="GC201" s="268"/>
      <c r="GD201" s="268"/>
      <c r="GE201" s="268"/>
      <c r="GF201" s="268"/>
      <c r="GG201" s="268"/>
      <c r="GH201" s="268"/>
      <c r="GI201" s="268"/>
      <c r="GJ201" s="268"/>
      <c r="GK201" s="267"/>
      <c r="GL201" s="267"/>
      <c r="GM201" s="267"/>
      <c r="GN201" s="267"/>
      <c r="GO201" s="260"/>
      <c r="GP201" s="260"/>
      <c r="GQ201" s="260"/>
      <c r="GR201" s="260"/>
      <c r="GS201" s="260"/>
      <c r="GT201" s="260"/>
      <c r="GU201" s="260"/>
    </row>
    <row r="202" spans="1:203" ht="13.8">
      <c r="A202" s="9"/>
      <c r="B202" s="34" t="s">
        <v>58</v>
      </c>
      <c r="C202" s="26">
        <v>0.98729962969797702</v>
      </c>
      <c r="D202" s="26">
        <v>0.98957507916104737</v>
      </c>
      <c r="E202" s="25">
        <v>-0.22754494630703448</v>
      </c>
      <c r="F202" s="26">
        <v>-2.2994207422841022E-3</v>
      </c>
      <c r="G202" s="27"/>
      <c r="H202" s="26">
        <v>0.99163315889522774</v>
      </c>
      <c r="I202" s="25">
        <v>-0.20580797341803736</v>
      </c>
      <c r="J202" s="26">
        <v>-2.0754446497868902E-3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0.98729962969797702</v>
      </c>
      <c r="FY202" s="37"/>
      <c r="FZ202" s="26">
        <v>0.78110097176062887</v>
      </c>
      <c r="GA202" s="26">
        <v>0.80111131267720281</v>
      </c>
      <c r="GB202" s="26">
        <v>0.79387962703298964</v>
      </c>
      <c r="GC202" s="26">
        <v>0.81717805662301568</v>
      </c>
      <c r="GD202" s="26">
        <v>0.82881450458970141</v>
      </c>
      <c r="GE202" s="26">
        <v>0.83640589841054591</v>
      </c>
      <c r="GF202" s="26">
        <v>0.84353757530613749</v>
      </c>
      <c r="GG202" s="26">
        <v>0.87806744788554214</v>
      </c>
      <c r="GH202" s="26">
        <v>0.87595130287623002</v>
      </c>
      <c r="GI202" s="26">
        <v>0.89560339862360483</v>
      </c>
      <c r="GJ202" s="26">
        <v>0.89727861696520428</v>
      </c>
      <c r="GK202" s="26">
        <v>0.96850131171991893</v>
      </c>
      <c r="GL202" s="26">
        <v>0.98369161471842637</v>
      </c>
      <c r="GM202" s="26">
        <v>0.98334336429975233</v>
      </c>
      <c r="GN202" s="26">
        <f t="shared" ref="GN202:GN205" si="30">+C202</f>
        <v>0.98729962969797702</v>
      </c>
      <c r="GO202" s="260"/>
      <c r="GP202" s="260"/>
      <c r="GQ202" s="260"/>
      <c r="GR202" s="260"/>
      <c r="GS202" s="260"/>
      <c r="GT202" s="260"/>
      <c r="GU202" s="260"/>
    </row>
    <row r="203" spans="1:203" ht="13.8">
      <c r="A203" s="9"/>
      <c r="B203" s="18" t="s">
        <v>18</v>
      </c>
      <c r="C203" s="20">
        <v>0.9903333333333334</v>
      </c>
      <c r="D203" s="20">
        <v>0.99099999999999999</v>
      </c>
      <c r="E203" s="19">
        <v>-6.6666666666659324E-2</v>
      </c>
      <c r="F203" s="20">
        <v>-6.7272115708031613E-4</v>
      </c>
      <c r="G203" s="22"/>
      <c r="H203" s="20">
        <v>0.995</v>
      </c>
      <c r="I203" s="19">
        <v>-0.40000000000000036</v>
      </c>
      <c r="J203" s="20">
        <v>-4.0201005025125667E-3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396</v>
      </c>
      <c r="AZ203" s="20" t="s">
        <v>397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0.9903333333333334</v>
      </c>
      <c r="FY203" s="37"/>
      <c r="FZ203" s="20">
        <v>0.81098268143283869</v>
      </c>
      <c r="GA203" s="20">
        <v>0.81298394359028203</v>
      </c>
      <c r="GB203" s="20">
        <v>0.81389824532891974</v>
      </c>
      <c r="GC203" s="20">
        <v>0.82379357405913978</v>
      </c>
      <c r="GD203" s="20">
        <v>0.8518</v>
      </c>
      <c r="GE203" s="20">
        <v>0.86391666666666656</v>
      </c>
      <c r="GF203" s="20">
        <v>0.85952328767123287</v>
      </c>
      <c r="GG203" s="20">
        <v>0.87200932378251916</v>
      </c>
      <c r="GH203" s="20">
        <v>0.8906205300917871</v>
      </c>
      <c r="GI203" s="20">
        <v>0.93658595890410934</v>
      </c>
      <c r="GJ203" s="20">
        <v>0.92462671232876703</v>
      </c>
      <c r="GK203" s="20">
        <v>0.9757200913242009</v>
      </c>
      <c r="GL203" s="20">
        <v>0.98533333333333351</v>
      </c>
      <c r="GM203" s="20">
        <v>0.98866666666666658</v>
      </c>
      <c r="GN203" s="20">
        <f t="shared" si="30"/>
        <v>0.9903333333333334</v>
      </c>
      <c r="GO203" s="260"/>
      <c r="GP203" s="260"/>
      <c r="GQ203" s="260"/>
      <c r="GR203" s="260"/>
      <c r="GS203" s="260"/>
      <c r="GT203" s="260"/>
      <c r="GU203" s="260"/>
    </row>
    <row r="204" spans="1:203" ht="13.8">
      <c r="A204" s="9"/>
      <c r="B204" s="18" t="s">
        <v>19</v>
      </c>
      <c r="C204" s="20">
        <v>0.99056555576059768</v>
      </c>
      <c r="D204" s="20">
        <v>0.98988162307076699</v>
      </c>
      <c r="E204" s="19">
        <v>6.8393268983069078E-2</v>
      </c>
      <c r="F204" s="20">
        <v>6.9092371642280321E-4</v>
      </c>
      <c r="G204" s="22"/>
      <c r="H204" s="20">
        <v>0.99076755161964114</v>
      </c>
      <c r="I204" s="19">
        <v>-8.8592854887414862E-2</v>
      </c>
      <c r="J204" s="20">
        <v>-8.9418405702315477E-4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37"/>
      <c r="FZ204" s="20">
        <v>0.76788118109553427</v>
      </c>
      <c r="GA204" s="20">
        <v>0.76529500962607688</v>
      </c>
      <c r="GB204" s="20">
        <v>0.76343350761065698</v>
      </c>
      <c r="GC204" s="20">
        <v>0.80392160815309754</v>
      </c>
      <c r="GD204" s="20">
        <v>0.82027955456666657</v>
      </c>
      <c r="GE204" s="20">
        <v>0.82564492811288803</v>
      </c>
      <c r="GF204" s="20">
        <v>0.84050219862102493</v>
      </c>
      <c r="GG204" s="20">
        <v>0.89166892198562797</v>
      </c>
      <c r="GH204" s="20">
        <v>0.88783454269161666</v>
      </c>
      <c r="GI204" s="20">
        <v>0.89730958904109615</v>
      </c>
      <c r="GJ204" s="20">
        <v>0.91316978299677432</v>
      </c>
      <c r="GK204" s="20">
        <v>0.96859880051114999</v>
      </c>
      <c r="GL204" s="20">
        <v>0.98628233682502098</v>
      </c>
      <c r="GM204" s="20">
        <v>0.98664070992439556</v>
      </c>
      <c r="GN204" s="20">
        <f t="shared" si="30"/>
        <v>0.99056555576059768</v>
      </c>
      <c r="GO204" s="260"/>
      <c r="GP204" s="260"/>
      <c r="GQ204" s="260"/>
      <c r="GR204" s="260"/>
      <c r="GS204" s="260"/>
      <c r="GT204" s="260"/>
      <c r="GU204" s="260"/>
    </row>
    <row r="205" spans="1:203" ht="13.8">
      <c r="A205" s="9"/>
      <c r="B205" s="18" t="s">
        <v>20</v>
      </c>
      <c r="C205" s="20">
        <v>0.98099999999999998</v>
      </c>
      <c r="D205" s="20">
        <v>0.98784361441237512</v>
      </c>
      <c r="E205" s="19">
        <v>-0.68436144123751319</v>
      </c>
      <c r="F205" s="20">
        <v>-6.9278318071085551E-3</v>
      </c>
      <c r="G205" s="22"/>
      <c r="H205" s="20">
        <v>0.98913192506604208</v>
      </c>
      <c r="I205" s="19">
        <v>-0.12883106536669686</v>
      </c>
      <c r="J205" s="20">
        <v>-1.3024659512237977E-3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37"/>
      <c r="FZ205" s="20">
        <v>0.76443905275351398</v>
      </c>
      <c r="GA205" s="20">
        <v>0.82505498481524941</v>
      </c>
      <c r="GB205" s="20">
        <v>0.80430712815939243</v>
      </c>
      <c r="GC205" s="20">
        <v>0.82125000000000015</v>
      </c>
      <c r="GD205" s="20">
        <v>0.81436395920243765</v>
      </c>
      <c r="GE205" s="20">
        <v>0.81965610045208293</v>
      </c>
      <c r="GF205" s="20">
        <v>0.83058723962615488</v>
      </c>
      <c r="GG205" s="20">
        <v>0.87052409788847962</v>
      </c>
      <c r="GH205" s="20">
        <v>0.84939883584528675</v>
      </c>
      <c r="GI205" s="20">
        <v>0.852914647925609</v>
      </c>
      <c r="GJ205" s="20">
        <v>0.85403935557007105</v>
      </c>
      <c r="GK205" s="20">
        <v>0.96118504332440569</v>
      </c>
      <c r="GL205" s="20">
        <v>0.97945917399692484</v>
      </c>
      <c r="GM205" s="20">
        <v>0.97472271630819518</v>
      </c>
      <c r="GN205" s="20">
        <f t="shared" si="30"/>
        <v>0.98099999999999998</v>
      </c>
      <c r="GO205" s="260"/>
      <c r="GP205" s="260"/>
      <c r="GQ205" s="260"/>
      <c r="GR205" s="260"/>
      <c r="GS205" s="260"/>
      <c r="GT205" s="260"/>
      <c r="GU205" s="260"/>
    </row>
    <row r="206" spans="1:203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 s="37"/>
      <c r="FZ206" s="268"/>
      <c r="GA206" s="268"/>
      <c r="GB206" s="268"/>
      <c r="GC206" s="268"/>
      <c r="GD206" s="268"/>
      <c r="GE206" s="268"/>
      <c r="GF206" s="268"/>
      <c r="GG206" s="268"/>
      <c r="GH206" s="268"/>
      <c r="GI206" s="268"/>
      <c r="GJ206" s="268"/>
      <c r="GK206" s="267"/>
      <c r="GL206" s="267"/>
      <c r="GM206" s="267"/>
      <c r="GN206" s="267"/>
      <c r="GO206" s="260"/>
      <c r="GP206" s="260"/>
      <c r="GQ206" s="260"/>
      <c r="GR206" s="260"/>
      <c r="GS206" s="260"/>
      <c r="GT206" s="260"/>
      <c r="GU206" s="260"/>
    </row>
    <row r="207" spans="1:203" ht="13.8">
      <c r="A207" s="9"/>
      <c r="B207" s="34" t="s">
        <v>59</v>
      </c>
      <c r="C207" s="39">
        <v>8086</v>
      </c>
      <c r="D207" s="39">
        <v>7586</v>
      </c>
      <c r="E207" s="39">
        <v>500</v>
      </c>
      <c r="F207" s="26">
        <v>6.59108884787767E-2</v>
      </c>
      <c r="G207" s="27"/>
      <c r="H207" s="39">
        <v>8641</v>
      </c>
      <c r="I207" s="39">
        <v>-1055</v>
      </c>
      <c r="J207" s="26">
        <v>-0.12209235042240481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7"/>
      <c r="FZ207" s="39">
        <v>5478.666666666667</v>
      </c>
      <c r="GA207" s="39">
        <v>5632.583333333333</v>
      </c>
      <c r="GB207" s="39">
        <v>5620.083333333333</v>
      </c>
      <c r="GC207" s="39">
        <v>6301</v>
      </c>
      <c r="GD207" s="39">
        <v>6785.666666666667</v>
      </c>
      <c r="GE207" s="39">
        <v>7232.833333333333</v>
      </c>
      <c r="GF207" s="39">
        <v>7739.333333333333</v>
      </c>
      <c r="GG207" s="39">
        <v>7843.916666666667</v>
      </c>
      <c r="GH207" s="39">
        <v>8079.083333333333</v>
      </c>
      <c r="GI207" s="39">
        <v>8300.5833333333339</v>
      </c>
      <c r="GJ207" s="39">
        <v>8650.5</v>
      </c>
      <c r="GK207" s="39">
        <v>8707.5833333333339</v>
      </c>
      <c r="GL207" s="39">
        <v>8097.333333333333</v>
      </c>
      <c r="GM207" s="39">
        <v>7790.666666666667</v>
      </c>
      <c r="GN207" s="39">
        <f t="shared" ref="GN207:GN210" si="31">+C207</f>
        <v>8086</v>
      </c>
      <c r="GO207" s="260"/>
      <c r="GP207" s="260"/>
      <c r="GQ207" s="260"/>
      <c r="GR207" s="260"/>
      <c r="GS207" s="260"/>
      <c r="GT207" s="260"/>
      <c r="GU207" s="260"/>
    </row>
    <row r="208" spans="1:203" ht="13.8">
      <c r="A208" s="9"/>
      <c r="B208" s="18" t="s">
        <v>18</v>
      </c>
      <c r="C208" s="40">
        <v>2763</v>
      </c>
      <c r="D208" s="40">
        <v>2621</v>
      </c>
      <c r="E208" s="40">
        <v>142</v>
      </c>
      <c r="F208" s="20">
        <v>5.4177794734834035E-2</v>
      </c>
      <c r="G208" s="22"/>
      <c r="H208" s="40">
        <v>3053</v>
      </c>
      <c r="I208" s="40">
        <v>-432</v>
      </c>
      <c r="J208" s="20">
        <v>-0.14150016377333771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37"/>
      <c r="FZ208" s="40">
        <v>2301.5</v>
      </c>
      <c r="GA208" s="40">
        <v>2164.3333333333335</v>
      </c>
      <c r="GB208" s="40">
        <v>2278.5833333333335</v>
      </c>
      <c r="GC208" s="40">
        <v>2604.4166666666665</v>
      </c>
      <c r="GD208" s="40">
        <v>2761.0833333333335</v>
      </c>
      <c r="GE208" s="40">
        <v>2865.1666666666665</v>
      </c>
      <c r="GF208" s="40">
        <v>2977.9166666666665</v>
      </c>
      <c r="GG208" s="40">
        <v>2970.3333333333335</v>
      </c>
      <c r="GH208" s="40">
        <v>2933.0833333333335</v>
      </c>
      <c r="GI208" s="40">
        <v>2903.0833333333335</v>
      </c>
      <c r="GJ208" s="40">
        <v>2910.1666666666665</v>
      </c>
      <c r="GK208" s="40">
        <v>2915.75</v>
      </c>
      <c r="GL208" s="40">
        <v>2899.0833333333335</v>
      </c>
      <c r="GM208" s="40">
        <v>2689.5</v>
      </c>
      <c r="GN208" s="40">
        <f t="shared" si="31"/>
        <v>2763</v>
      </c>
      <c r="GO208" s="260"/>
      <c r="GP208" s="260"/>
      <c r="GQ208" s="260"/>
      <c r="GR208" s="260"/>
      <c r="GS208" s="260"/>
      <c r="GT208" s="260"/>
      <c r="GU208" s="260"/>
    </row>
    <row r="209" spans="1:203" ht="13.8">
      <c r="A209" s="9"/>
      <c r="B209" s="18" t="s">
        <v>19</v>
      </c>
      <c r="C209" s="40">
        <v>3071</v>
      </c>
      <c r="D209" s="40">
        <v>2962</v>
      </c>
      <c r="E209" s="40">
        <v>109</v>
      </c>
      <c r="F209" s="20">
        <v>3.6799459824442944E-2</v>
      </c>
      <c r="G209" s="22"/>
      <c r="H209" s="40">
        <v>3161</v>
      </c>
      <c r="I209" s="40">
        <v>-199</v>
      </c>
      <c r="J209" s="20">
        <v>-6.2954761151534325E-2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37"/>
      <c r="FZ209" s="40">
        <v>1947.0833333333333</v>
      </c>
      <c r="GA209" s="40">
        <v>1982.9166666666667</v>
      </c>
      <c r="GB209" s="40">
        <v>1665.5</v>
      </c>
      <c r="GC209" s="40">
        <v>1755.5833333333333</v>
      </c>
      <c r="GD209" s="40">
        <v>1901</v>
      </c>
      <c r="GE209" s="40">
        <v>2122.9166666666665</v>
      </c>
      <c r="GF209" s="40">
        <v>2386.1666666666665</v>
      </c>
      <c r="GG209" s="40">
        <v>2531.5833333333335</v>
      </c>
      <c r="GH209" s="40">
        <v>2838.75</v>
      </c>
      <c r="GI209" s="40">
        <v>3074.75</v>
      </c>
      <c r="GJ209" s="40">
        <v>3257.5833333333335</v>
      </c>
      <c r="GK209" s="40">
        <v>3279.5833333333335</v>
      </c>
      <c r="GL209" s="40">
        <v>3042.9166666666665</v>
      </c>
      <c r="GM209" s="40">
        <v>2996.4166666666665</v>
      </c>
      <c r="GN209" s="40">
        <f t="shared" si="31"/>
        <v>3071</v>
      </c>
      <c r="GO209" s="260"/>
      <c r="GP209" s="260"/>
      <c r="GQ209" s="260"/>
      <c r="GR209" s="260"/>
      <c r="GS209" s="260"/>
      <c r="GT209" s="260"/>
      <c r="GU209" s="260"/>
    </row>
    <row r="210" spans="1:203" ht="13.8">
      <c r="A210" s="9"/>
      <c r="B210" s="18" t="s">
        <v>20</v>
      </c>
      <c r="C210" s="40">
        <v>2252</v>
      </c>
      <c r="D210" s="40">
        <v>2003</v>
      </c>
      <c r="E210" s="40">
        <v>249</v>
      </c>
      <c r="F210" s="20">
        <v>0.12431352970544184</v>
      </c>
      <c r="G210" s="22"/>
      <c r="H210" s="40">
        <v>2427</v>
      </c>
      <c r="I210" s="40">
        <v>-424</v>
      </c>
      <c r="J210" s="20">
        <v>-0.17470127729707458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37"/>
      <c r="FZ210" s="40">
        <v>1230.0833333333333</v>
      </c>
      <c r="GA210" s="40">
        <v>1485.3333333333333</v>
      </c>
      <c r="GB210" s="40">
        <v>1676</v>
      </c>
      <c r="GC210" s="40">
        <v>1941</v>
      </c>
      <c r="GD210" s="40">
        <v>2123.5833333333335</v>
      </c>
      <c r="GE210" s="40">
        <v>2244.75</v>
      </c>
      <c r="GF210" s="40">
        <v>2375.25</v>
      </c>
      <c r="GG210" s="40">
        <v>2342</v>
      </c>
      <c r="GH210" s="40">
        <v>2307.25</v>
      </c>
      <c r="GI210" s="40">
        <v>2322.75</v>
      </c>
      <c r="GJ210" s="40">
        <v>2482.75</v>
      </c>
      <c r="GK210" s="40">
        <v>2512.25</v>
      </c>
      <c r="GL210" s="40">
        <v>2155.3333333333335</v>
      </c>
      <c r="GM210" s="40">
        <v>2104.75</v>
      </c>
      <c r="GN210" s="40">
        <f t="shared" si="31"/>
        <v>2252</v>
      </c>
      <c r="GO210" s="260"/>
      <c r="GP210" s="260"/>
      <c r="GQ210" s="260"/>
      <c r="GR210" s="260"/>
      <c r="GS210" s="260"/>
      <c r="GT210" s="260"/>
      <c r="GU210" s="260"/>
    </row>
    <row r="211" spans="1:203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GL211" s="260"/>
      <c r="GM211" s="260"/>
      <c r="GN211" s="260"/>
      <c r="GO211" s="260"/>
      <c r="GP211" s="260"/>
      <c r="GQ211" s="260"/>
      <c r="GR211" s="260"/>
      <c r="GS211" s="260"/>
      <c r="GT211" s="258"/>
    </row>
    <row r="216" spans="1:203" ht="12" customHeight="1">
      <c r="C216" s="255"/>
      <c r="D216" s="256"/>
    </row>
    <row r="218" spans="1:203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FZ6:GG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N242"/>
  <sheetViews>
    <sheetView showGridLines="0" zoomScale="80" zoomScaleNormal="80" zoomScaleSheetLayoutView="85" workbookViewId="0">
      <pane xSplit="10" ySplit="7" topLeftCell="GG8" activePane="bottomRight" state="frozen"/>
      <selection pane="topRight" activeCell="K1" sqref="K1"/>
      <selection pane="bottomLeft" activeCell="A8" sqref="A8"/>
      <selection pane="bottomRight" activeCell="GN23" sqref="GN23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80" width="9.6640625" style="1" customWidth="1"/>
    <col min="181" max="181" width="9.5546875" style="1" customWidth="1"/>
    <col min="182" max="189" width="9.33203125" style="1" customWidth="1"/>
    <col min="190" max="195" width="11.6640625" style="1" customWidth="1"/>
    <col min="196" max="202" width="11" style="1" bestFit="1" customWidth="1"/>
    <col min="203" max="203" width="13.33203125" style="1" customWidth="1"/>
    <col min="204" max="16384" width="11.44140625" style="1"/>
  </cols>
  <sheetData>
    <row r="1" spans="1:196" ht="13.8">
      <c r="A1" s="2"/>
    </row>
    <row r="2" spans="1:196" ht="15.6">
      <c r="B2" s="306" t="s">
        <v>318</v>
      </c>
      <c r="H2" s="28" t="s">
        <v>324</v>
      </c>
    </row>
    <row r="3" spans="1:196" ht="13.8">
      <c r="B3" s="4" t="s">
        <v>338</v>
      </c>
    </row>
    <row r="4" spans="1:196" ht="13.8">
      <c r="B4" s="4" t="s">
        <v>1</v>
      </c>
    </row>
    <row r="5" spans="1:196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6" ht="12.75" customHeight="1">
      <c r="A6" s="9"/>
      <c r="B6" s="8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417" t="s">
        <v>2</v>
      </c>
      <c r="GA6" s="417"/>
      <c r="GB6" s="417"/>
      <c r="GC6" s="417"/>
      <c r="GD6" s="417"/>
      <c r="GE6" s="417"/>
      <c r="GF6" s="417"/>
      <c r="GG6" s="417"/>
    </row>
    <row r="7" spans="1:196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27"/>
      <c r="FZ7" s="14">
        <v>2009</v>
      </c>
      <c r="GA7" s="14">
        <v>2010</v>
      </c>
      <c r="GB7" s="14" t="s">
        <v>296</v>
      </c>
      <c r="GC7" s="14" t="s">
        <v>297</v>
      </c>
      <c r="GD7" s="14" t="s">
        <v>298</v>
      </c>
      <c r="GE7" s="14" t="s">
        <v>299</v>
      </c>
      <c r="GF7" s="14" t="s">
        <v>300</v>
      </c>
      <c r="GG7" s="14" t="s">
        <v>301</v>
      </c>
      <c r="GH7" s="14" t="s">
        <v>302</v>
      </c>
      <c r="GI7" s="14" t="s">
        <v>303</v>
      </c>
      <c r="GJ7" s="14" t="s">
        <v>304</v>
      </c>
      <c r="GK7" s="14" t="s">
        <v>305</v>
      </c>
      <c r="GL7" s="14" t="s">
        <v>306</v>
      </c>
      <c r="GM7" s="14" t="s">
        <v>333</v>
      </c>
      <c r="GN7" s="14" t="s">
        <v>334</v>
      </c>
    </row>
    <row r="8" spans="1:196" ht="13.5" customHeight="1">
      <c r="A8" s="15"/>
      <c r="B8" s="24" t="s">
        <v>60</v>
      </c>
      <c r="C8" s="25">
        <v>120.1942648644866</v>
      </c>
      <c r="D8" s="25">
        <v>235.9983490187935</v>
      </c>
      <c r="E8" s="25">
        <v>-115.80408415430691</v>
      </c>
      <c r="F8" s="26">
        <v>-0.49069870461290793</v>
      </c>
      <c r="G8" s="27"/>
      <c r="H8" s="25">
        <v>429.01209465292345</v>
      </c>
      <c r="I8" s="25">
        <v>-193.01374563412995</v>
      </c>
      <c r="J8" s="26">
        <v>-0.44990280702990593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7"/>
      <c r="FZ8" s="25">
        <v>2142.4100432921091</v>
      </c>
      <c r="GA8" s="25">
        <v>2310.9874354511198</v>
      </c>
      <c r="GB8" s="25">
        <v>2767.8938051852488</v>
      </c>
      <c r="GC8" s="25">
        <v>2572.8931367736491</v>
      </c>
      <c r="GD8" s="25">
        <v>1696.2328661400154</v>
      </c>
      <c r="GE8" s="25">
        <v>1639.2831818605148</v>
      </c>
      <c r="GF8" s="25">
        <v>1011.0170435477129</v>
      </c>
      <c r="GG8" s="25">
        <v>2035.2533222674488</v>
      </c>
      <c r="GH8" s="25">
        <v>2360.5017615298207</v>
      </c>
      <c r="GI8" s="25">
        <v>2772.2157619739978</v>
      </c>
      <c r="GJ8" s="25">
        <v>3311.2009834261617</v>
      </c>
      <c r="GK8" s="25">
        <v>4117.2085395757995</v>
      </c>
      <c r="GL8" s="25">
        <v>5194.0595674772103</v>
      </c>
      <c r="GM8" s="25">
        <v>3289.2828183928586</v>
      </c>
      <c r="GN8" s="25">
        <f>+C8</f>
        <v>120.1942648644866</v>
      </c>
    </row>
    <row r="9" spans="1:196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27"/>
      <c r="FZ9" s="19">
        <v>763.72260395500007</v>
      </c>
      <c r="GA9" s="19">
        <v>769.58369999999991</v>
      </c>
      <c r="GB9" s="19">
        <v>905.48299999999995</v>
      </c>
      <c r="GC9" s="19">
        <v>602.6993100000002</v>
      </c>
      <c r="GD9" s="19">
        <v>514.53589700000009</v>
      </c>
      <c r="GE9" s="19">
        <v>283.20897741199997</v>
      </c>
      <c r="GF9" s="19">
        <v>0</v>
      </c>
      <c r="GG9" s="19">
        <v>196.86025975399997</v>
      </c>
      <c r="GH9" s="19">
        <v>0</v>
      </c>
      <c r="GI9" s="19">
        <v>0</v>
      </c>
      <c r="GJ9" s="19">
        <v>0</v>
      </c>
      <c r="GK9" s="19">
        <v>0</v>
      </c>
      <c r="GL9" s="19">
        <v>0</v>
      </c>
      <c r="GM9" s="19">
        <v>0</v>
      </c>
      <c r="GN9" s="19">
        <v>0</v>
      </c>
    </row>
    <row r="10" spans="1:196" ht="13.8">
      <c r="A10" s="15"/>
      <c r="B10" s="18" t="s">
        <v>192</v>
      </c>
      <c r="C10" s="19">
        <v>120.1942648644866</v>
      </c>
      <c r="D10" s="19">
        <v>107.56207499999999</v>
      </c>
      <c r="E10" s="19">
        <v>12.632189864486605</v>
      </c>
      <c r="F10" s="20">
        <v>0.11744092761771847</v>
      </c>
      <c r="G10" s="263"/>
      <c r="H10" s="19">
        <v>90.334400000000002</v>
      </c>
      <c r="I10" s="19">
        <v>17.227674999999991</v>
      </c>
      <c r="J10" s="20">
        <v>0.19071001744628835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27"/>
      <c r="FZ10" s="19">
        <v>474.01359800089995</v>
      </c>
      <c r="GA10" s="19">
        <v>166.42680999999996</v>
      </c>
      <c r="GB10" s="19">
        <v>521.12619999999993</v>
      </c>
      <c r="GC10" s="19">
        <v>565.85527000000002</v>
      </c>
      <c r="GD10" s="19">
        <v>292.69776999999999</v>
      </c>
      <c r="GE10" s="19">
        <v>112.29208292000007</v>
      </c>
      <c r="GF10" s="19">
        <v>1003.6454779679549</v>
      </c>
      <c r="GG10" s="19">
        <v>1054.8013937270991</v>
      </c>
      <c r="GH10" s="19">
        <v>484.06574000000001</v>
      </c>
      <c r="GI10" s="19">
        <v>815.10420505679735</v>
      </c>
      <c r="GJ10" s="19">
        <v>969.38933143649444</v>
      </c>
      <c r="GK10" s="19">
        <v>522.05408873094814</v>
      </c>
      <c r="GL10" s="19">
        <v>1572.9286238594786</v>
      </c>
      <c r="GM10" s="19">
        <v>1602.4782646542151</v>
      </c>
      <c r="GN10" s="19">
        <f t="shared" ref="GN10:GN23" si="0">+C10</f>
        <v>120.1942648644866</v>
      </c>
    </row>
    <row r="11" spans="1:196" ht="13.8">
      <c r="A11" s="15"/>
      <c r="B11" s="18" t="s">
        <v>205</v>
      </c>
      <c r="C11" s="19">
        <v>0</v>
      </c>
      <c r="D11" s="19">
        <v>128.43627401879351</v>
      </c>
      <c r="E11" s="19">
        <v>-128.43627401879351</v>
      </c>
      <c r="F11" s="20">
        <v>-1</v>
      </c>
      <c r="G11" s="263"/>
      <c r="H11" s="19">
        <v>133.58477942269514</v>
      </c>
      <c r="I11" s="19">
        <v>-5.1485054039016234</v>
      </c>
      <c r="J11" s="20">
        <v>-3.8541107947713746E-2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27"/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558.58687247965054</v>
      </c>
      <c r="GH11" s="19">
        <v>1649.8970067593445</v>
      </c>
      <c r="GI11" s="19">
        <v>1680.2439367978486</v>
      </c>
      <c r="GJ11" s="19">
        <v>1728.7279659228709</v>
      </c>
      <c r="GK11" s="19">
        <v>1788.3915010272995</v>
      </c>
      <c r="GL11" s="19">
        <v>1826.4870321422186</v>
      </c>
      <c r="GM11" s="19">
        <v>1686.8045537386433</v>
      </c>
      <c r="GN11" s="19">
        <f t="shared" si="0"/>
        <v>0</v>
      </c>
    </row>
    <row r="12" spans="1:196" ht="13.8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13.587127365282026</v>
      </c>
      <c r="I12" s="19">
        <v>-13.587127365282026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27"/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70.619270559861121</v>
      </c>
      <c r="GH12" s="19">
        <v>179.27472883899912</v>
      </c>
      <c r="GI12" s="19">
        <v>221.76780646082437</v>
      </c>
      <c r="GJ12" s="19">
        <v>183.24954086929145</v>
      </c>
      <c r="GK12" s="19">
        <v>178.17255473770643</v>
      </c>
      <c r="GL12" s="19">
        <v>130.11449857159806</v>
      </c>
      <c r="GM12" s="19">
        <v>0</v>
      </c>
      <c r="GN12" s="19">
        <f t="shared" si="0"/>
        <v>0</v>
      </c>
    </row>
    <row r="13" spans="1:196" ht="13.8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7.1845651887556103</v>
      </c>
      <c r="I13" s="19">
        <v>-7.1845651887556103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27"/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119.18250718766653</v>
      </c>
      <c r="GK13" s="19">
        <v>124.92488148204028</v>
      </c>
      <c r="GL13" s="19">
        <v>87.57647016370548</v>
      </c>
      <c r="GM13" s="19">
        <v>0</v>
      </c>
      <c r="GN13" s="19">
        <f t="shared" si="0"/>
        <v>0</v>
      </c>
    </row>
    <row r="14" spans="1:196" ht="13.8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3.7844025311369993</v>
      </c>
      <c r="I14" s="19">
        <v>-3.7844025311369993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27"/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15.606057227842996</v>
      </c>
      <c r="GH14" s="19">
        <v>47.264285931476998</v>
      </c>
      <c r="GI14" s="19">
        <v>48.962650049023999</v>
      </c>
      <c r="GJ14" s="19">
        <v>50.481610018946</v>
      </c>
      <c r="GK14" s="19">
        <v>47.866520823102</v>
      </c>
      <c r="GL14" s="19">
        <v>32.103337143614439</v>
      </c>
      <c r="GM14" s="19">
        <v>0</v>
      </c>
      <c r="GN14" s="19">
        <f t="shared" si="0"/>
        <v>0</v>
      </c>
    </row>
    <row r="15" spans="1:196" ht="13.8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7.7608506390919958</v>
      </c>
      <c r="I15" s="19">
        <v>-7.7608506390919958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27"/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5.2442064545029998</v>
      </c>
      <c r="GJ15" s="19">
        <v>103.04931067987999</v>
      </c>
      <c r="GK15" s="19">
        <v>100.958410311308</v>
      </c>
      <c r="GL15" s="19">
        <v>56.703824815077986</v>
      </c>
      <c r="GM15" s="19">
        <v>0</v>
      </c>
      <c r="GN15" s="19">
        <f t="shared" si="0"/>
        <v>0</v>
      </c>
    </row>
    <row r="16" spans="1:196" ht="13.8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11.822485278855009</v>
      </c>
      <c r="I16" s="19">
        <v>-11.822485278855009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27"/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80.756670455065986</v>
      </c>
      <c r="GK16" s="19">
        <v>157.942097837978</v>
      </c>
      <c r="GL16" s="19">
        <v>107.06323102270802</v>
      </c>
      <c r="GM16" s="19">
        <v>0</v>
      </c>
      <c r="GN16" s="19">
        <f t="shared" si="0"/>
        <v>0</v>
      </c>
    </row>
    <row r="17" spans="1:196" ht="13.8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14.650536223507011</v>
      </c>
      <c r="I17" s="19">
        <v>-14.650536223507011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27"/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51.607245461197984</v>
      </c>
      <c r="GK17" s="19">
        <v>178.76390665675498</v>
      </c>
      <c r="GL17" s="19">
        <v>117.49329487982601</v>
      </c>
      <c r="GM17" s="19">
        <v>0</v>
      </c>
      <c r="GN17" s="19">
        <f t="shared" si="0"/>
        <v>0</v>
      </c>
    </row>
    <row r="18" spans="1:196" ht="13.8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9.6433904077469386</v>
      </c>
      <c r="I18" s="19">
        <v>-9.6433904077469386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27"/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24.756801394748571</v>
      </c>
      <c r="GK18" s="19">
        <v>103.22034030119002</v>
      </c>
      <c r="GL18" s="19">
        <v>74.234596944839211</v>
      </c>
      <c r="GM18" s="19">
        <v>0</v>
      </c>
      <c r="GN18" s="19">
        <f t="shared" si="0"/>
        <v>0</v>
      </c>
    </row>
    <row r="19" spans="1:196" ht="13.8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7.5539658349999996</v>
      </c>
      <c r="I19" s="19">
        <v>-7.5539658349999996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27"/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v>84.724982595038782</v>
      </c>
      <c r="GL19" s="19">
        <v>54.147960920000017</v>
      </c>
      <c r="GM19" s="19">
        <v>0</v>
      </c>
      <c r="GN19" s="19">
        <f t="shared" si="0"/>
        <v>0</v>
      </c>
    </row>
    <row r="20" spans="1:196" ht="13.8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4.6726058729999975</v>
      </c>
      <c r="I20" s="19">
        <v>-4.6726058729999975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27"/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48.663885599000004</v>
      </c>
      <c r="GL20" s="19">
        <v>35.384143348999999</v>
      </c>
      <c r="GM20" s="19">
        <v>0</v>
      </c>
      <c r="GN20" s="19">
        <f t="shared" si="0"/>
        <v>0</v>
      </c>
    </row>
    <row r="21" spans="1:196" ht="13.8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13.172512236999975</v>
      </c>
      <c r="I21" s="19">
        <v>-13.172512236999975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27"/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118.81291661699994</v>
      </c>
      <c r="GL21" s="19">
        <v>119.018989721</v>
      </c>
      <c r="GM21" s="19">
        <v>0</v>
      </c>
      <c r="GN21" s="19">
        <f t="shared" si="0"/>
        <v>0</v>
      </c>
    </row>
    <row r="22" spans="1:196" ht="13.8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93.832441579375569</v>
      </c>
      <c r="I22" s="19">
        <v>-93.832441579375569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27"/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86.225327787704117</v>
      </c>
      <c r="GH22" s="19">
        <v>226.53901477047609</v>
      </c>
      <c r="GI22" s="19">
        <v>275.97466296435141</v>
      </c>
      <c r="GJ22" s="19">
        <v>613.08368606679653</v>
      </c>
      <c r="GK22" s="19">
        <v>1144.0504969611184</v>
      </c>
      <c r="GL22" s="19">
        <v>813.84034753136916</v>
      </c>
      <c r="GM22" s="19">
        <v>0</v>
      </c>
      <c r="GN22" s="19">
        <f t="shared" si="0"/>
        <v>0</v>
      </c>
    </row>
    <row r="23" spans="1:196" ht="13.8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111.26047365085276</v>
      </c>
      <c r="I23" s="19">
        <v>-111.26047365085276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27"/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662.7124528564334</v>
      </c>
      <c r="GL23" s="19">
        <v>980.80356394414366</v>
      </c>
      <c r="GM23" s="19">
        <v>0</v>
      </c>
      <c r="GN23" s="19">
        <f t="shared" si="0"/>
        <v>0</v>
      </c>
    </row>
    <row r="24" spans="1:196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27"/>
      <c r="FZ24" s="19">
        <v>488.55761492948091</v>
      </c>
      <c r="GA24" s="19">
        <v>917.27099422388937</v>
      </c>
      <c r="GB24" s="19">
        <v>1241.8934669682365</v>
      </c>
      <c r="GC24" s="19">
        <v>1353.9553311991301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</row>
    <row r="25" spans="1:196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27"/>
      <c r="FZ25" s="19">
        <v>416.11622640672834</v>
      </c>
      <c r="GA25" s="19">
        <v>422.35153379356166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v>0</v>
      </c>
      <c r="GM25" s="19">
        <v>0</v>
      </c>
      <c r="GN25" s="19">
        <v>0</v>
      </c>
    </row>
    <row r="26" spans="1:196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27"/>
      <c r="FZ26" s="19">
        <v>0</v>
      </c>
      <c r="GA26" s="19">
        <v>7.7188370000000006</v>
      </c>
      <c r="GB26" s="19">
        <v>7.821274411000001</v>
      </c>
      <c r="GC26" s="19">
        <v>9.6226198329999981</v>
      </c>
      <c r="GD26" s="19">
        <v>9.2220969999999998</v>
      </c>
      <c r="GE26" s="19">
        <v>8.7085847799999954</v>
      </c>
      <c r="GF26" s="19">
        <v>7.3715655797580011</v>
      </c>
      <c r="GG26" s="19">
        <v>9.5216528460000021</v>
      </c>
      <c r="GH26" s="19">
        <v>0</v>
      </c>
      <c r="GI26" s="19">
        <v>0</v>
      </c>
      <c r="GJ26" s="19">
        <v>0</v>
      </c>
      <c r="GK26" s="19">
        <v>0</v>
      </c>
      <c r="GL26" s="19">
        <v>0</v>
      </c>
      <c r="GM26" s="19">
        <v>0</v>
      </c>
      <c r="GN26" s="19">
        <v>0</v>
      </c>
    </row>
    <row r="27" spans="1:196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27"/>
      <c r="FZ27" s="19">
        <v>0</v>
      </c>
      <c r="GA27" s="19">
        <v>27.635560433668893</v>
      </c>
      <c r="GB27" s="19">
        <v>91.569863806012307</v>
      </c>
      <c r="GC27" s="19">
        <v>40.760605741518901</v>
      </c>
      <c r="GD27" s="19">
        <v>879.77710214001536</v>
      </c>
      <c r="GE27" s="19">
        <v>1235.0735367485147</v>
      </c>
      <c r="GF27" s="19">
        <v>0</v>
      </c>
      <c r="GG27" s="19">
        <v>129.25781567299481</v>
      </c>
      <c r="GH27" s="19">
        <v>0</v>
      </c>
      <c r="GI27" s="19">
        <v>0.89295715500001027</v>
      </c>
      <c r="GJ27" s="19">
        <v>0</v>
      </c>
      <c r="GK27" s="19">
        <v>0</v>
      </c>
      <c r="GL27" s="19">
        <v>0</v>
      </c>
      <c r="GM27" s="19">
        <v>0</v>
      </c>
      <c r="GN27" s="19">
        <v>0</v>
      </c>
    </row>
    <row r="28" spans="1:196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27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</row>
    <row r="29" spans="1:196" ht="13.8">
      <c r="A29" s="15"/>
      <c r="B29" s="24" t="s">
        <v>62</v>
      </c>
      <c r="C29" s="31">
        <v>12.221499999656199</v>
      </c>
      <c r="D29" s="31">
        <v>10.921092688638913</v>
      </c>
      <c r="E29" s="31">
        <v>1.3004073110172865</v>
      </c>
      <c r="F29" s="26">
        <v>0.11907300378194621</v>
      </c>
      <c r="G29" s="27"/>
      <c r="H29" s="31">
        <v>9.9177833842708569</v>
      </c>
      <c r="I29" s="31">
        <v>1.0033093043680559</v>
      </c>
      <c r="J29" s="26">
        <v>0.10116265555459275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27"/>
      <c r="FZ29" s="31">
        <v>18.942207420850146</v>
      </c>
      <c r="GA29" s="31">
        <v>17.686429434254269</v>
      </c>
      <c r="GB29" s="31">
        <v>19.257870957368812</v>
      </c>
      <c r="GC29" s="31">
        <v>19.001704971236393</v>
      </c>
      <c r="GD29" s="31">
        <v>25.846290436492009</v>
      </c>
      <c r="GE29" s="31">
        <v>24.246167652380436</v>
      </c>
      <c r="GF29" s="31">
        <v>17.292115387793949</v>
      </c>
      <c r="GG29" s="31">
        <v>11.624772627416323</v>
      </c>
      <c r="GH29" s="31">
        <v>12.221960924804941</v>
      </c>
      <c r="GI29" s="31">
        <v>12.921556042827675</v>
      </c>
      <c r="GJ29" s="31">
        <v>11.05560868156021</v>
      </c>
      <c r="GK29" s="31">
        <v>9.8497570515546453</v>
      </c>
      <c r="GL29" s="31">
        <v>10.540474236184279</v>
      </c>
      <c r="GM29" s="31">
        <v>13.318624168171988</v>
      </c>
      <c r="GN29" s="31">
        <f>+C29</f>
        <v>12.221499999656199</v>
      </c>
    </row>
    <row r="30" spans="1:196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27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</row>
    <row r="31" spans="1:196" ht="13.8">
      <c r="A31" s="15"/>
      <c r="B31" s="24" t="s">
        <v>63</v>
      </c>
      <c r="C31" s="25">
        <v>14.689542080000001</v>
      </c>
      <c r="D31" s="25">
        <v>25.773598440000001</v>
      </c>
      <c r="E31" s="25">
        <v>-11.08405636</v>
      </c>
      <c r="F31" s="26">
        <v>-0.43005466954113064</v>
      </c>
      <c r="G31" s="27"/>
      <c r="H31" s="25">
        <v>42.54849024</v>
      </c>
      <c r="I31" s="25">
        <v>-16.774891799999999</v>
      </c>
      <c r="J31" s="26">
        <v>-0.39425351417592386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7"/>
      <c r="FZ31" s="25">
        <v>405.81975420551674</v>
      </c>
      <c r="GA31" s="25">
        <v>408.73116200554477</v>
      </c>
      <c r="GB31" s="25">
        <v>533.03741723958046</v>
      </c>
      <c r="GC31" s="25">
        <v>488.8935630749184</v>
      </c>
      <c r="GD31" s="25">
        <v>438.41327306178107</v>
      </c>
      <c r="GE31" s="25">
        <v>397.46334857117688</v>
      </c>
      <c r="GF31" s="25">
        <v>174.82623376053351</v>
      </c>
      <c r="GG31" s="25">
        <v>236.5935711055277</v>
      </c>
      <c r="GH31" s="25">
        <v>288.49960292350698</v>
      </c>
      <c r="GI31" s="25">
        <v>358.21341331157237</v>
      </c>
      <c r="GJ31" s="25">
        <v>366.07342338756979</v>
      </c>
      <c r="GK31" s="25">
        <v>405.53503845407738</v>
      </c>
      <c r="GL31" s="25">
        <v>547.47851052199997</v>
      </c>
      <c r="GM31" s="25">
        <v>438.08721641</v>
      </c>
      <c r="GN31" s="25">
        <f t="shared" ref="GN31:GN46" si="1">+C31</f>
        <v>14.689542080000001</v>
      </c>
    </row>
    <row r="32" spans="1:196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27"/>
      <c r="FZ32" s="19">
        <v>167.21257488225231</v>
      </c>
      <c r="GA32" s="19">
        <v>152.73102511653622</v>
      </c>
      <c r="GB32" s="19">
        <v>208.80699506273115</v>
      </c>
      <c r="GC32" s="19">
        <v>140.2130698178307</v>
      </c>
      <c r="GD32" s="19">
        <v>137.45138592243615</v>
      </c>
      <c r="GE32" s="19">
        <v>86.129639260634349</v>
      </c>
      <c r="GF32" s="19">
        <v>13.035566837440175</v>
      </c>
      <c r="GG32" s="19">
        <v>8.1445384715244931</v>
      </c>
      <c r="GH32" s="19">
        <v>0</v>
      </c>
      <c r="GI32" s="19">
        <v>0</v>
      </c>
      <c r="GJ32" s="19">
        <v>0</v>
      </c>
      <c r="GK32" s="19">
        <v>0</v>
      </c>
      <c r="GL32" s="19">
        <v>0</v>
      </c>
      <c r="GM32" s="19">
        <v>0</v>
      </c>
      <c r="GN32" s="19">
        <f t="shared" si="1"/>
        <v>0</v>
      </c>
    </row>
    <row r="33" spans="1:196" ht="13.8">
      <c r="A33" s="15"/>
      <c r="B33" s="18" t="s">
        <v>192</v>
      </c>
      <c r="C33" s="19">
        <v>14.689542080000001</v>
      </c>
      <c r="D33" s="19">
        <v>10.92814587</v>
      </c>
      <c r="E33" s="19">
        <v>3.7613962100000009</v>
      </c>
      <c r="F33" s="20">
        <v>0.34419344825235215</v>
      </c>
      <c r="G33" s="19"/>
      <c r="H33" s="19">
        <v>7.9462655</v>
      </c>
      <c r="I33" s="19">
        <v>2.9818803699999998</v>
      </c>
      <c r="J33" s="20">
        <v>0.37525556753672523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27"/>
      <c r="FZ33" s="19">
        <v>119.85693139909749</v>
      </c>
      <c r="GA33" s="19">
        <v>80.584979651866263</v>
      </c>
      <c r="GB33" s="19">
        <v>175.05930058482758</v>
      </c>
      <c r="GC33" s="19">
        <v>183.97644775541667</v>
      </c>
      <c r="GD33" s="19">
        <v>119.10696721304811</v>
      </c>
      <c r="GE33" s="19">
        <v>80.01219362521978</v>
      </c>
      <c r="GF33" s="19">
        <v>159.11313765354308</v>
      </c>
      <c r="GG33" s="19">
        <v>131.33574953058664</v>
      </c>
      <c r="GH33" s="19">
        <v>69.815656582598436</v>
      </c>
      <c r="GI33" s="19">
        <v>128.21198995020421</v>
      </c>
      <c r="GJ33" s="19">
        <v>123.19574533657999</v>
      </c>
      <c r="GK33" s="19">
        <v>46.256380621160005</v>
      </c>
      <c r="GL33" s="19">
        <v>154.09795672999999</v>
      </c>
      <c r="GM33" s="19">
        <v>202.22302084999998</v>
      </c>
      <c r="GN33" s="19">
        <f t="shared" si="1"/>
        <v>14.689542080000001</v>
      </c>
    </row>
    <row r="34" spans="1:196" ht="13.8">
      <c r="A34" s="15"/>
      <c r="B34" s="18" t="s">
        <v>205</v>
      </c>
      <c r="C34" s="19">
        <v>0</v>
      </c>
      <c r="D34" s="19">
        <v>14.845452570000001</v>
      </c>
      <c r="E34" s="19">
        <v>-14.845452570000001</v>
      </c>
      <c r="F34" s="20">
        <v>-1</v>
      </c>
      <c r="G34" s="19"/>
      <c r="H34" s="19">
        <v>13.243784880000002</v>
      </c>
      <c r="I34" s="19">
        <v>1.6016676899999993</v>
      </c>
      <c r="J34" s="20">
        <v>0.12093730791556009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27"/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62.431915844021439</v>
      </c>
      <c r="GH34" s="19">
        <v>190.86371727306124</v>
      </c>
      <c r="GI34" s="19">
        <v>195.85514860000001</v>
      </c>
      <c r="GJ34" s="19">
        <v>169.3230430337</v>
      </c>
      <c r="GK34" s="19">
        <v>168.61611777790003</v>
      </c>
      <c r="GL34" s="19">
        <v>201.49195825999999</v>
      </c>
      <c r="GM34" s="19">
        <v>235.86419556000001</v>
      </c>
      <c r="GN34" s="19">
        <f t="shared" si="1"/>
        <v>0</v>
      </c>
    </row>
    <row r="35" spans="1:196" ht="13.8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1.6974211299999999</v>
      </c>
      <c r="I35" s="19">
        <v>-1.6974211299999999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27"/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8.1212161143840298</v>
      </c>
      <c r="GH35" s="19">
        <v>20.958133347241141</v>
      </c>
      <c r="GI35" s="19">
        <v>26.362220502318369</v>
      </c>
      <c r="GJ35" s="19">
        <v>22.147219309888207</v>
      </c>
      <c r="GK35" s="19">
        <v>21.889956145874709</v>
      </c>
      <c r="GL35" s="19">
        <v>16.255025319999998</v>
      </c>
      <c r="GM35" s="19">
        <v>0</v>
      </c>
      <c r="GN35" s="19">
        <f t="shared" si="1"/>
        <v>0</v>
      </c>
    </row>
    <row r="36" spans="1:196" ht="13.8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0.75880596999999994</v>
      </c>
      <c r="I36" s="19">
        <v>-0.75880596999999994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27"/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12.544472088749007</v>
      </c>
      <c r="GK36" s="19">
        <v>13.1753863483023</v>
      </c>
      <c r="GL36" s="19">
        <v>9.2808260699999998</v>
      </c>
      <c r="GM36" s="19">
        <v>0</v>
      </c>
      <c r="GN36" s="19">
        <f t="shared" si="1"/>
        <v>0</v>
      </c>
    </row>
    <row r="37" spans="1:196" ht="13.8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0.56237747999999999</v>
      </c>
      <c r="I37" s="19">
        <v>-0.56237747999999999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27"/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2.1848480118980196</v>
      </c>
      <c r="GH37" s="19">
        <v>6.6956201466090537</v>
      </c>
      <c r="GI37" s="19">
        <v>7.0202725980530705</v>
      </c>
      <c r="GJ37" s="19">
        <v>7.3249180574329706</v>
      </c>
      <c r="GK37" s="19">
        <v>7.031797288005321</v>
      </c>
      <c r="GL37" s="19">
        <v>4.8682808299999998</v>
      </c>
      <c r="GM37" s="19">
        <v>0</v>
      </c>
      <c r="GN37" s="19">
        <f t="shared" si="1"/>
        <v>0</v>
      </c>
    </row>
    <row r="38" spans="1:196" ht="13.8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1.0060471600000001</v>
      </c>
      <c r="I38" s="19">
        <v>-1.0060471600000001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27"/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0.65552580681287498</v>
      </c>
      <c r="GJ38" s="19">
        <v>13.038314033771815</v>
      </c>
      <c r="GK38" s="19">
        <v>12.924125231815406</v>
      </c>
      <c r="GL38" s="19">
        <v>7.3505759099999999</v>
      </c>
      <c r="GM38" s="19">
        <v>0</v>
      </c>
      <c r="GN38" s="19">
        <f t="shared" si="1"/>
        <v>0</v>
      </c>
    </row>
    <row r="39" spans="1:196" ht="13.8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1.40537515</v>
      </c>
      <c r="I39" s="19">
        <v>-1.40537515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27"/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9.717846139013929</v>
      </c>
      <c r="GK39" s="19">
        <v>18.463438307109886</v>
      </c>
      <c r="GL39" s="19">
        <v>12.726935209999999</v>
      </c>
      <c r="GM39" s="19">
        <v>0</v>
      </c>
      <c r="GN39" s="19">
        <f t="shared" si="1"/>
        <v>0</v>
      </c>
    </row>
    <row r="40" spans="1:196" ht="13.8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1.7415542500000001</v>
      </c>
      <c r="I40" s="19">
        <v>-1.7415542500000001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27"/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5.9348332280377685</v>
      </c>
      <c r="GK40" s="19">
        <v>20.900787470150718</v>
      </c>
      <c r="GL40" s="19">
        <v>13.966788939999999</v>
      </c>
      <c r="GM40" s="19">
        <v>0</v>
      </c>
      <c r="GN40" s="19">
        <f t="shared" si="1"/>
        <v>0</v>
      </c>
    </row>
    <row r="41" spans="1:196" ht="13.8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1.1463394499999999</v>
      </c>
      <c r="I41" s="19">
        <v>-1.1463394499999999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27"/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2.8470321603960862</v>
      </c>
      <c r="GK41" s="19">
        <v>12.073456821660475</v>
      </c>
      <c r="GL41" s="19">
        <v>8.8244946199999994</v>
      </c>
      <c r="GM41" s="19">
        <v>0</v>
      </c>
      <c r="GN41" s="19">
        <f t="shared" si="1"/>
        <v>0</v>
      </c>
    </row>
    <row r="42" spans="1:196" ht="13.8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0.75700170999999994</v>
      </c>
      <c r="I42" s="19">
        <v>-0.75700170999999994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27"/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19">
        <v>8.504974934088537</v>
      </c>
      <c r="GL42" s="19">
        <v>5.4471588100000004</v>
      </c>
      <c r="GM42" s="19">
        <v>0</v>
      </c>
      <c r="GN42" s="19">
        <f t="shared" si="1"/>
        <v>0</v>
      </c>
    </row>
    <row r="43" spans="1:196" ht="13.8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0.58407573000000002</v>
      </c>
      <c r="I43" s="19">
        <v>-0.58407573000000002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27"/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19">
        <v>6.081735698000001</v>
      </c>
      <c r="GL43" s="19">
        <v>9.2308759419999991</v>
      </c>
      <c r="GM43" s="19">
        <v>0</v>
      </c>
      <c r="GN43" s="19">
        <f t="shared" si="1"/>
        <v>0</v>
      </c>
    </row>
    <row r="44" spans="1:196" ht="13.8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1.54013672</v>
      </c>
      <c r="I44" s="19">
        <v>-1.54013672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27"/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13.663485410009997</v>
      </c>
      <c r="GL44" s="19">
        <v>13.915759790000001</v>
      </c>
      <c r="GM44" s="19">
        <v>0</v>
      </c>
      <c r="GN44" s="19">
        <f t="shared" si="1"/>
        <v>0</v>
      </c>
    </row>
    <row r="45" spans="1:196" ht="13.8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11.199134750000001</v>
      </c>
      <c r="I45" s="19">
        <v>-11.199134750000001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27"/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10.306064126282049</v>
      </c>
      <c r="GH45" s="19">
        <v>27.653753493850193</v>
      </c>
      <c r="GI45" s="19">
        <v>34.038018907184316</v>
      </c>
      <c r="GJ45" s="19">
        <v>73.554635017289797</v>
      </c>
      <c r="GK45" s="19">
        <v>134.70914365501736</v>
      </c>
      <c r="GL45" s="19">
        <v>101.866721442</v>
      </c>
      <c r="GM45" s="19">
        <v>0</v>
      </c>
      <c r="GN45" s="19">
        <f t="shared" si="1"/>
        <v>0</v>
      </c>
    </row>
    <row r="46" spans="1:196" ht="13.8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10.15930511</v>
      </c>
      <c r="I46" s="19">
        <v>-10.15930511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27"/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19">
        <v>55.953396400000003</v>
      </c>
      <c r="GL46" s="19">
        <v>90.021874089999997</v>
      </c>
      <c r="GM46" s="19">
        <v>0</v>
      </c>
      <c r="GN46" s="19">
        <f t="shared" si="1"/>
        <v>0</v>
      </c>
    </row>
    <row r="47" spans="1:196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27"/>
      <c r="FZ47" s="19">
        <v>55.210031423321695</v>
      </c>
      <c r="GA47" s="19">
        <v>88.573490538320186</v>
      </c>
      <c r="GB47" s="19">
        <v>130.09084502972743</v>
      </c>
      <c r="GC47" s="19">
        <v>151.54699937088475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19">
        <v>0</v>
      </c>
      <c r="GL47" s="19">
        <v>0</v>
      </c>
      <c r="GM47" s="19">
        <v>0</v>
      </c>
      <c r="GN47" s="19">
        <v>0</v>
      </c>
    </row>
    <row r="48" spans="1:196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27"/>
      <c r="FZ48" s="19">
        <v>63.540216500845233</v>
      </c>
      <c r="GA48" s="19">
        <v>74.942687916232956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19">
        <v>0</v>
      </c>
      <c r="GL48" s="19">
        <v>0</v>
      </c>
      <c r="GM48" s="19">
        <v>0</v>
      </c>
      <c r="GN48" s="19">
        <v>0</v>
      </c>
    </row>
    <row r="49" spans="1:196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27"/>
      <c r="FZ49" s="19">
        <v>0</v>
      </c>
      <c r="GA49" s="19">
        <v>2.5220675143792244</v>
      </c>
      <c r="GB49" s="19">
        <v>3.1115762680861789</v>
      </c>
      <c r="GC49" s="19">
        <v>3.4615053179770534</v>
      </c>
      <c r="GD49" s="19">
        <v>3.626857112584609</v>
      </c>
      <c r="GE49" s="19">
        <v>3.2888397844950465</v>
      </c>
      <c r="GF49" s="19">
        <v>2.6775292695502673</v>
      </c>
      <c r="GG49" s="19">
        <v>2.5644363775219108</v>
      </c>
      <c r="GH49" s="19">
        <v>0.1664755739970788</v>
      </c>
      <c r="GI49" s="19">
        <v>0</v>
      </c>
      <c r="GJ49" s="19">
        <v>0</v>
      </c>
      <c r="GK49" s="19">
        <v>0</v>
      </c>
      <c r="GL49" s="19">
        <v>0</v>
      </c>
      <c r="GM49" s="19">
        <v>0</v>
      </c>
      <c r="GN49" s="19">
        <v>0</v>
      </c>
    </row>
    <row r="50" spans="1:196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27"/>
      <c r="FZ50" s="19">
        <v>0</v>
      </c>
      <c r="GA50" s="19">
        <v>9.37691126820995</v>
      </c>
      <c r="GB50" s="19">
        <v>15.9687002942081</v>
      </c>
      <c r="GC50" s="19">
        <v>9.6955408128092095</v>
      </c>
      <c r="GD50" s="19">
        <v>178.22806281371217</v>
      </c>
      <c r="GE50" s="19">
        <v>228.03267590082768</v>
      </c>
      <c r="GF50" s="19">
        <v>0</v>
      </c>
      <c r="GG50" s="19">
        <v>21.810866755591192</v>
      </c>
      <c r="GH50" s="19">
        <v>0</v>
      </c>
      <c r="GI50" s="19">
        <v>0.10825585418381564</v>
      </c>
      <c r="GJ50" s="19">
        <v>0</v>
      </c>
      <c r="GK50" s="19">
        <v>0</v>
      </c>
      <c r="GL50" s="19">
        <v>0</v>
      </c>
      <c r="GM50" s="19">
        <v>0</v>
      </c>
      <c r="GN50" s="19">
        <v>0</v>
      </c>
    </row>
    <row r="51" spans="1:196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27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</row>
    <row r="52" spans="1:196" ht="13.8">
      <c r="A52" s="15"/>
      <c r="B52" s="24" t="s">
        <v>64</v>
      </c>
      <c r="C52" s="25">
        <v>105.59195002488224</v>
      </c>
      <c r="D52" s="25">
        <v>706.07851008128284</v>
      </c>
      <c r="E52" s="25">
        <v>-600.48656005640055</v>
      </c>
      <c r="F52" s="26">
        <v>-0.85045296165050166</v>
      </c>
      <c r="G52" s="27"/>
      <c r="H52" s="25">
        <v>650.31489286521378</v>
      </c>
      <c r="I52" s="25">
        <v>55.763617216069065</v>
      </c>
      <c r="J52" s="26">
        <v>8.5748639355898618E-2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105.59195002488224</v>
      </c>
      <c r="FY52" s="27"/>
      <c r="FZ52" s="25">
        <v>2150.1101383667165</v>
      </c>
      <c r="GA52" s="25">
        <v>2303.8951116810449</v>
      </c>
      <c r="GB52" s="25">
        <v>2764.4099210252489</v>
      </c>
      <c r="GC52" s="25">
        <v>2561.997584634953</v>
      </c>
      <c r="GD52" s="25">
        <v>1688.4959224528891</v>
      </c>
      <c r="GE52" s="25">
        <v>1633.9210668655155</v>
      </c>
      <c r="GF52" s="25">
        <v>1005.9700068230781</v>
      </c>
      <c r="GG52" s="25">
        <v>1853.6860264423487</v>
      </c>
      <c r="GH52" s="25">
        <v>2356.109802665429</v>
      </c>
      <c r="GI52" s="25">
        <v>2770.6753419603065</v>
      </c>
      <c r="GJ52" s="25">
        <v>3406.2812449889029</v>
      </c>
      <c r="GK52" s="25">
        <v>8691.4485218813916</v>
      </c>
      <c r="GL52" s="25">
        <v>9454.4169713481806</v>
      </c>
      <c r="GM52" s="25">
        <v>3777.1686021839923</v>
      </c>
      <c r="GN52" s="25">
        <f t="shared" ref="GN52:GN56" si="2">+C52</f>
        <v>105.59195002488224</v>
      </c>
    </row>
    <row r="53" spans="1:196" ht="13.8">
      <c r="A53" s="15"/>
      <c r="B53" s="18" t="s">
        <v>18</v>
      </c>
      <c r="C53" s="19">
        <v>12.639910777671538</v>
      </c>
      <c r="D53" s="19">
        <v>183.8537545667059</v>
      </c>
      <c r="E53" s="19">
        <v>-171.21384378903437</v>
      </c>
      <c r="F53" s="20">
        <v>-0.93125018954624872</v>
      </c>
      <c r="G53" s="19"/>
      <c r="H53" s="19">
        <v>169.46222222293937</v>
      </c>
      <c r="I53" s="19">
        <v>14.391532343766528</v>
      </c>
      <c r="J53" s="20">
        <v>8.4924723368925634E-2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27"/>
      <c r="FZ53" s="19">
        <v>678.22667165878806</v>
      </c>
      <c r="GA53" s="19">
        <v>771.35536874426418</v>
      </c>
      <c r="GB53" s="19">
        <v>826.31640380312535</v>
      </c>
      <c r="GC53" s="19">
        <v>938.35562287082303</v>
      </c>
      <c r="GD53" s="19">
        <v>740.47899269165998</v>
      </c>
      <c r="GE53" s="19">
        <v>762.24061216706957</v>
      </c>
      <c r="GF53" s="19">
        <v>329.41160551125688</v>
      </c>
      <c r="GG53" s="19">
        <v>865.01522756846248</v>
      </c>
      <c r="GH53" s="19">
        <v>1102.5634926364969</v>
      </c>
      <c r="GI53" s="19">
        <v>1362.9592330134963</v>
      </c>
      <c r="GJ53" s="19">
        <v>1624.8780428712489</v>
      </c>
      <c r="GK53" s="19">
        <v>2921.4659282544189</v>
      </c>
      <c r="GL53" s="19">
        <v>2718.6972079696625</v>
      </c>
      <c r="GM53" s="19">
        <v>1063.2570927009565</v>
      </c>
      <c r="GN53" s="19">
        <f t="shared" si="2"/>
        <v>12.639910777671538</v>
      </c>
    </row>
    <row r="54" spans="1:196" ht="13.8">
      <c r="A54" s="15"/>
      <c r="B54" s="18" t="s">
        <v>19</v>
      </c>
      <c r="C54" s="19">
        <v>45.310594482538995</v>
      </c>
      <c r="D54" s="19">
        <v>336.05919287397472</v>
      </c>
      <c r="E54" s="19">
        <v>-290.74859839143573</v>
      </c>
      <c r="F54" s="20">
        <v>-0.86517079299321276</v>
      </c>
      <c r="G54" s="19"/>
      <c r="H54" s="19">
        <v>253.35487761209177</v>
      </c>
      <c r="I54" s="19">
        <v>82.704315261882954</v>
      </c>
      <c r="J54" s="20">
        <v>0.32643664113114257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27"/>
      <c r="FZ54" s="19">
        <v>663.38445773073295</v>
      </c>
      <c r="GA54" s="19">
        <v>700.97923700176329</v>
      </c>
      <c r="GB54" s="19">
        <v>725.48806145842741</v>
      </c>
      <c r="GC54" s="19">
        <v>762.75691433659676</v>
      </c>
      <c r="GD54" s="19">
        <v>943.83885214322891</v>
      </c>
      <c r="GE54" s="19">
        <v>871.68045469844583</v>
      </c>
      <c r="GF54" s="19">
        <v>339.60038027885503</v>
      </c>
      <c r="GG54" s="19">
        <v>875.34897953212135</v>
      </c>
      <c r="GH54" s="19">
        <v>1109.7220974262864</v>
      </c>
      <c r="GI54" s="19">
        <v>1375.8635636657775</v>
      </c>
      <c r="GJ54" s="19">
        <v>1644.465519566596</v>
      </c>
      <c r="GK54" s="19">
        <v>3126.7526742884065</v>
      </c>
      <c r="GL54" s="19">
        <v>3516.0100557717797</v>
      </c>
      <c r="GM54" s="19">
        <v>1619.4839368615192</v>
      </c>
      <c r="GN54" s="19">
        <f t="shared" si="2"/>
        <v>45.310594482538995</v>
      </c>
    </row>
    <row r="55" spans="1:196" ht="13.8">
      <c r="A55" s="15"/>
      <c r="B55" s="18" t="s">
        <v>20</v>
      </c>
      <c r="C55" s="19">
        <v>47.641444764671704</v>
      </c>
      <c r="D55" s="19">
        <v>186.16556264060219</v>
      </c>
      <c r="E55" s="19">
        <v>-138.52411787593047</v>
      </c>
      <c r="F55" s="20">
        <v>-0.74409099035870097</v>
      </c>
      <c r="G55" s="19"/>
      <c r="H55" s="19">
        <v>227.49779303018261</v>
      </c>
      <c r="I55" s="19">
        <v>-41.332230389580417</v>
      </c>
      <c r="J55" s="20">
        <v>-0.18168189607051169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398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398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27"/>
      <c r="FZ55" s="19">
        <v>280.71189932057166</v>
      </c>
      <c r="GA55" s="19">
        <v>388.13204600535096</v>
      </c>
      <c r="GB55" s="19">
        <v>551.6699152602323</v>
      </c>
      <c r="GC55" s="19">
        <v>532.84149733867321</v>
      </c>
      <c r="GD55" s="19">
        <v>4.1780776179999997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74.268186845323797</v>
      </c>
      <c r="GK55" s="19">
        <v>2447.769280513372</v>
      </c>
      <c r="GL55" s="19">
        <v>3219.7097076067389</v>
      </c>
      <c r="GM55" s="19">
        <v>1094.4275726215164</v>
      </c>
      <c r="GN55" s="19">
        <f t="shared" si="2"/>
        <v>47.641444764671704</v>
      </c>
    </row>
    <row r="56" spans="1:196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0</v>
      </c>
      <c r="FY56" s="27"/>
      <c r="FZ56" s="19">
        <v>527.78710965662344</v>
      </c>
      <c r="GA56" s="19">
        <v>443.42845992966642</v>
      </c>
      <c r="GB56" s="19">
        <v>660.93554050346415</v>
      </c>
      <c r="GC56" s="19">
        <v>328.04355008886006</v>
      </c>
      <c r="GD56" s="19">
        <v>0</v>
      </c>
      <c r="GE56" s="19">
        <v>0</v>
      </c>
      <c r="GF56" s="19">
        <v>336.95802103296614</v>
      </c>
      <c r="GG56" s="19">
        <v>113.32181934176498</v>
      </c>
      <c r="GH56" s="19">
        <v>143.82421260264553</v>
      </c>
      <c r="GI56" s="19">
        <v>31.85254528103285</v>
      </c>
      <c r="GJ56" s="19">
        <v>62.669495705734519</v>
      </c>
      <c r="GK56" s="19">
        <v>195.46063882519491</v>
      </c>
      <c r="GL56" s="19">
        <v>0</v>
      </c>
      <c r="GM56" s="19">
        <v>0</v>
      </c>
      <c r="GN56" s="19">
        <f t="shared" si="2"/>
        <v>0</v>
      </c>
    </row>
    <row r="57" spans="1:196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27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</row>
    <row r="58" spans="1:196" ht="13.8">
      <c r="A58" s="15"/>
      <c r="B58" s="24" t="s">
        <v>65</v>
      </c>
      <c r="C58" s="31">
        <v>12.31454800738577</v>
      </c>
      <c r="D58" s="31">
        <v>15.409353339117324</v>
      </c>
      <c r="E58" s="31">
        <v>-3.0948053317315534</v>
      </c>
      <c r="F58" s="26">
        <v>-0.20083940342098933</v>
      </c>
      <c r="G58" s="27"/>
      <c r="H58" s="31">
        <v>9.7844332314704694</v>
      </c>
      <c r="I58" s="31">
        <v>5.6249201076468545</v>
      </c>
      <c r="J58" s="26">
        <v>0.57488461258593559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27"/>
      <c r="FZ58" s="31">
        <v>10.798383625910605</v>
      </c>
      <c r="GA58" s="31">
        <v>11.884261627801619</v>
      </c>
      <c r="GB58" s="31">
        <v>15.593696389100636</v>
      </c>
      <c r="GC58" s="31">
        <v>15.033390667123857</v>
      </c>
      <c r="GD58" s="31">
        <v>15.640166034864905</v>
      </c>
      <c r="GE58" s="31">
        <v>14.986507326747697</v>
      </c>
      <c r="GF58" s="31">
        <v>13.865204727124381</v>
      </c>
      <c r="GG58" s="31">
        <v>11.948227495229588</v>
      </c>
      <c r="GH58" s="31">
        <v>12.132846744249724</v>
      </c>
      <c r="GI58" s="31">
        <v>12.949965089582797</v>
      </c>
      <c r="GJ58" s="31">
        <v>12.898312918990188</v>
      </c>
      <c r="GK58" s="31">
        <v>9.1833852274894863</v>
      </c>
      <c r="GL58" s="31">
        <v>10.274179874660119</v>
      </c>
      <c r="GM58" s="31">
        <v>13.799893966835672</v>
      </c>
      <c r="GN58" s="31">
        <f>+C58</f>
        <v>12.31454800738577</v>
      </c>
    </row>
    <row r="59" spans="1:196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2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</row>
    <row r="60" spans="1:196" ht="13.8">
      <c r="A60" s="15"/>
      <c r="B60" s="24" t="s">
        <v>66</v>
      </c>
      <c r="C60" s="25">
        <v>13.003171377748915</v>
      </c>
      <c r="D60" s="25">
        <v>108.80213247</v>
      </c>
      <c r="E60" s="25">
        <v>-95.798961092251091</v>
      </c>
      <c r="F60" s="26">
        <v>-0.88048789961599072</v>
      </c>
      <c r="G60" s="27"/>
      <c r="H60" s="25">
        <v>63.629626486705561</v>
      </c>
      <c r="I60" s="25">
        <v>45.172505983294442</v>
      </c>
      <c r="J60" s="26">
        <v>0.70992882525772094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13.003171377748915</v>
      </c>
      <c r="FY60" s="27"/>
      <c r="FZ60" s="25">
        <v>232.17714112043535</v>
      </c>
      <c r="GA60" s="25">
        <v>273.80092270230767</v>
      </c>
      <c r="GB60" s="25">
        <v>431.073690034854</v>
      </c>
      <c r="GC60" s="25">
        <v>385.15510578044967</v>
      </c>
      <c r="GD60" s="25">
        <v>264.08356576355561</v>
      </c>
      <c r="GE60" s="25">
        <v>244.86770039907461</v>
      </c>
      <c r="GF60" s="25">
        <v>139.47980093948686</v>
      </c>
      <c r="GG60" s="25">
        <v>221.48262348661353</v>
      </c>
      <c r="GH60" s="25">
        <v>285.86319148364112</v>
      </c>
      <c r="GI60" s="25">
        <v>358.80148952953846</v>
      </c>
      <c r="GJ60" s="25">
        <v>439.35281387954348</v>
      </c>
      <c r="GK60" s="25">
        <v>798.16919961330905</v>
      </c>
      <c r="GL60" s="25">
        <v>971.36380573670556</v>
      </c>
      <c r="GM60" s="25">
        <v>521.24526205000006</v>
      </c>
      <c r="GN60" s="25">
        <f t="shared" ref="GN60:GN64" si="3">+C60</f>
        <v>13.003171377748915</v>
      </c>
    </row>
    <row r="61" spans="1:196" ht="13.8">
      <c r="A61" s="15"/>
      <c r="B61" s="18" t="s">
        <v>18</v>
      </c>
      <c r="C61" s="19">
        <v>1.5565478808070896</v>
      </c>
      <c r="D61" s="19">
        <v>27.958241559999998</v>
      </c>
      <c r="E61" s="19">
        <v>-26.40169367919291</v>
      </c>
      <c r="F61" s="20">
        <v>-0.94432597352495695</v>
      </c>
      <c r="G61" s="19"/>
      <c r="H61" s="19">
        <v>17.00474758</v>
      </c>
      <c r="I61" s="19">
        <v>10.953493979999998</v>
      </c>
      <c r="J61" s="20">
        <v>0.64414328577760616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27"/>
      <c r="FZ61" s="19">
        <v>72.443692709026521</v>
      </c>
      <c r="GA61" s="19">
        <v>94.797660803709874</v>
      </c>
      <c r="GB61" s="19">
        <v>120.48676955416077</v>
      </c>
      <c r="GC61" s="19">
        <v>137.4931290055633</v>
      </c>
      <c r="GD61" s="19">
        <v>117.34820679336696</v>
      </c>
      <c r="GE61" s="19">
        <v>114.6757433087059</v>
      </c>
      <c r="GF61" s="19">
        <v>49.447665316663496</v>
      </c>
      <c r="GG61" s="19">
        <v>107.14995972237972</v>
      </c>
      <c r="GH61" s="19">
        <v>134.39025408431206</v>
      </c>
      <c r="GI61" s="19">
        <v>178.08384224401479</v>
      </c>
      <c r="GJ61" s="19">
        <v>198.08779835980314</v>
      </c>
      <c r="GK61" s="19">
        <v>275.46028178017411</v>
      </c>
      <c r="GL61" s="19">
        <v>280.75566281000005</v>
      </c>
      <c r="GM61" s="19">
        <v>144.97458632000001</v>
      </c>
      <c r="GN61" s="19">
        <f t="shared" si="3"/>
        <v>1.5565478808070896</v>
      </c>
    </row>
    <row r="62" spans="1:196" ht="13.8">
      <c r="A62" s="15"/>
      <c r="B62" s="18" t="s">
        <v>19</v>
      </c>
      <c r="C62" s="19">
        <v>5.5797949099841526</v>
      </c>
      <c r="D62" s="19">
        <v>52.618436389999999</v>
      </c>
      <c r="E62" s="19">
        <v>-47.038641480015848</v>
      </c>
      <c r="F62" s="20">
        <v>-0.89395741696641184</v>
      </c>
      <c r="G62" s="19"/>
      <c r="H62" s="19">
        <v>25.477840830000002</v>
      </c>
      <c r="I62" s="19">
        <v>27.140595559999998</v>
      </c>
      <c r="J62" s="20">
        <v>1.0652627803546881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27"/>
      <c r="FZ62" s="19">
        <v>68.195853937618253</v>
      </c>
      <c r="GA62" s="19">
        <v>86.271086925109657</v>
      </c>
      <c r="GB62" s="19">
        <v>102.31024503528539</v>
      </c>
      <c r="GC62" s="19">
        <v>106.82886945472626</v>
      </c>
      <c r="GD62" s="19">
        <v>146.42200314883866</v>
      </c>
      <c r="GE62" s="19">
        <v>130.1919570903687</v>
      </c>
      <c r="GF62" s="19">
        <v>48.915015777039379</v>
      </c>
      <c r="GG62" s="19">
        <v>105.43097266167683</v>
      </c>
      <c r="GH62" s="19">
        <v>134.41199703276959</v>
      </c>
      <c r="GI62" s="19">
        <v>178.08384224401479</v>
      </c>
      <c r="GJ62" s="19">
        <v>198.11637334591299</v>
      </c>
      <c r="GK62" s="19">
        <v>295.69892762276282</v>
      </c>
      <c r="GL62" s="19">
        <v>368.85085200999993</v>
      </c>
      <c r="GM62" s="19">
        <v>226.93593675</v>
      </c>
      <c r="GN62" s="19">
        <f t="shared" si="3"/>
        <v>5.5797949099841526</v>
      </c>
    </row>
    <row r="63" spans="1:196" ht="13.8">
      <c r="A63" s="15"/>
      <c r="B63" s="18" t="s">
        <v>20</v>
      </c>
      <c r="C63" s="19">
        <v>5.8668285869576726</v>
      </c>
      <c r="D63" s="19">
        <v>28.22545452</v>
      </c>
      <c r="E63" s="19">
        <v>-22.358625933042326</v>
      </c>
      <c r="F63" s="20">
        <v>-0.79214405270956556</v>
      </c>
      <c r="G63" s="19"/>
      <c r="H63" s="19">
        <v>21.13916601</v>
      </c>
      <c r="I63" s="19">
        <v>7.0862885099999993</v>
      </c>
      <c r="J63" s="20">
        <v>0.33522081744605209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27"/>
      <c r="FZ63" s="19">
        <v>29.214233135306557</v>
      </c>
      <c r="GA63" s="19">
        <v>42.736823833153217</v>
      </c>
      <c r="GB63" s="19">
        <v>63.93142425561534</v>
      </c>
      <c r="GC63" s="19">
        <v>65.969648892759977</v>
      </c>
      <c r="GD63" s="19">
        <v>0.31335582134999995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38.773195369999996</v>
      </c>
      <c r="GK63" s="19">
        <v>210.67145847961638</v>
      </c>
      <c r="GL63" s="19">
        <v>321.74941884999998</v>
      </c>
      <c r="GM63" s="19">
        <v>149.33473898</v>
      </c>
      <c r="GN63" s="19">
        <f t="shared" si="3"/>
        <v>5.8668285869576726</v>
      </c>
    </row>
    <row r="64" spans="1:196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0</v>
      </c>
      <c r="FY64" s="27"/>
      <c r="FZ64" s="19">
        <v>62.32336133848402</v>
      </c>
      <c r="GA64" s="19">
        <v>49.995351140334932</v>
      </c>
      <c r="GB64" s="19">
        <v>144.34525118979246</v>
      </c>
      <c r="GC64" s="19">
        <v>74.863458427400118</v>
      </c>
      <c r="GD64" s="19">
        <v>0</v>
      </c>
      <c r="GE64" s="19">
        <v>0</v>
      </c>
      <c r="GF64" s="19">
        <v>41.117119845783982</v>
      </c>
      <c r="GG64" s="19">
        <v>8.9016911025569794</v>
      </c>
      <c r="GH64" s="19">
        <v>17.060940366559475</v>
      </c>
      <c r="GI64" s="19">
        <v>2.6338050415088903</v>
      </c>
      <c r="GJ64" s="19">
        <v>4.3754468038273249</v>
      </c>
      <c r="GK64" s="19">
        <v>16.338531730755705</v>
      </c>
      <c r="GL64" s="19">
        <v>7.87206670555771E-3</v>
      </c>
      <c r="GM64" s="19">
        <v>0</v>
      </c>
      <c r="GN64" s="19">
        <f t="shared" si="3"/>
        <v>0</v>
      </c>
    </row>
    <row r="65" spans="1:196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27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</row>
    <row r="66" spans="1:196" ht="13.8" hidden="1">
      <c r="A66" s="15"/>
      <c r="B66" s="24" t="s">
        <v>38</v>
      </c>
      <c r="C66" s="25">
        <v>0</v>
      </c>
      <c r="D66" s="25">
        <v>4.8231905534248855E-3</v>
      </c>
      <c r="E66" s="25">
        <v>-4.8231905534248855E-3</v>
      </c>
      <c r="F66" s="26">
        <v>-1</v>
      </c>
      <c r="G66" s="27"/>
      <c r="H66" s="25">
        <v>0.85409557647946632</v>
      </c>
      <c r="I66" s="25">
        <v>-0.84927238592604148</v>
      </c>
      <c r="J66" s="26">
        <v>-0.99435286789178123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7"/>
      <c r="FZ66" s="25">
        <v>4.8043639455426677</v>
      </c>
      <c r="GA66" s="25">
        <v>4.0783419194750747</v>
      </c>
      <c r="GB66" s="25">
        <v>1.5237380614952574</v>
      </c>
      <c r="GC66" s="25">
        <v>3.4224171480860166</v>
      </c>
      <c r="GD66" s="25">
        <v>12.693676069147756</v>
      </c>
      <c r="GE66" s="25">
        <v>5.0087964549769541</v>
      </c>
      <c r="GF66" s="25">
        <v>4.1826558189139851</v>
      </c>
      <c r="GG66" s="25">
        <v>10.359795783413954</v>
      </c>
      <c r="GH66" s="25">
        <v>27.551747211980601</v>
      </c>
      <c r="GI66" s="25">
        <v>28.862356279359339</v>
      </c>
      <c r="GJ66" s="25">
        <v>46.342494193346212</v>
      </c>
      <c r="GK66" s="25">
        <v>50.485293344127903</v>
      </c>
      <c r="GL66" s="25">
        <v>10.655041536483374</v>
      </c>
      <c r="GM66" s="25">
        <v>4.903993665735535E-3</v>
      </c>
      <c r="GN66" s="268">
        <v>0</v>
      </c>
    </row>
    <row r="67" spans="1:196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27"/>
      <c r="FZ67" s="37">
        <v>0</v>
      </c>
      <c r="GA67" s="37">
        <v>0</v>
      </c>
      <c r="GB67" s="37">
        <v>0</v>
      </c>
      <c r="GC67" s="37">
        <v>0</v>
      </c>
      <c r="GD67" s="37">
        <v>0</v>
      </c>
      <c r="GE67" s="37">
        <v>0</v>
      </c>
      <c r="GF67" s="37">
        <v>0</v>
      </c>
      <c r="GG67" s="37">
        <v>0</v>
      </c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268">
        <v>0</v>
      </c>
    </row>
    <row r="68" spans="1:196" ht="13.8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2.5542043710392495</v>
      </c>
      <c r="I68" s="25">
        <v>5.8897653706968303</v>
      </c>
      <c r="J68" s="26">
        <v>2.3059099880486129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7"/>
      <c r="FZ68" s="25">
        <v>75.782521088678195</v>
      </c>
      <c r="GA68" s="25">
        <v>42.583520472204221</v>
      </c>
      <c r="GB68" s="25">
        <v>51.770620724262663</v>
      </c>
      <c r="GC68" s="25">
        <v>53.096191747694249</v>
      </c>
      <c r="GD68" s="25">
        <v>57.633789863546724</v>
      </c>
      <c r="GE68" s="25">
        <v>70.952982605152869</v>
      </c>
      <c r="GF68" s="25">
        <v>57.323768545682135</v>
      </c>
      <c r="GG68" s="25">
        <v>59.145145598582957</v>
      </c>
      <c r="GH68" s="25">
        <v>62.328485588457958</v>
      </c>
      <c r="GI68" s="25">
        <v>62.635337250215684</v>
      </c>
      <c r="GJ68" s="25">
        <v>124.24463920137379</v>
      </c>
      <c r="GK68" s="25">
        <v>156.43384061303883</v>
      </c>
      <c r="GL68" s="25">
        <v>303.01663503699365</v>
      </c>
      <c r="GM68" s="25">
        <v>8.4439697417360797</v>
      </c>
      <c r="GN68" s="268">
        <v>0</v>
      </c>
    </row>
    <row r="69" spans="1:196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2.1031122602111254</v>
      </c>
      <c r="I69" s="19">
        <v>-2.1031122602111254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27"/>
      <c r="FZ69" s="19">
        <v>55.346058590706313</v>
      </c>
      <c r="GA69" s="19">
        <v>27.482457413191234</v>
      </c>
      <c r="GB69" s="19">
        <v>23.171685337474422</v>
      </c>
      <c r="GC69" s="19">
        <v>25.578330174848631</v>
      </c>
      <c r="GD69" s="19">
        <v>27.704657158641773</v>
      </c>
      <c r="GE69" s="19">
        <v>29.931969096451766</v>
      </c>
      <c r="GF69" s="19">
        <v>27.898333326402742</v>
      </c>
      <c r="GG69" s="19">
        <v>29.3085316666882</v>
      </c>
      <c r="GH69" s="19">
        <v>29.035137976436207</v>
      </c>
      <c r="GI69" s="19">
        <v>33.865690254262098</v>
      </c>
      <c r="GJ69" s="19">
        <v>38.511539786702407</v>
      </c>
      <c r="GK69" s="19">
        <v>35.915135259617095</v>
      </c>
      <c r="GL69" s="19">
        <v>20.161658547198542</v>
      </c>
      <c r="GM69" s="19">
        <v>0</v>
      </c>
      <c r="GN69" s="268">
        <v>0</v>
      </c>
    </row>
    <row r="70" spans="1:196" ht="13.8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0.22128455077907266</v>
      </c>
      <c r="I70" s="19">
        <v>8.2226851909570069</v>
      </c>
      <c r="J70" s="20">
        <v>37.158876035437366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27"/>
      <c r="FZ70" s="19">
        <v>15.437186804405618</v>
      </c>
      <c r="GA70" s="19">
        <v>10.079473282169966</v>
      </c>
      <c r="GB70" s="19">
        <v>24.601618885427634</v>
      </c>
      <c r="GC70" s="19">
        <v>22.895983413568931</v>
      </c>
      <c r="GD70" s="19">
        <v>24.03949281710673</v>
      </c>
      <c r="GE70" s="19">
        <v>33.612002412449371</v>
      </c>
      <c r="GF70" s="19">
        <v>24.18414896304245</v>
      </c>
      <c r="GG70" s="19">
        <v>23.160343251322871</v>
      </c>
      <c r="GH70" s="19">
        <v>28.093466905764362</v>
      </c>
      <c r="GI70" s="19">
        <v>22.561269826541942</v>
      </c>
      <c r="GJ70" s="19">
        <v>30.947077361264981</v>
      </c>
      <c r="GK70" s="19">
        <v>53.6701252134188</v>
      </c>
      <c r="GL70" s="19">
        <v>49.468739122577603</v>
      </c>
      <c r="GM70" s="19">
        <v>8.4439697417360797</v>
      </c>
      <c r="GN70" s="268">
        <v>0</v>
      </c>
    </row>
    <row r="71" spans="1:196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0.17120156363355715</v>
      </c>
      <c r="I71" s="19">
        <v>-0.17120156363355715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27"/>
      <c r="FZ71" s="19">
        <v>2.958759794448885</v>
      </c>
      <c r="GA71" s="19">
        <v>2.9237843964498045</v>
      </c>
      <c r="GB71" s="19">
        <v>1.5108522305807852</v>
      </c>
      <c r="GC71" s="19">
        <v>3.2847638679805438</v>
      </c>
      <c r="GD71" s="19">
        <v>2.6750839013364329</v>
      </c>
      <c r="GE71" s="19">
        <v>3.1507953464940508</v>
      </c>
      <c r="GF71" s="19">
        <v>3.1369857348824786</v>
      </c>
      <c r="GG71" s="19">
        <v>3.4845184417311792</v>
      </c>
      <c r="GH71" s="19">
        <v>2.7872800519524725</v>
      </c>
      <c r="GI71" s="19">
        <v>3.0551121314834777</v>
      </c>
      <c r="GJ71" s="19">
        <v>51.199634228480143</v>
      </c>
      <c r="GK71" s="19">
        <v>62.138681443232613</v>
      </c>
      <c r="GL71" s="19">
        <v>229.64213501608509</v>
      </c>
      <c r="GM71" s="19">
        <v>0</v>
      </c>
      <c r="GN71" s="268">
        <v>0</v>
      </c>
    </row>
    <row r="72" spans="1:196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5.860599641549398E-2</v>
      </c>
      <c r="I72" s="19">
        <v>-5.860599641549398E-2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27"/>
      <c r="FZ72" s="19">
        <v>2.0405158991173828</v>
      </c>
      <c r="GA72" s="19">
        <v>2.0978053803932206</v>
      </c>
      <c r="GB72" s="19">
        <v>2.4864642707798197</v>
      </c>
      <c r="GC72" s="19">
        <v>1.337114291296148</v>
      </c>
      <c r="GD72" s="19">
        <v>3.214555986461793</v>
      </c>
      <c r="GE72" s="19">
        <v>4.2582157497576807</v>
      </c>
      <c r="GF72" s="19">
        <v>2.1043005213544612</v>
      </c>
      <c r="GG72" s="19">
        <v>3.1917522388407042</v>
      </c>
      <c r="GH72" s="19">
        <v>2.4126006543049194</v>
      </c>
      <c r="GI72" s="19">
        <v>3.1532650379281688</v>
      </c>
      <c r="GJ72" s="19">
        <v>3.5863878249262422</v>
      </c>
      <c r="GK72" s="19">
        <v>4.7098986967703018</v>
      </c>
      <c r="GL72" s="19">
        <v>3.7441023511324318</v>
      </c>
      <c r="GM72" s="19">
        <v>0</v>
      </c>
      <c r="GN72" s="268">
        <v>0</v>
      </c>
    </row>
    <row r="73" spans="1:196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27"/>
      <c r="FZ73" s="19">
        <v>0</v>
      </c>
      <c r="GA73" s="19">
        <v>0</v>
      </c>
      <c r="GB73" s="19">
        <v>0</v>
      </c>
      <c r="GC73" s="19">
        <v>0</v>
      </c>
      <c r="GD73" s="19">
        <v>0</v>
      </c>
      <c r="GE73" s="19">
        <v>0</v>
      </c>
      <c r="GF73" s="19">
        <v>0</v>
      </c>
      <c r="GG73" s="19">
        <v>0</v>
      </c>
      <c r="GH73" s="19">
        <v>0</v>
      </c>
      <c r="GI73" s="19">
        <v>0</v>
      </c>
      <c r="GJ73" s="19">
        <v>0</v>
      </c>
      <c r="GK73" s="19">
        <v>0</v>
      </c>
      <c r="GL73" s="19">
        <v>0</v>
      </c>
      <c r="GM73" s="19">
        <v>0</v>
      </c>
      <c r="GN73" s="268">
        <v>0</v>
      </c>
    </row>
    <row r="74" spans="1:196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7"/>
      <c r="FZ74" s="25">
        <v>4.8149636899980415</v>
      </c>
      <c r="GA74" s="25">
        <v>10.281042087447339</v>
      </c>
      <c r="GB74" s="25">
        <v>6.5625062123912805</v>
      </c>
      <c r="GC74" s="25">
        <v>19.14585090902003</v>
      </c>
      <c r="GD74" s="25">
        <v>21.693988942188909</v>
      </c>
      <c r="GE74" s="25">
        <v>1.0641619151168202</v>
      </c>
      <c r="GF74" s="25">
        <v>25.43185027711662</v>
      </c>
      <c r="GG74" s="25">
        <v>11.892365148557928</v>
      </c>
      <c r="GH74" s="25">
        <v>9.626929434843035</v>
      </c>
      <c r="GI74" s="25">
        <v>0.57237956352852992</v>
      </c>
      <c r="GJ74" s="25">
        <v>0</v>
      </c>
      <c r="GK74" s="25">
        <v>0</v>
      </c>
      <c r="GL74" s="25">
        <v>0</v>
      </c>
      <c r="GM74" s="25">
        <v>0</v>
      </c>
      <c r="GN74" s="268">
        <v>0</v>
      </c>
    </row>
    <row r="75" spans="1:196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27"/>
      <c r="FZ75" s="19">
        <v>4.8149636899980415</v>
      </c>
      <c r="GA75" s="19">
        <v>10.281042087447339</v>
      </c>
      <c r="GB75" s="19">
        <v>6.5625062123912805</v>
      </c>
      <c r="GC75" s="19">
        <v>19.14585090902003</v>
      </c>
      <c r="GD75" s="19">
        <v>21.693988942188909</v>
      </c>
      <c r="GE75" s="19">
        <v>1.0641619151168202</v>
      </c>
      <c r="GF75" s="19">
        <v>25.43185027711662</v>
      </c>
      <c r="GG75" s="19">
        <v>11.892365148557928</v>
      </c>
      <c r="GH75" s="19">
        <v>9.626929434843035</v>
      </c>
      <c r="GI75" s="19">
        <v>0.57237956352852992</v>
      </c>
      <c r="GJ75" s="19">
        <v>0</v>
      </c>
      <c r="GK75" s="19">
        <v>0</v>
      </c>
      <c r="GL75" s="19">
        <v>0</v>
      </c>
      <c r="GM75" s="19">
        <v>0</v>
      </c>
      <c r="GN75" s="268">
        <v>0</v>
      </c>
    </row>
    <row r="76" spans="1:196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27"/>
      <c r="FZ76" s="19">
        <v>0</v>
      </c>
      <c r="GA76" s="19">
        <v>0</v>
      </c>
      <c r="GB76" s="19">
        <v>0</v>
      </c>
      <c r="GC76" s="19">
        <v>0</v>
      </c>
      <c r="GD76" s="19">
        <v>0</v>
      </c>
      <c r="GE76" s="19">
        <v>0</v>
      </c>
      <c r="GF76" s="19">
        <v>0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0</v>
      </c>
      <c r="GM76" s="19">
        <v>0</v>
      </c>
      <c r="GN76" s="268">
        <v>0</v>
      </c>
    </row>
    <row r="77" spans="1:196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0.57874821194892512</v>
      </c>
      <c r="I77" s="25">
        <v>-0.57874821194892512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7"/>
      <c r="FZ77" s="25">
        <v>8.8369589404701774</v>
      </c>
      <c r="GA77" s="25">
        <v>7.8115491258842935</v>
      </c>
      <c r="GB77" s="25">
        <v>7.3939164690554451</v>
      </c>
      <c r="GC77" s="25">
        <v>19.017192287803361</v>
      </c>
      <c r="GD77" s="25">
        <v>23.326938477371268</v>
      </c>
      <c r="GE77" s="25">
        <v>322.19298284963821</v>
      </c>
      <c r="GF77" s="25">
        <v>348.43329346034409</v>
      </c>
      <c r="GG77" s="25">
        <v>617.69292277328782</v>
      </c>
      <c r="GH77" s="25">
        <v>756.52103615706426</v>
      </c>
      <c r="GI77" s="25">
        <v>432.80599767313498</v>
      </c>
      <c r="GJ77" s="25">
        <v>150.42475853219563</v>
      </c>
      <c r="GK77" s="25">
        <v>120.67799259988404</v>
      </c>
      <c r="GL77" s="25">
        <v>0</v>
      </c>
      <c r="GM77" s="25">
        <v>0</v>
      </c>
      <c r="GN77" s="268">
        <v>0</v>
      </c>
    </row>
    <row r="78" spans="1:196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 s="27"/>
      <c r="FZ78" s="268">
        <v>0</v>
      </c>
      <c r="GA78" s="268">
        <v>0</v>
      </c>
      <c r="GB78" s="268">
        <v>0</v>
      </c>
      <c r="GC78" s="268">
        <v>0</v>
      </c>
      <c r="GD78" s="268">
        <v>0</v>
      </c>
      <c r="GE78" s="268">
        <v>0</v>
      </c>
      <c r="GF78" s="268">
        <v>0</v>
      </c>
      <c r="GG78" s="268">
        <v>0</v>
      </c>
      <c r="GH78" s="268">
        <v>0</v>
      </c>
      <c r="GI78" s="268">
        <v>0</v>
      </c>
      <c r="GJ78" s="268">
        <v>0</v>
      </c>
      <c r="GK78" s="268">
        <v>0</v>
      </c>
      <c r="GL78" s="268">
        <v>0</v>
      </c>
      <c r="GM78" s="268">
        <v>0</v>
      </c>
      <c r="GN78" s="268">
        <v>0</v>
      </c>
    </row>
    <row r="79" spans="1:196" ht="13.8" hidden="1">
      <c r="A79" s="15"/>
      <c r="B79" s="24" t="s">
        <v>348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1291</v>
      </c>
      <c r="I79" s="39">
        <v>-1291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27"/>
      <c r="FZ79" s="39">
        <v>3655.9166666666665</v>
      </c>
      <c r="GA79" s="39">
        <v>1553.1666666666665</v>
      </c>
      <c r="GB79" s="39">
        <v>1346.3333333333333</v>
      </c>
      <c r="GC79" s="39">
        <v>1337.9999999999998</v>
      </c>
      <c r="GD79" s="39">
        <v>1581.25</v>
      </c>
      <c r="GE79" s="39">
        <v>1571.5833333333333</v>
      </c>
      <c r="GF79" s="39">
        <v>1575.5833333333335</v>
      </c>
      <c r="GG79" s="39">
        <v>1469.25</v>
      </c>
      <c r="GH79" s="39">
        <v>1490.125</v>
      </c>
      <c r="GI79" s="39">
        <v>1502.0833333333333</v>
      </c>
      <c r="GJ79" s="39">
        <v>1474.6666666666665</v>
      </c>
      <c r="GK79" s="39">
        <v>1448.5555555555557</v>
      </c>
      <c r="GL79" s="39">
        <v>682.625</v>
      </c>
      <c r="GM79" s="39">
        <v>0</v>
      </c>
      <c r="GN79" s="268">
        <v>0</v>
      </c>
    </row>
    <row r="80" spans="1:196" ht="13.8" hidden="1">
      <c r="A80" s="15"/>
      <c r="B80" s="18" t="s">
        <v>314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792</v>
      </c>
      <c r="I80" s="40">
        <v>-792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27"/>
      <c r="FZ80" s="40">
        <v>1396.4166666666667</v>
      </c>
      <c r="GA80" s="40">
        <v>917.75</v>
      </c>
      <c r="GB80" s="40">
        <v>863.08333333333337</v>
      </c>
      <c r="GC80" s="40">
        <v>849.16666666666663</v>
      </c>
      <c r="GD80" s="40">
        <v>1084.75</v>
      </c>
      <c r="GE80" s="40">
        <v>1072.5833333333333</v>
      </c>
      <c r="GF80" s="40">
        <v>1071.9166666666667</v>
      </c>
      <c r="GG80" s="40">
        <v>975</v>
      </c>
      <c r="GH80" s="40">
        <v>1007.25</v>
      </c>
      <c r="GI80" s="40">
        <v>1019.75</v>
      </c>
      <c r="GJ80" s="40">
        <v>968.91666666666663</v>
      </c>
      <c r="GK80" s="40">
        <v>973.75</v>
      </c>
      <c r="GL80" s="40">
        <v>503.75</v>
      </c>
      <c r="GM80" s="40">
        <v>0</v>
      </c>
      <c r="GN80" s="268">
        <v>0</v>
      </c>
    </row>
    <row r="81" spans="1:196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499</v>
      </c>
      <c r="I81" s="40">
        <v>-499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27"/>
      <c r="FZ81" s="40">
        <v>646.25</v>
      </c>
      <c r="GA81" s="40">
        <v>558.91666666666663</v>
      </c>
      <c r="GB81" s="40">
        <v>480.16666666666669</v>
      </c>
      <c r="GC81" s="40">
        <v>487.25</v>
      </c>
      <c r="GD81" s="40">
        <v>495.5</v>
      </c>
      <c r="GE81" s="40">
        <v>498.75</v>
      </c>
      <c r="GF81" s="40">
        <v>502.66666666666669</v>
      </c>
      <c r="GG81" s="40">
        <v>494</v>
      </c>
      <c r="GH81" s="40">
        <v>482.875</v>
      </c>
      <c r="GI81" s="40">
        <v>482.33333333333331</v>
      </c>
      <c r="GJ81" s="40">
        <v>505.75</v>
      </c>
      <c r="GK81" s="40">
        <v>474.8055555555556</v>
      </c>
      <c r="GL81" s="40">
        <v>178.875</v>
      </c>
      <c r="GM81" s="40">
        <v>0</v>
      </c>
      <c r="GN81" s="268">
        <v>0</v>
      </c>
    </row>
    <row r="82" spans="1:196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27"/>
      <c r="FZ82" s="40">
        <v>989.83333333333337</v>
      </c>
      <c r="GA82" s="40">
        <v>0</v>
      </c>
      <c r="GB82" s="40">
        <v>0</v>
      </c>
      <c r="GC82" s="40">
        <v>0</v>
      </c>
      <c r="GD82" s="40">
        <v>0</v>
      </c>
      <c r="GE82" s="40">
        <v>0</v>
      </c>
      <c r="GF82" s="40">
        <v>0</v>
      </c>
      <c r="GG82" s="40">
        <v>0</v>
      </c>
      <c r="GH82" s="40">
        <v>0</v>
      </c>
      <c r="GI82" s="40">
        <v>0</v>
      </c>
      <c r="GJ82" s="40">
        <v>0</v>
      </c>
      <c r="GK82" s="40">
        <v>0</v>
      </c>
      <c r="GL82" s="40">
        <v>0</v>
      </c>
      <c r="GM82" s="40">
        <v>0</v>
      </c>
      <c r="GN82" s="268">
        <v>0</v>
      </c>
    </row>
    <row r="83" spans="1:196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27"/>
      <c r="FZ83" s="40">
        <v>623.41666666666663</v>
      </c>
      <c r="GA83" s="40">
        <v>76.5</v>
      </c>
      <c r="GB83" s="40">
        <v>3.0833333333333335</v>
      </c>
      <c r="GC83" s="40">
        <v>1.5833333333333333</v>
      </c>
      <c r="GD83" s="40">
        <v>1</v>
      </c>
      <c r="GE83" s="40">
        <v>0.25</v>
      </c>
      <c r="GF83" s="40">
        <v>1</v>
      </c>
      <c r="GG83" s="40">
        <v>0.25</v>
      </c>
      <c r="GH83" s="40">
        <v>0</v>
      </c>
      <c r="GI83" s="40">
        <v>0</v>
      </c>
      <c r="GJ83" s="40">
        <v>0</v>
      </c>
      <c r="GK83" s="40">
        <v>0</v>
      </c>
      <c r="GL83" s="40">
        <v>0</v>
      </c>
      <c r="GM83" s="40">
        <v>0</v>
      </c>
      <c r="GN83" s="268">
        <v>0</v>
      </c>
    </row>
    <row r="84" spans="1:196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27"/>
      <c r="FZ84" s="40">
        <v>1038.5</v>
      </c>
      <c r="GA84" s="40">
        <v>0</v>
      </c>
      <c r="GB84" s="40">
        <v>0</v>
      </c>
      <c r="GC84" s="40">
        <v>0</v>
      </c>
      <c r="GD84" s="40">
        <v>0</v>
      </c>
      <c r="GE84" s="40">
        <v>0</v>
      </c>
      <c r="GF84" s="40">
        <v>0</v>
      </c>
      <c r="GG84" s="40">
        <v>0</v>
      </c>
      <c r="GH84" s="40">
        <v>0</v>
      </c>
      <c r="GI84" s="40">
        <v>0</v>
      </c>
      <c r="GJ84" s="40">
        <v>0</v>
      </c>
      <c r="GK84" s="40">
        <v>0</v>
      </c>
      <c r="GL84" s="40">
        <v>0</v>
      </c>
      <c r="GM84" s="40">
        <v>0</v>
      </c>
      <c r="GN84" s="268">
        <v>0</v>
      </c>
    </row>
    <row r="85" spans="1:196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155</v>
      </c>
      <c r="I85" s="40">
        <v>-155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27"/>
      <c r="FZ85" s="40">
        <v>214.16666666666666</v>
      </c>
      <c r="GA85" s="40">
        <v>179.75</v>
      </c>
      <c r="GB85" s="40">
        <v>167.91666666666666</v>
      </c>
      <c r="GC85" s="40">
        <v>261.5</v>
      </c>
      <c r="GD85" s="40">
        <v>238.83333333333334</v>
      </c>
      <c r="GE85" s="40">
        <v>213.41666666666666</v>
      </c>
      <c r="GF85" s="40">
        <v>162.83333333333334</v>
      </c>
      <c r="GG85" s="40">
        <v>192.25</v>
      </c>
      <c r="GH85" s="40">
        <v>229.33333333333334</v>
      </c>
      <c r="GI85" s="40">
        <v>258.5</v>
      </c>
      <c r="GJ85" s="40">
        <v>309.41666666666669</v>
      </c>
      <c r="GK85" s="40">
        <v>260.58333333333331</v>
      </c>
      <c r="GL85" s="40">
        <v>66.75</v>
      </c>
      <c r="GM85" s="40">
        <v>0</v>
      </c>
      <c r="GN85" s="268">
        <v>0</v>
      </c>
    </row>
    <row r="86" spans="1:196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</row>
    <row r="87" spans="1:196" ht="13.8">
      <c r="A87" s="9"/>
    </row>
    <row r="88" spans="1:196" ht="13.8"/>
    <row r="89" spans="1:196" ht="12.75" customHeight="1"/>
    <row r="90" spans="1:196" ht="12.75" customHeight="1"/>
    <row r="91" spans="1:196" ht="12.75" hidden="1" customHeight="1"/>
    <row r="92" spans="1:196" ht="12.75" hidden="1" customHeight="1"/>
    <row r="93" spans="1:196" ht="12.75" hidden="1" customHeight="1"/>
    <row r="94" spans="1:196" ht="12.75" hidden="1" customHeight="1"/>
    <row r="95" spans="1:196" ht="12.75" hidden="1" customHeight="1"/>
    <row r="96" spans="1:1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FZ6:GG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D216"/>
  <sheetViews>
    <sheetView showGridLines="0" zoomScale="81" zoomScaleNormal="81" workbookViewId="0">
      <pane xSplit="11" ySplit="7" topLeftCell="GG15" activePane="bottomRight" state="frozen"/>
      <selection activeCell="B9" sqref="B9"/>
      <selection pane="topRight" activeCell="B9" sqref="B9"/>
      <selection pane="bottomLeft" activeCell="B9" sqref="B9"/>
      <selection pane="bottomRight" activeCell="GN21" sqref="GN21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80" width="9.44140625" style="1" customWidth="1"/>
    <col min="181" max="181" width="13.33203125" style="1" customWidth="1"/>
    <col min="182" max="189" width="9.33203125" style="1" customWidth="1"/>
    <col min="190" max="201" width="11.44140625" style="1" customWidth="1"/>
    <col min="202" max="202" width="11" style="1" bestFit="1" customWidth="1"/>
    <col min="203" max="204" width="11.44140625" style="1" customWidth="1"/>
    <col min="205" max="205" width="10.6640625" style="1" customWidth="1"/>
    <col min="206" max="16384" width="11.44140625" style="1"/>
  </cols>
  <sheetData>
    <row r="1" spans="1:212" ht="13.8">
      <c r="A1" s="44"/>
      <c r="CZ1" s="1" t="s">
        <v>269</v>
      </c>
    </row>
    <row r="2" spans="1:212" ht="15.6">
      <c r="A2" s="9"/>
      <c r="B2" s="306" t="s">
        <v>318</v>
      </c>
      <c r="H2" s="28" t="s">
        <v>324</v>
      </c>
    </row>
    <row r="3" spans="1:212" ht="13.8">
      <c r="A3" s="9"/>
      <c r="B3" s="4" t="s">
        <v>80</v>
      </c>
    </row>
    <row r="4" spans="1:212" ht="13.8">
      <c r="A4" s="9"/>
      <c r="B4" s="4" t="s">
        <v>1</v>
      </c>
    </row>
    <row r="5" spans="1:212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FZ5" s="45"/>
      <c r="GA5" s="45"/>
      <c r="GB5" s="45"/>
      <c r="GC5" s="45"/>
      <c r="GD5" s="45"/>
      <c r="GE5" s="45"/>
    </row>
    <row r="6" spans="1:212" ht="12.75" customHeight="1">
      <c r="A6" s="9"/>
      <c r="B6" s="8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FZ6" s="417" t="s">
        <v>2</v>
      </c>
      <c r="GA6" s="417"/>
      <c r="GB6" s="417"/>
      <c r="GC6" s="417"/>
      <c r="GD6" s="417"/>
      <c r="GE6" s="417"/>
      <c r="GF6" s="417"/>
      <c r="GG6" s="417"/>
    </row>
    <row r="7" spans="1:212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3"/>
      <c r="FZ7" s="14">
        <v>2009</v>
      </c>
      <c r="GA7" s="14">
        <v>2010</v>
      </c>
      <c r="GB7" s="14" t="s">
        <v>296</v>
      </c>
      <c r="GC7" s="14" t="s">
        <v>297</v>
      </c>
      <c r="GD7" s="14" t="s">
        <v>298</v>
      </c>
      <c r="GE7" s="14" t="s">
        <v>299</v>
      </c>
      <c r="GF7" s="14" t="s">
        <v>300</v>
      </c>
      <c r="GG7" s="14" t="s">
        <v>301</v>
      </c>
      <c r="GH7" s="14" t="s">
        <v>302</v>
      </c>
      <c r="GI7" s="14" t="s">
        <v>303</v>
      </c>
      <c r="GJ7" s="14" t="s">
        <v>304</v>
      </c>
      <c r="GK7" s="14" t="s">
        <v>305</v>
      </c>
      <c r="GL7" s="14" t="s">
        <v>306</v>
      </c>
      <c r="GM7" s="14" t="s">
        <v>333</v>
      </c>
      <c r="GN7" s="14" t="s">
        <v>334</v>
      </c>
    </row>
    <row r="8" spans="1:212" ht="13.8">
      <c r="A8" s="15"/>
      <c r="B8" s="24" t="s">
        <v>81</v>
      </c>
      <c r="C8" s="25">
        <v>101.07745008464941</v>
      </c>
      <c r="D8" s="25">
        <v>108.94713297633862</v>
      </c>
      <c r="E8" s="25">
        <v>-7.8696828916892088</v>
      </c>
      <c r="F8" s="26">
        <v>-7.2233960423707194E-2</v>
      </c>
      <c r="G8" s="27"/>
      <c r="H8" s="25">
        <v>103.39125309052841</v>
      </c>
      <c r="I8" s="25">
        <v>5.5558798858102136</v>
      </c>
      <c r="J8" s="26">
        <v>5.3736459514090014E-2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7"/>
      <c r="FZ8" s="25">
        <v>1442.46587</v>
      </c>
      <c r="GA8" s="25">
        <v>1407.6</v>
      </c>
      <c r="GB8" s="25">
        <v>1501.8111227701565</v>
      </c>
      <c r="GC8" s="25">
        <v>1773.0146830247056</v>
      </c>
      <c r="GD8" s="25">
        <v>1854.1119125534876</v>
      </c>
      <c r="GE8" s="25">
        <v>1251.1586859419522</v>
      </c>
      <c r="GF8" s="25">
        <v>927.4662394957013</v>
      </c>
      <c r="GG8" s="25">
        <v>1498.438365841426</v>
      </c>
      <c r="GH8" s="25">
        <v>2169.9852665639801</v>
      </c>
      <c r="GI8" s="25">
        <v>1752.5896999244292</v>
      </c>
      <c r="GJ8" s="25">
        <v>976.41529870691136</v>
      </c>
      <c r="GK8" s="25">
        <v>1203.3718856123637</v>
      </c>
      <c r="GL8" s="25">
        <v>1413.6805346392139</v>
      </c>
      <c r="GM8" s="25">
        <v>1368.1858545366106</v>
      </c>
      <c r="GN8" s="25">
        <f>+C8</f>
        <v>101.07745008464941</v>
      </c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</row>
    <row r="9" spans="1:212" ht="13.8">
      <c r="A9" s="15"/>
      <c r="B9" s="18" t="s">
        <v>82</v>
      </c>
      <c r="C9" s="19">
        <v>95.437450084649413</v>
      </c>
      <c r="D9" s="19">
        <v>104.37713297633863</v>
      </c>
      <c r="E9" s="19">
        <v>-8.9396828916892161</v>
      </c>
      <c r="F9" s="20">
        <v>-8.5647906172281657E-2</v>
      </c>
      <c r="G9" s="19"/>
      <c r="H9" s="19">
        <v>97.661253090528405</v>
      </c>
      <c r="I9" s="19">
        <v>6.7158798858102244</v>
      </c>
      <c r="J9" s="20">
        <v>6.8767086979570596E-2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27"/>
      <c r="FZ9" s="19">
        <v>920.56000000000006</v>
      </c>
      <c r="GA9" s="19">
        <v>1458.5</v>
      </c>
      <c r="GB9" s="19">
        <v>1457.6111227701565</v>
      </c>
      <c r="GC9" s="19">
        <v>1711.9916046222907</v>
      </c>
      <c r="GD9" s="19">
        <v>1672.1885083664529</v>
      </c>
      <c r="GE9" s="19">
        <v>1212.2600968067809</v>
      </c>
      <c r="GF9" s="19">
        <v>913.47218259613919</v>
      </c>
      <c r="GG9" s="19">
        <v>1285.6782096536767</v>
      </c>
      <c r="GH9" s="19">
        <v>2071.4966898175671</v>
      </c>
      <c r="GI9" s="19">
        <v>1678.3659941330193</v>
      </c>
      <c r="GJ9" s="19">
        <v>943.00529870691139</v>
      </c>
      <c r="GK9" s="19">
        <v>1165.7818856123638</v>
      </c>
      <c r="GL9" s="19">
        <v>1358.0105346392138</v>
      </c>
      <c r="GM9" s="19">
        <v>1318.8458545366107</v>
      </c>
      <c r="GN9" s="19">
        <f>+C9</f>
        <v>95.437450084649413</v>
      </c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</row>
    <row r="10" spans="1:212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27"/>
      <c r="FZ10" s="19">
        <v>0</v>
      </c>
      <c r="GA10" s="19">
        <v>0</v>
      </c>
      <c r="GB10" s="19">
        <v>1241.8934669682362</v>
      </c>
      <c r="GC10" s="19">
        <v>1353.955331199129</v>
      </c>
      <c r="GD10" s="19">
        <v>0</v>
      </c>
      <c r="GE10" s="19">
        <v>0</v>
      </c>
      <c r="GF10" s="19">
        <v>1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f t="shared" ref="GN10:GN14" si="0">+C10</f>
        <v>0</v>
      </c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</row>
    <row r="11" spans="1:212" ht="13.8">
      <c r="A11" s="15"/>
      <c r="B11" s="18" t="s">
        <v>84</v>
      </c>
      <c r="C11" s="19">
        <v>95.437450084649413</v>
      </c>
      <c r="D11" s="19">
        <v>104.37713297633863</v>
      </c>
      <c r="E11" s="19">
        <v>-8.9396828916892161</v>
      </c>
      <c r="F11" s="20">
        <v>-8.5647906172281657E-2</v>
      </c>
      <c r="G11" s="19"/>
      <c r="H11" s="19">
        <v>97.661253090528405</v>
      </c>
      <c r="I11" s="19">
        <v>6.7158798858102244</v>
      </c>
      <c r="J11" s="20">
        <v>6.8767086979570596E-2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27"/>
      <c r="FZ11" s="19">
        <v>0</v>
      </c>
      <c r="GA11" s="19">
        <v>0</v>
      </c>
      <c r="GB11" s="19">
        <v>87.394875251750022</v>
      </c>
      <c r="GC11" s="19">
        <v>131.497819220411</v>
      </c>
      <c r="GD11" s="19">
        <v>1417.6186711098121</v>
      </c>
      <c r="GE11" s="19">
        <v>1027.5168064619102</v>
      </c>
      <c r="GF11" s="19">
        <v>912.47218259613919</v>
      </c>
      <c r="GG11" s="19">
        <v>1285.6782096536767</v>
      </c>
      <c r="GH11" s="19">
        <v>2071.4966898175671</v>
      </c>
      <c r="GI11" s="19">
        <v>1678.3659941330193</v>
      </c>
      <c r="GJ11" s="19">
        <v>943.00529870691139</v>
      </c>
      <c r="GK11" s="19">
        <v>1165.7818856123638</v>
      </c>
      <c r="GL11" s="19">
        <v>1358.0105346392138</v>
      </c>
      <c r="GM11" s="19">
        <v>1318.8458545366107</v>
      </c>
      <c r="GN11" s="19">
        <f t="shared" si="0"/>
        <v>95.437450084649413</v>
      </c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</row>
    <row r="12" spans="1:212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27"/>
      <c r="FZ12" s="19">
        <v>0</v>
      </c>
      <c r="GA12" s="19">
        <v>0</v>
      </c>
      <c r="GB12" s="19">
        <v>0</v>
      </c>
      <c r="GC12" s="19">
        <v>58.322600000000413</v>
      </c>
      <c r="GD12" s="19">
        <v>96.000000000000441</v>
      </c>
      <c r="GE12" s="19">
        <v>40.000000000000291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f t="shared" si="0"/>
        <v>0</v>
      </c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</row>
    <row r="13" spans="1:212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27"/>
      <c r="FZ13" s="19">
        <v>0</v>
      </c>
      <c r="GA13" s="19">
        <v>0</v>
      </c>
      <c r="GB13" s="19">
        <v>128.32278055017031</v>
      </c>
      <c r="GC13" s="19">
        <v>168.21585420274999</v>
      </c>
      <c r="GD13" s="19">
        <v>158.56983725664003</v>
      </c>
      <c r="GE13" s="19">
        <v>144.74329034486999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f t="shared" si="0"/>
        <v>0</v>
      </c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</row>
    <row r="14" spans="1:212" ht="13.8">
      <c r="A14" s="15"/>
      <c r="B14" s="18" t="s">
        <v>67</v>
      </c>
      <c r="C14" s="19">
        <v>5.64</v>
      </c>
      <c r="D14" s="19">
        <v>4.57</v>
      </c>
      <c r="E14" s="19">
        <v>1.0699999999999994</v>
      </c>
      <c r="F14" s="20">
        <v>0.23413566739606112</v>
      </c>
      <c r="G14" s="19"/>
      <c r="H14" s="19">
        <v>5.73</v>
      </c>
      <c r="I14" s="19">
        <v>-1.1600000000000001</v>
      </c>
      <c r="J14" s="20">
        <v>-0.2024432809773124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27"/>
      <c r="FZ14" s="19">
        <v>521.90587000000005</v>
      </c>
      <c r="GA14" s="19">
        <v>-50.90000000000002</v>
      </c>
      <c r="GB14" s="19">
        <v>44.2</v>
      </c>
      <c r="GC14" s="19">
        <v>61.02307840241496</v>
      </c>
      <c r="GD14" s="19">
        <v>181.92340418703469</v>
      </c>
      <c r="GE14" s="19">
        <v>38.898589135171385</v>
      </c>
      <c r="GF14" s="19">
        <v>13.994056899562061</v>
      </c>
      <c r="GG14" s="19">
        <v>212.76015618774929</v>
      </c>
      <c r="GH14" s="19">
        <v>98.488576746413131</v>
      </c>
      <c r="GI14" s="19">
        <v>74.223705791409884</v>
      </c>
      <c r="GJ14" s="19">
        <v>33.409999999999997</v>
      </c>
      <c r="GK14" s="19">
        <v>37.589999999999996</v>
      </c>
      <c r="GL14" s="19">
        <v>55.67</v>
      </c>
      <c r="GM14" s="19">
        <v>49.339999999999996</v>
      </c>
      <c r="GN14" s="19">
        <f t="shared" si="0"/>
        <v>5.64</v>
      </c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</row>
    <row r="15" spans="1:212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27"/>
      <c r="FZ15" s="270"/>
      <c r="GA15" s="270"/>
      <c r="GB15" s="270"/>
      <c r="GC15" s="270"/>
      <c r="GD15" s="270"/>
      <c r="GE15" s="270"/>
      <c r="GF15" s="270"/>
      <c r="GG15" s="270"/>
      <c r="GH15" s="270"/>
      <c r="GI15" s="270"/>
      <c r="GJ15" s="270"/>
      <c r="GK15" s="266"/>
      <c r="GL15" s="266"/>
      <c r="GM15" s="266"/>
      <c r="GN15" s="266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</row>
    <row r="16" spans="1:212" ht="13.8">
      <c r="A16" s="15"/>
      <c r="B16" s="24" t="s">
        <v>87</v>
      </c>
      <c r="C16" s="31">
        <v>16.464173689840354</v>
      </c>
      <c r="D16" s="31">
        <v>14.924380239064192</v>
      </c>
      <c r="E16" s="31">
        <v>1.5397934507761626</v>
      </c>
      <c r="F16" s="26">
        <v>0.1031730246825119</v>
      </c>
      <c r="G16" s="27"/>
      <c r="H16" s="31">
        <v>12.630599721260172</v>
      </c>
      <c r="I16" s="31">
        <v>2.29378051780402</v>
      </c>
      <c r="J16" s="26">
        <v>0.18160503605724007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27"/>
      <c r="FZ16" s="31">
        <v>11.429480832003561</v>
      </c>
      <c r="GA16" s="31">
        <v>9.743846356156558</v>
      </c>
      <c r="GB16" s="31">
        <v>9.9111033142358931</v>
      </c>
      <c r="GC16" s="31">
        <v>9.9044915199039156</v>
      </c>
      <c r="GD16" s="31">
        <v>10.193290131060468</v>
      </c>
      <c r="GE16" s="31">
        <v>14.325423469458668</v>
      </c>
      <c r="GF16" s="31">
        <v>16.311630904089579</v>
      </c>
      <c r="GG16" s="31">
        <v>12.063924323871841</v>
      </c>
      <c r="GH16" s="31">
        <v>11.675430078556049</v>
      </c>
      <c r="GI16" s="31">
        <v>11.199168541990728</v>
      </c>
      <c r="GJ16" s="31">
        <v>14.350944677418914</v>
      </c>
      <c r="GK16" s="31">
        <v>12.515028904342634</v>
      </c>
      <c r="GL16" s="31">
        <v>12.702463611875956</v>
      </c>
      <c r="GM16" s="31">
        <v>15.862808836772762</v>
      </c>
      <c r="GN16" s="31">
        <f>+C16</f>
        <v>16.464173689840354</v>
      </c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</row>
    <row r="17" spans="1:212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27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66"/>
      <c r="GL17" s="266"/>
      <c r="GM17" s="266"/>
      <c r="GN17" s="266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</row>
    <row r="18" spans="1:212" ht="13.8">
      <c r="A18" s="15"/>
      <c r="B18" s="24" t="s">
        <v>31</v>
      </c>
      <c r="C18" s="25">
        <v>16.641566943198363</v>
      </c>
      <c r="D18" s="25">
        <v>16.259684384947668</v>
      </c>
      <c r="E18" s="25">
        <v>0.38188255825069461</v>
      </c>
      <c r="F18" s="26">
        <v>2.3486468077093842E-2</v>
      </c>
      <c r="G18" s="27"/>
      <c r="H18" s="25">
        <v>13.058935324659679</v>
      </c>
      <c r="I18" s="25">
        <v>3.2007490602879898</v>
      </c>
      <c r="J18" s="26">
        <v>0.24510030723897491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7"/>
      <c r="FZ18" s="25">
        <v>164.86636011984339</v>
      </c>
      <c r="GA18" s="25">
        <v>137.15438130925969</v>
      </c>
      <c r="GB18" s="25">
        <v>148.84605196243626</v>
      </c>
      <c r="GC18" s="25">
        <v>175.60808892683326</v>
      </c>
      <c r="GD18" s="25">
        <v>188.99500660113117</v>
      </c>
      <c r="GE18" s="25">
        <v>179.23378003609909</v>
      </c>
      <c r="GF18" s="25">
        <v>151.28486974657829</v>
      </c>
      <c r="GG18" s="25">
        <v>180.77047049497153</v>
      </c>
      <c r="GH18" s="25">
        <v>253.3551125126456</v>
      </c>
      <c r="GI18" s="25">
        <v>196.27547434410639</v>
      </c>
      <c r="GJ18" s="25">
        <v>140.12481933928348</v>
      </c>
      <c r="GK18" s="25">
        <v>150.60233931112029</v>
      </c>
      <c r="GL18" s="25">
        <v>179.57225550071962</v>
      </c>
      <c r="GM18" s="25">
        <v>217.03270663690842</v>
      </c>
      <c r="GN18" s="25">
        <f>+C18</f>
        <v>16.641566943198363</v>
      </c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</row>
    <row r="19" spans="1:212" ht="13.8">
      <c r="A19" s="15"/>
      <c r="B19" s="18" t="s">
        <v>82</v>
      </c>
      <c r="C19" s="19">
        <v>10.42720574464451</v>
      </c>
      <c r="D19" s="19">
        <v>10.206489191130752</v>
      </c>
      <c r="E19" s="19">
        <v>0.22071655351375874</v>
      </c>
      <c r="F19" s="20">
        <v>2.1625119997732159E-2</v>
      </c>
      <c r="G19" s="19"/>
      <c r="H19" s="19">
        <v>7.4991223305567285</v>
      </c>
      <c r="I19" s="19">
        <v>2.7073668605740231</v>
      </c>
      <c r="J19" s="20">
        <v>0.36102449609900289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27"/>
      <c r="FZ19" s="19">
        <v>95.195302646957515</v>
      </c>
      <c r="GA19" s="19">
        <v>130.21903148916164</v>
      </c>
      <c r="GB19" s="19">
        <v>146.69676213737677</v>
      </c>
      <c r="GC19" s="19">
        <v>191.9078877853444</v>
      </c>
      <c r="GD19" s="19">
        <v>178.90730658757022</v>
      </c>
      <c r="GE19" s="19">
        <v>151.45946355977867</v>
      </c>
      <c r="GF19" s="19">
        <v>96.427377800632016</v>
      </c>
      <c r="GG19" s="19">
        <v>111.96809732521257</v>
      </c>
      <c r="GH19" s="19">
        <v>187.62439699000004</v>
      </c>
      <c r="GI19" s="19">
        <v>127.05819761832717</v>
      </c>
      <c r="GJ19" s="19">
        <v>72.319459466144238</v>
      </c>
      <c r="GK19" s="19">
        <v>87.30177917558531</v>
      </c>
      <c r="GL19" s="19">
        <v>111.04912672315342</v>
      </c>
      <c r="GM19" s="19">
        <v>143.18660010419518</v>
      </c>
      <c r="GN19" s="19">
        <f>+C19</f>
        <v>10.42720574464451</v>
      </c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</row>
    <row r="20" spans="1:212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27"/>
      <c r="FZ20" s="19">
        <v>52.422192987663884</v>
      </c>
      <c r="GA20" s="19">
        <v>84.17667301681135</v>
      </c>
      <c r="GB20" s="19">
        <v>123.18488084486791</v>
      </c>
      <c r="GC20" s="19">
        <v>151.54699937088475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f t="shared" ref="GN20:GN24" si="1">+C20</f>
        <v>0</v>
      </c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</row>
    <row r="21" spans="1:212" ht="13.8">
      <c r="A21" s="15"/>
      <c r="B21" s="18" t="s">
        <v>84</v>
      </c>
      <c r="C21" s="19">
        <v>10.42720574464451</v>
      </c>
      <c r="D21" s="19">
        <v>10.206489191130752</v>
      </c>
      <c r="E21" s="19">
        <v>0.22071655351375874</v>
      </c>
      <c r="F21" s="20">
        <v>2.1625119997732159E-2</v>
      </c>
      <c r="G21" s="19"/>
      <c r="H21" s="19">
        <v>7.4991223305567285</v>
      </c>
      <c r="I21" s="19">
        <v>2.7073668605740231</v>
      </c>
      <c r="J21" s="20">
        <v>0.36102449609900289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27"/>
      <c r="FZ21" s="19">
        <v>38.352480772467466</v>
      </c>
      <c r="GA21" s="19">
        <v>35.141695027691689</v>
      </c>
      <c r="GB21" s="19">
        <v>7.62452913</v>
      </c>
      <c r="GC21" s="19">
        <v>11.027531596697504</v>
      </c>
      <c r="GD21" s="19">
        <v>143.23855289245822</v>
      </c>
      <c r="GE21" s="19">
        <v>125.69206960164696</v>
      </c>
      <c r="GF21" s="19">
        <v>96.321298548237664</v>
      </c>
      <c r="GG21" s="19">
        <v>111.96809732521257</v>
      </c>
      <c r="GH21" s="19">
        <v>179.62439699000004</v>
      </c>
      <c r="GI21" s="19">
        <v>127.05819761832717</v>
      </c>
      <c r="GJ21" s="19">
        <v>72.319459466144238</v>
      </c>
      <c r="GK21" s="19">
        <v>87.30177917558531</v>
      </c>
      <c r="GL21" s="19">
        <v>111.04912672315342</v>
      </c>
      <c r="GM21" s="19">
        <v>143.18660010419518</v>
      </c>
      <c r="GN21" s="19">
        <f t="shared" si="1"/>
        <v>10.42720574464451</v>
      </c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</row>
    <row r="22" spans="1:212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27"/>
      <c r="FZ22" s="19">
        <v>0</v>
      </c>
      <c r="GA22" s="19">
        <v>0</v>
      </c>
      <c r="GB22" s="19">
        <v>0</v>
      </c>
      <c r="GC22" s="19">
        <v>6.5791294202034587</v>
      </c>
      <c r="GD22" s="19">
        <v>10.869988322715068</v>
      </c>
      <c r="GE22" s="19">
        <v>4.8364340099999996</v>
      </c>
      <c r="GF22" s="19">
        <v>0</v>
      </c>
      <c r="GG22" s="19">
        <v>0</v>
      </c>
      <c r="GH22" s="19">
        <v>8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f t="shared" si="1"/>
        <v>0</v>
      </c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</row>
    <row r="23" spans="1:212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27"/>
      <c r="FZ23" s="19">
        <v>4.4206288868261687</v>
      </c>
      <c r="GA23" s="19">
        <v>10.900663444658637</v>
      </c>
      <c r="GB23" s="19">
        <v>15.887352162508858</v>
      </c>
      <c r="GC23" s="19">
        <v>22.754227397558687</v>
      </c>
      <c r="GD23" s="19">
        <v>24.798765372396943</v>
      </c>
      <c r="GE23" s="19">
        <v>20.930959948131719</v>
      </c>
      <c r="GF23" s="19">
        <v>0.1060792523943459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f t="shared" si="1"/>
        <v>0</v>
      </c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</row>
    <row r="24" spans="1:212" ht="13.8">
      <c r="A24" s="15"/>
      <c r="B24" s="18" t="s">
        <v>67</v>
      </c>
      <c r="C24" s="19">
        <v>6.2143611985538536</v>
      </c>
      <c r="D24" s="19">
        <v>6.0531951938169177</v>
      </c>
      <c r="E24" s="19">
        <v>0.16116600473693588</v>
      </c>
      <c r="F24" s="20">
        <v>2.6624947581660695E-2</v>
      </c>
      <c r="G24" s="19"/>
      <c r="H24" s="19">
        <v>5.5598129941029502</v>
      </c>
      <c r="I24" s="19">
        <v>0.49338219971396757</v>
      </c>
      <c r="J24" s="20">
        <v>8.8740790425375179E-2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27"/>
      <c r="FZ24" s="19">
        <v>69.671057472885877</v>
      </c>
      <c r="GA24" s="19">
        <v>6.935349820098045</v>
      </c>
      <c r="GB24" s="19">
        <v>2.1492898250594878</v>
      </c>
      <c r="GC24" s="19">
        <v>-16.299798858511142</v>
      </c>
      <c r="GD24" s="19">
        <v>10.087700013560946</v>
      </c>
      <c r="GE24" s="19">
        <v>27.774316476320426</v>
      </c>
      <c r="GF24" s="19">
        <v>54.857491945946286</v>
      </c>
      <c r="GG24" s="19">
        <v>68.802373169758965</v>
      </c>
      <c r="GH24" s="19">
        <v>65.730715522645568</v>
      </c>
      <c r="GI24" s="19">
        <v>69.2172767257792</v>
      </c>
      <c r="GJ24" s="19">
        <v>67.805359873139224</v>
      </c>
      <c r="GK24" s="19">
        <v>63.300560135534973</v>
      </c>
      <c r="GL24" s="19">
        <v>68.523128777566214</v>
      </c>
      <c r="GM24" s="19">
        <v>73.84610653271325</v>
      </c>
      <c r="GN24" s="19">
        <f t="shared" si="1"/>
        <v>6.2143611985538536</v>
      </c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</row>
    <row r="25" spans="1:212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27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66"/>
      <c r="GL25" s="266"/>
      <c r="GM25" s="266"/>
      <c r="GN25" s="266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</row>
    <row r="26" spans="1:212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7"/>
      <c r="FZ26" s="25">
        <v>0.44776235765904815</v>
      </c>
      <c r="GA26" s="25">
        <v>0.73137667499080261</v>
      </c>
      <c r="GB26" s="25">
        <v>1.726200255666414</v>
      </c>
      <c r="GC26" s="25">
        <v>5.1905031258307668</v>
      </c>
      <c r="GD26" s="25">
        <v>0.1472582684607622</v>
      </c>
      <c r="GE26" s="25">
        <v>0.23000492045442167</v>
      </c>
      <c r="GF26" s="25">
        <v>0.23735634550395848</v>
      </c>
      <c r="GG26" s="25">
        <v>0.13388817304960618</v>
      </c>
      <c r="GH26" s="25">
        <v>4.0874620907230409E-2</v>
      </c>
      <c r="GI26" s="25">
        <v>9.1831332771848779E-4</v>
      </c>
      <c r="GJ26" s="25">
        <v>0</v>
      </c>
      <c r="GK26" s="25">
        <v>7.0123049489051047E-4</v>
      </c>
      <c r="GL26" s="25">
        <v>0</v>
      </c>
      <c r="GM26" s="25">
        <v>0</v>
      </c>
      <c r="GN26" s="25">
        <f>+C26</f>
        <v>0</v>
      </c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</row>
    <row r="27" spans="1:212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27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66"/>
      <c r="GL27" s="266"/>
      <c r="GM27" s="266"/>
      <c r="GN27" s="266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</row>
    <row r="28" spans="1:212" ht="13.8">
      <c r="A28" s="15"/>
      <c r="B28" s="24" t="s">
        <v>39</v>
      </c>
      <c r="C28" s="25">
        <v>3.567360331450014</v>
      </c>
      <c r="D28" s="25">
        <v>2.6593976444081711</v>
      </c>
      <c r="E28" s="25">
        <v>0.90796268704184291</v>
      </c>
      <c r="F28" s="26">
        <v>0.34141666965486961</v>
      </c>
      <c r="G28" s="27"/>
      <c r="H28" s="25">
        <v>3.0236953629526733</v>
      </c>
      <c r="I28" s="25">
        <v>-0.36429771854450221</v>
      </c>
      <c r="J28" s="26">
        <v>-0.12048095949347268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7"/>
      <c r="FZ28" s="25">
        <v>23.818334661563632</v>
      </c>
      <c r="GA28" s="25">
        <v>34.98146394179718</v>
      </c>
      <c r="GB28" s="25">
        <v>31.0998700519857</v>
      </c>
      <c r="GC28" s="25">
        <v>34.189948145135062</v>
      </c>
      <c r="GD28" s="25">
        <v>47.264616423745011</v>
      </c>
      <c r="GE28" s="25">
        <v>70.304732377210641</v>
      </c>
      <c r="GF28" s="25">
        <v>70.321486900657732</v>
      </c>
      <c r="GG28" s="25">
        <v>69.794883789746308</v>
      </c>
      <c r="GH28" s="25">
        <v>63.586392473288399</v>
      </c>
      <c r="GI28" s="25">
        <v>87.899089397937615</v>
      </c>
      <c r="GJ28" s="25">
        <v>69.532978867473659</v>
      </c>
      <c r="GK28" s="25">
        <v>60.33083030006771</v>
      </c>
      <c r="GL28" s="25">
        <v>62.593503954834929</v>
      </c>
      <c r="GM28" s="25">
        <v>61.833207193212246</v>
      </c>
      <c r="GN28" s="25">
        <f t="shared" ref="GN28:GN39" si="2">+C28</f>
        <v>3.567360331450014</v>
      </c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</row>
    <row r="29" spans="1:212" ht="13.8">
      <c r="A29" s="15"/>
      <c r="B29" s="18" t="s">
        <v>68</v>
      </c>
      <c r="C29" s="19">
        <v>2.7979875806758785</v>
      </c>
      <c r="D29" s="19">
        <v>2.4181551621403843</v>
      </c>
      <c r="E29" s="19">
        <v>0.37983241853549421</v>
      </c>
      <c r="F29" s="20">
        <v>0.15707528800562687</v>
      </c>
      <c r="G29" s="19"/>
      <c r="H29" s="19">
        <v>2.6021648361674945</v>
      </c>
      <c r="I29" s="19">
        <v>-0.18400967402711021</v>
      </c>
      <c r="J29" s="20">
        <v>-7.0714072940176342E-2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27"/>
      <c r="FZ29" s="19">
        <v>16.105132406126113</v>
      </c>
      <c r="GA29" s="19">
        <v>18.784578855868023</v>
      </c>
      <c r="GB29" s="19">
        <v>18.679177806085566</v>
      </c>
      <c r="GC29" s="19">
        <v>21.771003419907007</v>
      </c>
      <c r="GD29" s="19">
        <v>29.928926183676666</v>
      </c>
      <c r="GE29" s="19">
        <v>31.917083051011641</v>
      </c>
      <c r="GF29" s="19">
        <v>33.213112729304861</v>
      </c>
      <c r="GG29" s="19">
        <v>37.795854104690761</v>
      </c>
      <c r="GH29" s="19">
        <v>40.260770449329925</v>
      </c>
      <c r="GI29" s="19">
        <v>46.293140555908614</v>
      </c>
      <c r="GJ29" s="19">
        <v>46.299125804123662</v>
      </c>
      <c r="GK29" s="19">
        <v>47.064528291287736</v>
      </c>
      <c r="GL29" s="19">
        <v>41.090589490373425</v>
      </c>
      <c r="GM29" s="19">
        <v>42.859261456751057</v>
      </c>
      <c r="GN29" s="19">
        <f t="shared" si="2"/>
        <v>2.7979875806758785</v>
      </c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</row>
    <row r="30" spans="1:212" ht="13.8">
      <c r="A30" s="15"/>
      <c r="B30" s="18" t="s">
        <v>69</v>
      </c>
      <c r="C30" s="19">
        <v>0.41156793244034401</v>
      </c>
      <c r="D30" s="19">
        <v>8.3091758800399776E-2</v>
      </c>
      <c r="E30" s="19">
        <v>0.32847617363994425</v>
      </c>
      <c r="F30" s="20">
        <v>3.9531739173917191</v>
      </c>
      <c r="G30" s="19"/>
      <c r="H30" s="19">
        <v>0.19853282549972989</v>
      </c>
      <c r="I30" s="19">
        <v>-0.11544106669933012</v>
      </c>
      <c r="J30" s="20">
        <v>-0.58147093010312889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27"/>
      <c r="FZ30" s="19">
        <v>4.6460369778723587</v>
      </c>
      <c r="GA30" s="19">
        <v>11.641672412577526</v>
      </c>
      <c r="GB30" s="19">
        <v>4.8996549530299554</v>
      </c>
      <c r="GC30" s="19">
        <v>5.3270191809273735</v>
      </c>
      <c r="GD30" s="19">
        <v>5.8769064737216317</v>
      </c>
      <c r="GE30" s="19">
        <v>14.736236494493365</v>
      </c>
      <c r="GF30" s="19">
        <v>14.792574742607767</v>
      </c>
      <c r="GG30" s="19">
        <v>9.7563463827054751</v>
      </c>
      <c r="GH30" s="19">
        <v>8.609112049052138</v>
      </c>
      <c r="GI30" s="19">
        <v>15.890096394839896</v>
      </c>
      <c r="GJ30" s="19">
        <v>11.10919045485025</v>
      </c>
      <c r="GK30" s="19">
        <v>6.3302947564036334</v>
      </c>
      <c r="GL30" s="19">
        <v>5.4273232684149679</v>
      </c>
      <c r="GM30" s="19">
        <v>5.5561613746238168</v>
      </c>
      <c r="GN30" s="19">
        <f t="shared" si="2"/>
        <v>0.41156793244034401</v>
      </c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</row>
    <row r="31" spans="1:212" ht="13.8">
      <c r="A31" s="15"/>
      <c r="B31" s="18" t="s">
        <v>70</v>
      </c>
      <c r="C31" s="19">
        <v>0.24929112212652796</v>
      </c>
      <c r="D31" s="19">
        <v>0.12609283362670881</v>
      </c>
      <c r="E31" s="19">
        <v>0.12319828849981915</v>
      </c>
      <c r="F31" s="20">
        <v>0.97704433278532854</v>
      </c>
      <c r="G31" s="19"/>
      <c r="H31" s="19">
        <v>0.18972974265304896</v>
      </c>
      <c r="I31" s="19">
        <v>-6.3636909026340144E-2</v>
      </c>
      <c r="J31" s="20">
        <v>-0.33540818712177545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27"/>
      <c r="FZ31" s="19">
        <v>1.5793591472520834</v>
      </c>
      <c r="GA31" s="19">
        <v>2.0345388120050902</v>
      </c>
      <c r="GB31" s="19">
        <v>2.253829578872375</v>
      </c>
      <c r="GC31" s="19">
        <v>2.1495889220619619</v>
      </c>
      <c r="GD31" s="19">
        <v>3.3090291386768809</v>
      </c>
      <c r="GE31" s="19">
        <v>3.9362705572756593</v>
      </c>
      <c r="GF31" s="19">
        <v>3.3587545749386587</v>
      </c>
      <c r="GG31" s="19">
        <v>4.7320202525696908</v>
      </c>
      <c r="GH31" s="19">
        <v>3.9082653313313056</v>
      </c>
      <c r="GI31" s="19">
        <v>4.7952893412386866</v>
      </c>
      <c r="GJ31" s="19">
        <v>4.8228058347153979</v>
      </c>
      <c r="GK31" s="19">
        <v>2.6667576978836847</v>
      </c>
      <c r="GL31" s="19">
        <v>2.9581512861449033</v>
      </c>
      <c r="GM31" s="19">
        <v>3.1674913305874437</v>
      </c>
      <c r="GN31" s="19">
        <f t="shared" si="2"/>
        <v>0.24929112212652796</v>
      </c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</row>
    <row r="32" spans="1:212" ht="13.8">
      <c r="A32" s="15"/>
      <c r="B32" s="18" t="s">
        <v>88</v>
      </c>
      <c r="C32" s="19">
        <v>0.10851369620726384</v>
      </c>
      <c r="D32" s="19">
        <v>3.2057889840678096E-2</v>
      </c>
      <c r="E32" s="19">
        <v>7.6455806366585749E-2</v>
      </c>
      <c r="F32" s="20">
        <v>2.3849294743527181</v>
      </c>
      <c r="G32" s="19"/>
      <c r="H32" s="19">
        <v>3.3267958632399473E-2</v>
      </c>
      <c r="I32" s="19">
        <v>-1.2100687917213776E-3</v>
      </c>
      <c r="J32" s="20">
        <v>-3.6373400757535465E-2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27"/>
      <c r="FZ32" s="19">
        <v>1.4878061303130732</v>
      </c>
      <c r="GA32" s="19">
        <v>2.5206738613465474</v>
      </c>
      <c r="GB32" s="19">
        <v>5.2672077139978066</v>
      </c>
      <c r="GC32" s="19">
        <v>4.9423366222387237</v>
      </c>
      <c r="GD32" s="19">
        <v>8.1497546276698269</v>
      </c>
      <c r="GE32" s="19">
        <v>19.715142274429972</v>
      </c>
      <c r="GF32" s="19">
        <v>18.957044853806444</v>
      </c>
      <c r="GG32" s="19">
        <v>17.510663049780391</v>
      </c>
      <c r="GH32" s="19">
        <v>10.808244643575026</v>
      </c>
      <c r="GI32" s="19">
        <v>20.920563105950425</v>
      </c>
      <c r="GJ32" s="19">
        <v>7.3018567737843538</v>
      </c>
      <c r="GK32" s="19">
        <v>4.2692495544926627</v>
      </c>
      <c r="GL32" s="19">
        <v>13.117439909901631</v>
      </c>
      <c r="GM32" s="19">
        <v>10.250293031249926</v>
      </c>
      <c r="GN32" s="19">
        <f t="shared" si="2"/>
        <v>0.10851369620726384</v>
      </c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</row>
    <row r="33" spans="1:212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27"/>
      <c r="FZ33" s="270"/>
      <c r="GA33" s="270"/>
      <c r="GB33" s="270"/>
      <c r="GC33" s="270"/>
      <c r="GD33" s="270"/>
      <c r="GE33" s="270"/>
      <c r="GF33" s="270"/>
      <c r="GG33" s="270"/>
      <c r="GH33" s="270"/>
      <c r="GI33" s="270"/>
      <c r="GJ33" s="270"/>
      <c r="GK33" s="266"/>
      <c r="GL33" s="266"/>
      <c r="GM33" s="266"/>
      <c r="GN33" s="266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</row>
    <row r="34" spans="1:212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7"/>
      <c r="FZ34" s="25">
        <v>0</v>
      </c>
      <c r="GA34" s="25">
        <v>5.2241556270225917</v>
      </c>
      <c r="GB34" s="25">
        <v>0.24271566453372501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f t="shared" si="2"/>
        <v>0</v>
      </c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</row>
    <row r="35" spans="1:212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27"/>
      <c r="FZ35" s="19">
        <v>0</v>
      </c>
      <c r="GA35" s="19">
        <v>5.2241556270225917</v>
      </c>
      <c r="GB35" s="19">
        <v>0.24271566453372501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f t="shared" si="2"/>
        <v>0</v>
      </c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</row>
    <row r="36" spans="1:212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27"/>
      <c r="FZ36" s="270"/>
      <c r="GA36" s="270"/>
      <c r="GB36" s="270"/>
      <c r="GC36" s="270"/>
      <c r="GD36" s="270"/>
      <c r="GE36" s="270"/>
      <c r="GF36" s="270"/>
      <c r="GG36" s="270"/>
      <c r="GH36" s="270"/>
      <c r="GI36" s="270"/>
      <c r="GJ36" s="270"/>
      <c r="GK36" s="266"/>
      <c r="GL36" s="266"/>
      <c r="GM36" s="266"/>
      <c r="GN36" s="266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</row>
    <row r="37" spans="1:212" ht="13.8">
      <c r="A37" s="15"/>
      <c r="B37" s="24" t="s">
        <v>74</v>
      </c>
      <c r="C37" s="25">
        <v>2.5390639723568293</v>
      </c>
      <c r="D37" s="25">
        <v>0.39204792106873987</v>
      </c>
      <c r="E37" s="25">
        <v>2.1470160512880896</v>
      </c>
      <c r="F37" s="26">
        <v>5.4764122850982844</v>
      </c>
      <c r="G37" s="27"/>
      <c r="H37" s="25">
        <v>0.491526010822121</v>
      </c>
      <c r="I37" s="25">
        <v>-9.9478089753381127E-2</v>
      </c>
      <c r="J37" s="26">
        <v>-0.20238621672736132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7"/>
      <c r="FZ37" s="25">
        <v>186.85014946461359</v>
      </c>
      <c r="GA37" s="25">
        <v>101.24823028147968</v>
      </c>
      <c r="GB37" s="25">
        <v>155.93495831584204</v>
      </c>
      <c r="GC37" s="25">
        <v>271.11905803815284</v>
      </c>
      <c r="GD37" s="25">
        <v>47.995590587226026</v>
      </c>
      <c r="GE37" s="25">
        <v>28.960465069100177</v>
      </c>
      <c r="GF37" s="25">
        <v>26.9017358564017</v>
      </c>
      <c r="GG37" s="25">
        <v>46.21496919988499</v>
      </c>
      <c r="GH37" s="25">
        <v>43.499480164728283</v>
      </c>
      <c r="GI37" s="25">
        <v>54.509724160557163</v>
      </c>
      <c r="GJ37" s="25">
        <v>87.705264219631175</v>
      </c>
      <c r="GK37" s="25">
        <v>71.987572747505965</v>
      </c>
      <c r="GL37" s="25">
        <v>19.413538001885087</v>
      </c>
      <c r="GM37" s="25">
        <v>24.357986478565451</v>
      </c>
      <c r="GN37" s="25">
        <f t="shared" si="2"/>
        <v>2.5390639723568293</v>
      </c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</row>
    <row r="38" spans="1:212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27"/>
      <c r="FZ38" s="270"/>
      <c r="GA38" s="270"/>
      <c r="GB38" s="270"/>
      <c r="GC38" s="270"/>
      <c r="GD38" s="270"/>
      <c r="GE38" s="270"/>
      <c r="GF38" s="270"/>
      <c r="GG38" s="270"/>
      <c r="GH38" s="270"/>
      <c r="GI38" s="270"/>
      <c r="GJ38" s="270"/>
      <c r="GK38" s="266"/>
      <c r="GL38" s="266"/>
      <c r="GM38" s="266"/>
      <c r="GN38" s="266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</row>
    <row r="39" spans="1:212" ht="13.8">
      <c r="A39" s="15"/>
      <c r="B39" s="24" t="s">
        <v>89</v>
      </c>
      <c r="C39" s="39">
        <v>1296</v>
      </c>
      <c r="D39" s="39">
        <v>1600</v>
      </c>
      <c r="E39" s="39">
        <v>-304</v>
      </c>
      <c r="F39" s="26">
        <v>-0.19</v>
      </c>
      <c r="G39" s="27"/>
      <c r="H39" s="39">
        <v>1549</v>
      </c>
      <c r="I39" s="39">
        <v>51</v>
      </c>
      <c r="J39" s="26">
        <v>3.29244673983215E-2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1296</v>
      </c>
      <c r="FY39" s="27"/>
      <c r="FZ39" s="39">
        <v>0</v>
      </c>
      <c r="GA39" s="39">
        <v>0</v>
      </c>
      <c r="GB39" s="39">
        <v>0</v>
      </c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0</v>
      </c>
      <c r="GI39" s="39">
        <v>0</v>
      </c>
      <c r="GJ39" s="39">
        <v>0</v>
      </c>
      <c r="GK39" s="39">
        <v>0</v>
      </c>
      <c r="GL39" s="39">
        <v>0</v>
      </c>
      <c r="GM39" s="39">
        <v>0</v>
      </c>
      <c r="GN39" s="39">
        <f t="shared" si="2"/>
        <v>1296</v>
      </c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</row>
    <row r="40" spans="1:212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7"/>
      <c r="FZ40" s="30"/>
      <c r="GA40" s="30"/>
      <c r="GB40" s="30"/>
      <c r="GC40" s="30"/>
      <c r="GD40" s="30"/>
      <c r="GE40" s="30"/>
      <c r="GM40" s="37"/>
      <c r="GN40" s="37"/>
      <c r="GO40" s="37"/>
      <c r="GP40" s="37"/>
      <c r="GQ40" s="37"/>
      <c r="GR40" s="37"/>
      <c r="GS40" s="37"/>
      <c r="GT40" s="37"/>
      <c r="GU40" s="37"/>
      <c r="GV40" s="37"/>
    </row>
    <row r="41" spans="1:212" ht="13.8" hidden="1"/>
    <row r="42" spans="1:212" ht="13.8" hidden="1"/>
    <row r="43" spans="1:212" ht="13.8" hidden="1"/>
    <row r="44" spans="1:212" ht="13.8" hidden="1"/>
    <row r="45" spans="1:212" ht="12.75" customHeight="1"/>
    <row r="46" spans="1:212" ht="12.75" customHeight="1"/>
    <row r="47" spans="1:212" ht="12.75" hidden="1" customHeight="1"/>
    <row r="48" spans="1:2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FZ6:G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E216"/>
  <sheetViews>
    <sheetView showGridLines="0" zoomScale="80" zoomScaleNormal="80" zoomScaleSheetLayoutView="100" workbookViewId="0">
      <pane xSplit="11" ySplit="7" topLeftCell="GH8" activePane="bottomRight" state="frozen"/>
      <selection activeCell="B9" sqref="B9"/>
      <selection pane="topRight" activeCell="B9" sqref="B9"/>
      <selection pane="bottomLeft" activeCell="B9" sqref="B9"/>
      <selection pane="bottomRight" activeCell="GN18" sqref="GN18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1" width="11.6640625" style="38" customWidth="1"/>
    <col min="182" max="188" width="9.5546875" style="38" customWidth="1"/>
    <col min="189" max="189" width="9.5546875" style="1" customWidth="1"/>
    <col min="190" max="201" width="11.44140625" style="1" customWidth="1"/>
    <col min="202" max="202" width="12.109375" style="38" customWidth="1"/>
    <col min="203" max="16384" width="11.44140625" style="38"/>
  </cols>
  <sheetData>
    <row r="1" spans="1:213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</row>
    <row r="2" spans="1:213" ht="15.6">
      <c r="A2" s="41"/>
      <c r="B2" s="306" t="s">
        <v>318</v>
      </c>
      <c r="C2" s="1"/>
      <c r="D2" s="1"/>
      <c r="E2" s="1"/>
      <c r="F2" s="1"/>
      <c r="G2" s="1"/>
      <c r="H2" s="28" t="s">
        <v>324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</row>
    <row r="3" spans="1:213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</row>
    <row r="4" spans="1:213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</row>
    <row r="5" spans="1:213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GF5" s="1"/>
    </row>
    <row r="6" spans="1:213" ht="12.75" customHeight="1">
      <c r="A6" s="41"/>
      <c r="B6" s="421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417" t="s">
        <v>2</v>
      </c>
      <c r="GA6" s="417"/>
      <c r="GB6" s="417"/>
      <c r="GC6" s="417"/>
      <c r="GD6" s="417"/>
      <c r="GE6" s="417"/>
      <c r="GF6" s="417"/>
      <c r="GG6" s="417"/>
    </row>
    <row r="7" spans="1:213" ht="13.8">
      <c r="B7" s="421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3"/>
      <c r="FZ7" s="14">
        <v>2009</v>
      </c>
      <c r="GA7" s="14">
        <v>2010</v>
      </c>
      <c r="GB7" s="14" t="s">
        <v>296</v>
      </c>
      <c r="GC7" s="14" t="s">
        <v>297</v>
      </c>
      <c r="GD7" s="14" t="s">
        <v>298</v>
      </c>
      <c r="GE7" s="14" t="s">
        <v>299</v>
      </c>
      <c r="GF7" s="14" t="s">
        <v>300</v>
      </c>
      <c r="GG7" s="14" t="s">
        <v>301</v>
      </c>
      <c r="GH7" s="14" t="s">
        <v>302</v>
      </c>
      <c r="GI7" s="14" t="s">
        <v>303</v>
      </c>
      <c r="GJ7" s="14" t="s">
        <v>304</v>
      </c>
      <c r="GK7" s="14" t="s">
        <v>305</v>
      </c>
      <c r="GL7" s="14" t="s">
        <v>306</v>
      </c>
      <c r="GM7" s="14" t="s">
        <v>333</v>
      </c>
      <c r="GN7" s="14" t="s">
        <v>334</v>
      </c>
    </row>
    <row r="8" spans="1:213" ht="13.8">
      <c r="A8" s="15"/>
      <c r="B8" s="24" t="s">
        <v>91</v>
      </c>
      <c r="C8" s="25">
        <v>10.914543874651919</v>
      </c>
      <c r="D8" s="25">
        <v>10.997226210000001</v>
      </c>
      <c r="E8" s="25">
        <v>-8.2682335348081892E-2</v>
      </c>
      <c r="F8" s="26">
        <v>-7.5184718190935427E-3</v>
      </c>
      <c r="G8" s="27"/>
      <c r="H8" s="25">
        <v>10.907287959553301</v>
      </c>
      <c r="I8" s="25">
        <v>8.9938250446699897E-2</v>
      </c>
      <c r="J8" s="26">
        <v>8.2457023946017876E-3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7"/>
      <c r="FZ8" s="25">
        <v>75.116166666889427</v>
      </c>
      <c r="GA8" s="25">
        <v>81.785220920833183</v>
      </c>
      <c r="GB8" s="25">
        <v>87.146009623124044</v>
      </c>
      <c r="GC8" s="25">
        <v>99.212368765932894</v>
      </c>
      <c r="GD8" s="25">
        <v>111.42253672114403</v>
      </c>
      <c r="GE8" s="25">
        <v>114.05604215240101</v>
      </c>
      <c r="GF8" s="25">
        <v>124.03573100255171</v>
      </c>
      <c r="GG8" s="25">
        <v>104.52808116661689</v>
      </c>
      <c r="GH8" s="25">
        <v>105.57550933839856</v>
      </c>
      <c r="GI8" s="25">
        <v>109.38773336437451</v>
      </c>
      <c r="GJ8" s="25">
        <v>116.89369940439815</v>
      </c>
      <c r="GK8" s="25">
        <v>121.62256131952306</v>
      </c>
      <c r="GL8" s="25">
        <v>131.70824190101607</v>
      </c>
      <c r="GM8" s="25">
        <v>133.75421263003381</v>
      </c>
      <c r="GN8" s="25">
        <f>++C8</f>
        <v>10.914543874651919</v>
      </c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</row>
    <row r="9" spans="1:213" ht="13.8">
      <c r="A9" s="15"/>
      <c r="B9" s="18" t="s">
        <v>92</v>
      </c>
      <c r="C9" s="19">
        <v>2.9006720485584405</v>
      </c>
      <c r="D9" s="19">
        <v>3.1297687999999999</v>
      </c>
      <c r="E9" s="19">
        <v>-0.22909675144155939</v>
      </c>
      <c r="F9" s="20">
        <v>-7.3199257223587694E-2</v>
      </c>
      <c r="G9" s="19"/>
      <c r="H9" s="19">
        <v>1.86</v>
      </c>
      <c r="I9" s="19">
        <v>1.2697687999999998</v>
      </c>
      <c r="J9" s="20">
        <v>0.68267139784946218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27"/>
      <c r="FZ9" s="19">
        <v>8.5794155326846351</v>
      </c>
      <c r="GA9" s="19">
        <v>11.045104561412124</v>
      </c>
      <c r="GB9" s="19">
        <v>20.479209449562319</v>
      </c>
      <c r="GC9" s="19">
        <v>37.145479294668313</v>
      </c>
      <c r="GD9" s="19">
        <v>19.286125468891914</v>
      </c>
      <c r="GE9" s="19">
        <v>21.532385477622924</v>
      </c>
      <c r="GF9" s="19">
        <v>22.226739180069121</v>
      </c>
      <c r="GG9" s="19">
        <v>20.617281902590907</v>
      </c>
      <c r="GH9" s="19">
        <v>20.765177721012662</v>
      </c>
      <c r="GI9" s="19">
        <v>26.765107336840046</v>
      </c>
      <c r="GJ9" s="19">
        <v>29.5399170178185</v>
      </c>
      <c r="GK9" s="19">
        <v>21.610002668167265</v>
      </c>
      <c r="GL9" s="19">
        <v>35.159435799596139</v>
      </c>
      <c r="GM9" s="19">
        <v>49.636986415068449</v>
      </c>
      <c r="GN9" s="19">
        <f>+C9</f>
        <v>2.9006720485584405</v>
      </c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</row>
    <row r="10" spans="1:213" ht="13.8">
      <c r="A10" s="15"/>
      <c r="B10" s="18" t="s">
        <v>93</v>
      </c>
      <c r="C10" s="19">
        <v>8.013871826093478</v>
      </c>
      <c r="D10" s="19">
        <v>7.8674574100000001</v>
      </c>
      <c r="E10" s="19">
        <v>0.14641441609347794</v>
      </c>
      <c r="F10" s="20">
        <v>1.8610131388493649E-2</v>
      </c>
      <c r="G10" s="19"/>
      <c r="H10" s="19">
        <v>9.0472879595533016</v>
      </c>
      <c r="I10" s="19">
        <v>-1.1798305495533015</v>
      </c>
      <c r="J10" s="20">
        <v>-0.13040709600797917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27"/>
      <c r="FZ10" s="19">
        <v>66.536751134204792</v>
      </c>
      <c r="GA10" s="19">
        <v>70.740116359421066</v>
      </c>
      <c r="GB10" s="19">
        <v>66.666800173561725</v>
      </c>
      <c r="GC10" s="19">
        <v>62.066889471264588</v>
      </c>
      <c r="GD10" s="19">
        <v>92.136411252252117</v>
      </c>
      <c r="GE10" s="19">
        <v>92.523656674778081</v>
      </c>
      <c r="GF10" s="19">
        <v>101.8089918224826</v>
      </c>
      <c r="GG10" s="19">
        <v>83.910799264025982</v>
      </c>
      <c r="GH10" s="19">
        <v>84.810331617385899</v>
      </c>
      <c r="GI10" s="19">
        <v>82.622626027534466</v>
      </c>
      <c r="GJ10" s="19">
        <v>87.353782386579653</v>
      </c>
      <c r="GK10" s="19">
        <v>100.01255865135579</v>
      </c>
      <c r="GL10" s="19">
        <v>96.548806101419927</v>
      </c>
      <c r="GM10" s="19">
        <v>84.117226214965342</v>
      </c>
      <c r="GN10" s="19">
        <f>+C10</f>
        <v>8.013871826093478</v>
      </c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</row>
    <row r="11" spans="1:213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27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</row>
    <row r="12" spans="1:213" ht="13.8">
      <c r="A12" s="15"/>
      <c r="B12" s="24" t="s">
        <v>38</v>
      </c>
      <c r="C12" s="25">
        <v>1.0137745034245367</v>
      </c>
      <c r="D12" s="25">
        <v>0.24321657629088095</v>
      </c>
      <c r="E12" s="25">
        <v>0.77055792713365578</v>
      </c>
      <c r="F12" s="26">
        <v>3.1681965879335778</v>
      </c>
      <c r="G12" s="27"/>
      <c r="H12" s="25">
        <v>4.2464064898424705E-2</v>
      </c>
      <c r="I12" s="25">
        <v>0.20075251139245626</v>
      </c>
      <c r="J12" s="26">
        <v>4.7275858275146803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7"/>
      <c r="FZ12" s="25">
        <v>1.6352554797159362</v>
      </c>
      <c r="GA12" s="25">
        <v>2.1172219795739866</v>
      </c>
      <c r="GB12" s="25">
        <v>2.4208803230041642</v>
      </c>
      <c r="GC12" s="25">
        <v>2.8478398060200112</v>
      </c>
      <c r="GD12" s="25">
        <v>11.201167430428915</v>
      </c>
      <c r="GE12" s="25">
        <v>13.518820915368751</v>
      </c>
      <c r="GF12" s="25">
        <v>7.7012263021788181</v>
      </c>
      <c r="GG12" s="25">
        <v>10.007923756221759</v>
      </c>
      <c r="GH12" s="25">
        <v>5.033676344851381</v>
      </c>
      <c r="GI12" s="25">
        <v>1.670674796197325</v>
      </c>
      <c r="GJ12" s="25">
        <v>6.1771303381828684</v>
      </c>
      <c r="GK12" s="25">
        <v>4.6952207407776472</v>
      </c>
      <c r="GL12" s="25">
        <v>6.3794763781554531</v>
      </c>
      <c r="GM12" s="25">
        <v>7.2980749548034618</v>
      </c>
      <c r="GN12" s="25">
        <f>+C12</f>
        <v>1.0137745034245367</v>
      </c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</row>
    <row r="13" spans="1:213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27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</row>
    <row r="14" spans="1:213" ht="13.8">
      <c r="A14" s="15"/>
      <c r="B14" s="24" t="s">
        <v>39</v>
      </c>
      <c r="C14" s="25">
        <v>2.1895729221773137</v>
      </c>
      <c r="D14" s="25">
        <v>1.9467056044514681</v>
      </c>
      <c r="E14" s="25">
        <v>0.24286731772584558</v>
      </c>
      <c r="F14" s="26">
        <v>0.12475811297326561</v>
      </c>
      <c r="G14" s="27"/>
      <c r="H14" s="25">
        <v>1.4893529858935111</v>
      </c>
      <c r="I14" s="25">
        <v>0.45735261855795706</v>
      </c>
      <c r="J14" s="26">
        <v>0.30708141245883119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7"/>
      <c r="FZ14" s="25">
        <v>18.807884364746876</v>
      </c>
      <c r="GA14" s="25">
        <v>20.513347332803008</v>
      </c>
      <c r="GB14" s="25">
        <v>23.254169888948642</v>
      </c>
      <c r="GC14" s="25">
        <v>24.171045629434389</v>
      </c>
      <c r="GD14" s="25">
        <v>26.243544471429534</v>
      </c>
      <c r="GE14" s="25">
        <v>31.02598320782117</v>
      </c>
      <c r="GF14" s="25">
        <v>34.382663181937737</v>
      </c>
      <c r="GG14" s="25">
        <v>45.597921095584312</v>
      </c>
      <c r="GH14" s="25">
        <v>70.79849859265218</v>
      </c>
      <c r="GI14" s="25">
        <v>61.154526817689543</v>
      </c>
      <c r="GJ14" s="25">
        <v>41.99531184996416</v>
      </c>
      <c r="GK14" s="25">
        <v>51.092888349175411</v>
      </c>
      <c r="GL14" s="25">
        <v>34.624679061143567</v>
      </c>
      <c r="GM14" s="25">
        <v>56.648621334465965</v>
      </c>
      <c r="GN14" s="25">
        <f>+C14</f>
        <v>2.1895729221773137</v>
      </c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</row>
    <row r="15" spans="1:213" ht="13.8">
      <c r="A15" s="15"/>
      <c r="B15" s="18" t="s">
        <v>68</v>
      </c>
      <c r="C15" s="19">
        <v>1.8190439799042117</v>
      </c>
      <c r="D15" s="19">
        <v>1.6242332646292919</v>
      </c>
      <c r="E15" s="19">
        <v>0.19481071527491989</v>
      </c>
      <c r="F15" s="20">
        <v>0.11994010929174183</v>
      </c>
      <c r="G15" s="19"/>
      <c r="H15" s="19">
        <v>1.2202924202275904</v>
      </c>
      <c r="I15" s="19">
        <v>0.40394084440170142</v>
      </c>
      <c r="J15" s="20">
        <v>0.33101971110036438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27"/>
      <c r="FZ15" s="19">
        <v>12.576280174808645</v>
      </c>
      <c r="GA15" s="19">
        <v>13.005434386271492</v>
      </c>
      <c r="GB15" s="19">
        <v>12.803304879838464</v>
      </c>
      <c r="GC15" s="19">
        <v>13.628044825673767</v>
      </c>
      <c r="GD15" s="19">
        <v>14.574053928576259</v>
      </c>
      <c r="GE15" s="19">
        <v>15.204535736617583</v>
      </c>
      <c r="GF15" s="19">
        <v>15.24959231592533</v>
      </c>
      <c r="GG15" s="19">
        <v>17.239198829102804</v>
      </c>
      <c r="GH15" s="19">
        <v>18.746536868930253</v>
      </c>
      <c r="GI15" s="19">
        <v>19.561075618899537</v>
      </c>
      <c r="GJ15" s="19">
        <v>19.737499562839815</v>
      </c>
      <c r="GK15" s="19">
        <v>21.894258768729916</v>
      </c>
      <c r="GL15" s="19">
        <v>23.630829798584156</v>
      </c>
      <c r="GM15" s="19">
        <v>28.243342113308096</v>
      </c>
      <c r="GN15" s="19">
        <f>+C15</f>
        <v>1.8190439799042117</v>
      </c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</row>
    <row r="16" spans="1:213" ht="13.8">
      <c r="A16" s="15"/>
      <c r="B16" s="18" t="s">
        <v>69</v>
      </c>
      <c r="C16" s="19">
        <v>0.19697046575110569</v>
      </c>
      <c r="D16" s="19">
        <v>0.17174475831970204</v>
      </c>
      <c r="E16" s="19">
        <v>2.5225707431403649E-2</v>
      </c>
      <c r="F16" s="20">
        <v>0.14687905283517366</v>
      </c>
      <c r="G16" s="19"/>
      <c r="H16" s="19">
        <v>0.10044382701757093</v>
      </c>
      <c r="I16" s="19">
        <v>7.130093130213111E-2</v>
      </c>
      <c r="J16" s="20">
        <v>0.70985876802223224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27"/>
      <c r="FZ16" s="19">
        <v>3.6433226229763953</v>
      </c>
      <c r="GA16" s="19">
        <v>3.9820146248850121</v>
      </c>
      <c r="GB16" s="19">
        <v>7.1084904938697679</v>
      </c>
      <c r="GC16" s="19">
        <v>6.8455127593152314</v>
      </c>
      <c r="GD16" s="19">
        <v>6.6731351327885342</v>
      </c>
      <c r="GE16" s="19">
        <v>11.234497696967185</v>
      </c>
      <c r="GF16" s="19">
        <v>13.75281231539083</v>
      </c>
      <c r="GG16" s="19">
        <v>19.046082695953334</v>
      </c>
      <c r="GH16" s="19">
        <v>16.61436993883574</v>
      </c>
      <c r="GI16" s="19">
        <v>14.421551451062721</v>
      </c>
      <c r="GJ16" s="19">
        <v>14.410186928333259</v>
      </c>
      <c r="GK16" s="19">
        <v>10.541775063248835</v>
      </c>
      <c r="GL16" s="19">
        <v>6.3191090864491919</v>
      </c>
      <c r="GM16" s="19">
        <v>11.421105734967647</v>
      </c>
      <c r="GN16" s="19">
        <f t="shared" ref="GN16:GN18" si="0">+C16</f>
        <v>0.19697046575110569</v>
      </c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</row>
    <row r="17" spans="1:213" ht="13.8">
      <c r="A17" s="15"/>
      <c r="B17" s="18" t="s">
        <v>70</v>
      </c>
      <c r="C17" s="19">
        <v>1.6641997658195257E-2</v>
      </c>
      <c r="D17" s="19">
        <v>1.6127299654520116E-2</v>
      </c>
      <c r="E17" s="19">
        <v>5.1469800367514099E-4</v>
      </c>
      <c r="F17" s="20">
        <v>3.1914704550732573E-2</v>
      </c>
      <c r="G17" s="19"/>
      <c r="H17" s="19">
        <v>3.5153301947467269E-2</v>
      </c>
      <c r="I17" s="19">
        <v>-1.9026002292947153E-2</v>
      </c>
      <c r="J17" s="20">
        <v>-0.54122945040495529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27"/>
      <c r="FZ17" s="19">
        <v>1.5032844032963881</v>
      </c>
      <c r="GA17" s="19">
        <v>1.7514809838980689</v>
      </c>
      <c r="GB17" s="19">
        <v>2.1629256503063936</v>
      </c>
      <c r="GC17" s="19">
        <v>2.6102583370605905</v>
      </c>
      <c r="GD17" s="19">
        <v>2.7945466963290229</v>
      </c>
      <c r="GE17" s="19">
        <v>2.630330467339836</v>
      </c>
      <c r="GF17" s="19">
        <v>2.8656879635902266</v>
      </c>
      <c r="GG17" s="19">
        <v>6.8974840825733601</v>
      </c>
      <c r="GH17" s="19">
        <v>2.7042350818743475</v>
      </c>
      <c r="GI17" s="19">
        <v>3.3566865715329581</v>
      </c>
      <c r="GJ17" s="19">
        <v>5.0332701448942805</v>
      </c>
      <c r="GK17" s="19">
        <v>6.918111871859872</v>
      </c>
      <c r="GL17" s="19">
        <v>2.6670266360700872</v>
      </c>
      <c r="GM17" s="19">
        <v>7.9157672181946532</v>
      </c>
      <c r="GN17" s="19">
        <f t="shared" si="0"/>
        <v>1.6641997658195257E-2</v>
      </c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</row>
    <row r="18" spans="1:213" ht="13.8">
      <c r="A18" s="15"/>
      <c r="B18" s="18" t="s">
        <v>88</v>
      </c>
      <c r="C18" s="19">
        <v>0.1569164788638015</v>
      </c>
      <c r="D18" s="19">
        <v>0.13460028184795425</v>
      </c>
      <c r="E18" s="19">
        <v>2.231619701584725E-2</v>
      </c>
      <c r="F18" s="20">
        <v>0.16579606453614887</v>
      </c>
      <c r="G18" s="19"/>
      <c r="H18" s="19">
        <v>0.1334634367008824</v>
      </c>
      <c r="I18" s="19">
        <v>1.1368451470718521E-3</v>
      </c>
      <c r="J18" s="20">
        <v>8.5180269231320931E-3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27"/>
      <c r="FZ18" s="19">
        <v>1.0849971636654472</v>
      </c>
      <c r="GA18" s="19">
        <v>1.7744173377484334</v>
      </c>
      <c r="GB18" s="19">
        <v>1.1794488649340167</v>
      </c>
      <c r="GC18" s="19">
        <v>1.0872297073848007</v>
      </c>
      <c r="GD18" s="19">
        <v>2.2018087137357178</v>
      </c>
      <c r="GE18" s="19">
        <v>1.9566193068965667</v>
      </c>
      <c r="GF18" s="19">
        <v>2.5145705870313506</v>
      </c>
      <c r="GG18" s="19">
        <v>2.4151554879548187</v>
      </c>
      <c r="GH18" s="19">
        <v>32.733356703011843</v>
      </c>
      <c r="GI18" s="19">
        <v>23.81521317619433</v>
      </c>
      <c r="GJ18" s="19">
        <v>2.8143552138968042</v>
      </c>
      <c r="GK18" s="19">
        <v>11.738742645336792</v>
      </c>
      <c r="GL18" s="19">
        <v>2.0077135400401267</v>
      </c>
      <c r="GM18" s="19">
        <v>9.0684062679955701</v>
      </c>
      <c r="GN18" s="19">
        <f t="shared" si="0"/>
        <v>0.1569164788638015</v>
      </c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</row>
    <row r="19" spans="1:213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27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</row>
    <row r="20" spans="1:213" ht="13.8">
      <c r="A20" s="15"/>
      <c r="B20" s="24" t="s">
        <v>72</v>
      </c>
      <c r="C20" s="25">
        <v>0</v>
      </c>
      <c r="D20" s="25">
        <v>0</v>
      </c>
      <c r="E20" s="25">
        <v>0</v>
      </c>
      <c r="F20" s="26">
        <v>0</v>
      </c>
      <c r="G20" s="27"/>
      <c r="H20" s="25">
        <v>0</v>
      </c>
      <c r="I20" s="25">
        <v>0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7"/>
      <c r="FZ20" s="25">
        <v>0</v>
      </c>
      <c r="GA20" s="25">
        <v>0</v>
      </c>
      <c r="GB20" s="25">
        <v>0</v>
      </c>
      <c r="GC20" s="25">
        <v>0</v>
      </c>
      <c r="GD20" s="25">
        <v>0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v>1.7752731182500678</v>
      </c>
      <c r="GL20" s="25">
        <v>4.2780582318173437</v>
      </c>
      <c r="GM20" s="25">
        <v>5.4125950371251212</v>
      </c>
      <c r="GN20" s="25">
        <f>+C20</f>
        <v>0</v>
      </c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</row>
    <row r="21" spans="1:213" ht="13.8">
      <c r="A21" s="15"/>
      <c r="B21" s="18" t="s">
        <v>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27"/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1.7752731182500678</v>
      </c>
      <c r="GL21" s="19">
        <v>4.2780582318173437</v>
      </c>
      <c r="GM21" s="19">
        <v>5.4125950371251212</v>
      </c>
      <c r="GN21" s="19">
        <f>+C21</f>
        <v>0</v>
      </c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</row>
    <row r="22" spans="1:213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27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</row>
    <row r="23" spans="1:213" ht="13.8">
      <c r="A23" s="15"/>
      <c r="B23" s="24" t="s">
        <v>74</v>
      </c>
      <c r="C23" s="25">
        <v>3.4136594754921673E-2</v>
      </c>
      <c r="D23" s="25">
        <v>4.0031792622154283E-2</v>
      </c>
      <c r="E23" s="25">
        <v>-5.89519786723261E-3</v>
      </c>
      <c r="F23" s="26">
        <v>-0.14726289983751828</v>
      </c>
      <c r="G23" s="27"/>
      <c r="H23" s="25">
        <v>0</v>
      </c>
      <c r="I23" s="25">
        <v>4.0031792622154283E-2</v>
      </c>
      <c r="J23" s="26">
        <v>0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7"/>
      <c r="FZ23" s="25">
        <v>42.980301596960757</v>
      </c>
      <c r="GA23" s="25">
        <v>41.148325470888125</v>
      </c>
      <c r="GB23" s="25">
        <v>36.430646717104295</v>
      </c>
      <c r="GC23" s="25">
        <v>33.509705734350398</v>
      </c>
      <c r="GD23" s="25">
        <v>29.563152615897337</v>
      </c>
      <c r="GE23" s="25">
        <v>36.575170037635473</v>
      </c>
      <c r="GF23" s="25">
        <v>35.189431408702212</v>
      </c>
      <c r="GG23" s="25">
        <v>37.395967566835722</v>
      </c>
      <c r="GH23" s="25">
        <v>24.091830722059935</v>
      </c>
      <c r="GI23" s="25">
        <v>37.915000996345384</v>
      </c>
      <c r="GJ23" s="25">
        <v>43.812856137466319</v>
      </c>
      <c r="GK23" s="25">
        <v>15.437684887735657</v>
      </c>
      <c r="GL23" s="25">
        <v>12.225104351110677</v>
      </c>
      <c r="GM23" s="25">
        <v>24.669941759152625</v>
      </c>
      <c r="GN23" s="25">
        <f>+C23</f>
        <v>3.4136594754921673E-2</v>
      </c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</row>
    <row r="24" spans="1:213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27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</row>
    <row r="25" spans="1:213" ht="13.8">
      <c r="A25" s="15"/>
      <c r="B25" s="24" t="s">
        <v>94</v>
      </c>
      <c r="C25" s="39">
        <v>1643</v>
      </c>
      <c r="D25" s="39">
        <v>1585</v>
      </c>
      <c r="E25" s="39">
        <v>58</v>
      </c>
      <c r="F25" s="26">
        <v>3.659305993690852E-2</v>
      </c>
      <c r="G25" s="27"/>
      <c r="H25" s="39">
        <v>1422</v>
      </c>
      <c r="I25" s="39">
        <v>163</v>
      </c>
      <c r="J25" s="26">
        <v>0.11462728551336146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27"/>
      <c r="FZ25" s="39">
        <v>860.41666666666663</v>
      </c>
      <c r="GA25" s="39">
        <v>869.58333333333337</v>
      </c>
      <c r="GB25" s="39">
        <v>858.33333333333337</v>
      </c>
      <c r="GC25" s="39">
        <v>861.91666666666663</v>
      </c>
      <c r="GD25" s="39">
        <v>905.58333333333337</v>
      </c>
      <c r="GE25" s="39">
        <v>955.58333333333337</v>
      </c>
      <c r="GF25" s="39">
        <v>1032.5</v>
      </c>
      <c r="GG25" s="39">
        <v>1096.75</v>
      </c>
      <c r="GH25" s="39">
        <v>1119.75</v>
      </c>
      <c r="GI25" s="39">
        <v>1212.5833333333333</v>
      </c>
      <c r="GJ25" s="39">
        <v>1281.4166666666667</v>
      </c>
      <c r="GK25" s="39">
        <v>1318.25</v>
      </c>
      <c r="GL25" s="39">
        <v>1513.8333333333333</v>
      </c>
      <c r="GM25" s="39">
        <v>1630.0833333333333</v>
      </c>
      <c r="GN25" s="39">
        <f>+C25</f>
        <v>1643</v>
      </c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</row>
    <row r="26" spans="1:213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19"/>
      <c r="GA26" s="19"/>
      <c r="GB26" s="19"/>
      <c r="GC26" s="19"/>
      <c r="GD26" s="19"/>
      <c r="GE26" s="19"/>
      <c r="GF26" s="1"/>
      <c r="GT26" s="1"/>
      <c r="GU26" s="1"/>
      <c r="GV26" s="1"/>
      <c r="GW26" s="1"/>
    </row>
    <row r="27" spans="1:213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FZ27" s="51"/>
      <c r="GA27" s="51"/>
      <c r="GB27" s="51"/>
      <c r="GC27" s="51"/>
      <c r="GD27" s="51"/>
      <c r="GE27" s="51"/>
      <c r="GV27" s="1" t="b">
        <v>1</v>
      </c>
    </row>
    <row r="28" spans="1:213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FZ28" s="51"/>
      <c r="GA28" s="51"/>
      <c r="GB28" s="51"/>
      <c r="GC28" s="51"/>
      <c r="GD28" s="51"/>
      <c r="GE28" s="51"/>
      <c r="GV28" s="1" t="b">
        <v>1</v>
      </c>
    </row>
    <row r="29" spans="1:213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FZ29" s="51"/>
      <c r="GA29" s="51"/>
      <c r="GB29" s="51"/>
      <c r="GC29" s="51"/>
      <c r="GD29" s="51"/>
      <c r="GE29" s="51"/>
      <c r="GV29" s="1" t="b">
        <v>1</v>
      </c>
    </row>
    <row r="30" spans="1:213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FZ30" s="51"/>
      <c r="GA30" s="51"/>
      <c r="GB30" s="51"/>
      <c r="GC30" s="51"/>
      <c r="GD30" s="51"/>
      <c r="GE30" s="51"/>
      <c r="GV30" s="1" t="b">
        <v>1</v>
      </c>
    </row>
    <row r="31" spans="1:213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FZ31" s="51"/>
      <c r="GA31" s="51"/>
      <c r="GB31" s="51"/>
      <c r="GC31" s="51"/>
      <c r="GD31" s="51"/>
      <c r="GE31" s="51"/>
      <c r="GV31" s="1" t="b">
        <v>1</v>
      </c>
    </row>
    <row r="32" spans="1:213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FZ32" s="51"/>
      <c r="GA32" s="51"/>
      <c r="GB32" s="51"/>
      <c r="GC32" s="51"/>
      <c r="GD32" s="51"/>
      <c r="GE32" s="51"/>
      <c r="GV32" s="1" t="b">
        <v>1</v>
      </c>
    </row>
    <row r="33" spans="1:204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FZ33" s="51"/>
      <c r="GA33" s="51"/>
      <c r="GB33" s="51"/>
      <c r="GC33" s="51"/>
      <c r="GD33" s="51"/>
      <c r="GE33" s="51"/>
      <c r="GV33" s="1" t="b">
        <v>1</v>
      </c>
    </row>
    <row r="34" spans="1:204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FZ34" s="51"/>
      <c r="GA34" s="51"/>
      <c r="GB34" s="51"/>
      <c r="GC34" s="51"/>
      <c r="GD34" s="51"/>
      <c r="GE34" s="51"/>
      <c r="GV34" s="1" t="b">
        <v>1</v>
      </c>
    </row>
    <row r="35" spans="1:204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FZ35" s="51"/>
      <c r="GA35" s="51"/>
      <c r="GB35" s="51"/>
      <c r="GC35" s="51"/>
      <c r="GD35" s="51"/>
      <c r="GE35" s="51"/>
      <c r="GV35" s="1" t="b">
        <v>1</v>
      </c>
    </row>
    <row r="36" spans="1:204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FZ36" s="51"/>
      <c r="GA36" s="51"/>
      <c r="GB36" s="51"/>
      <c r="GC36" s="51"/>
      <c r="GD36" s="51"/>
      <c r="GE36" s="51"/>
      <c r="GV36" s="1" t="b">
        <v>1</v>
      </c>
    </row>
    <row r="37" spans="1:204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FZ37" s="51"/>
      <c r="GA37" s="51"/>
      <c r="GB37" s="51"/>
      <c r="GC37" s="51"/>
      <c r="GD37" s="51"/>
      <c r="GE37" s="51"/>
      <c r="GV37" s="1" t="b">
        <v>1</v>
      </c>
    </row>
    <row r="38" spans="1:204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FZ38" s="51"/>
      <c r="GA38" s="51"/>
      <c r="GB38" s="51"/>
      <c r="GC38" s="51"/>
      <c r="GD38" s="51"/>
      <c r="GE38" s="51"/>
      <c r="GV38" s="1" t="b">
        <v>1</v>
      </c>
    </row>
    <row r="39" spans="1:204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FZ39" s="51"/>
      <c r="GA39" s="51"/>
      <c r="GB39" s="51"/>
      <c r="GC39" s="51"/>
      <c r="GD39" s="51"/>
      <c r="GE39" s="51"/>
      <c r="GV39" s="1" t="b">
        <v>1</v>
      </c>
    </row>
    <row r="40" spans="1:204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FZ40" s="51"/>
      <c r="GA40" s="51"/>
      <c r="GB40" s="51"/>
      <c r="GC40" s="51"/>
      <c r="GD40" s="51"/>
      <c r="GE40" s="51"/>
      <c r="GV40" s="1" t="b">
        <v>1</v>
      </c>
    </row>
    <row r="41" spans="1:204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FZ41" s="51"/>
      <c r="GA41" s="51"/>
      <c r="GB41" s="51"/>
      <c r="GC41" s="51"/>
      <c r="GD41" s="51"/>
      <c r="GE41" s="51"/>
      <c r="GF41" s="52"/>
      <c r="GV41" s="1" t="b">
        <v>1</v>
      </c>
    </row>
    <row r="42" spans="1:204" ht="13.8" hidden="1">
      <c r="GV42" s="1" t="b">
        <v>1</v>
      </c>
    </row>
    <row r="43" spans="1:204" ht="13.8" hidden="1">
      <c r="GV43" s="1" t="b">
        <v>1</v>
      </c>
    </row>
    <row r="44" spans="1:204" ht="12.75" customHeight="1"/>
    <row r="45" spans="1:204" ht="12.75" customHeight="1"/>
    <row r="46" spans="1:204" ht="12.75" hidden="1" customHeight="1"/>
    <row r="47" spans="1:204" ht="12.75" hidden="1" customHeight="1"/>
    <row r="48" spans="1:20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FZ6:GG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B97"/>
  <sheetViews>
    <sheetView showGridLines="0" zoomScale="80" zoomScaleNormal="80" zoomScaleSheetLayoutView="85" workbookViewId="0">
      <pane xSplit="11" ySplit="8" topLeftCell="FW9" activePane="bottomRight" state="frozen"/>
      <selection activeCell="E4" sqref="E4"/>
      <selection pane="topRight" activeCell="E4" sqref="E4"/>
      <selection pane="bottomLeft" activeCell="E4" sqref="E4"/>
      <selection pane="bottomRight" activeCell="GA12" sqref="GA12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2" width="9.109375" style="1" customWidth="1"/>
    <col min="183" max="183" width="9.109375" style="1" customWidth="1" outlineLevel="1"/>
    <col min="184" max="184" width="9.109375" style="1" customWidth="1"/>
    <col min="185" max="186" width="7.6640625" style="1" bestFit="1" customWidth="1"/>
    <col min="187" max="187" width="6.88671875" style="1" bestFit="1" customWidth="1"/>
    <col min="188" max="188" width="6.6640625" style="1" bestFit="1" customWidth="1"/>
    <col min="189" max="189" width="7" style="1" bestFit="1" customWidth="1"/>
    <col min="190" max="198" width="6.6640625" style="1" bestFit="1" customWidth="1"/>
    <col min="199" max="199" width="6.88671875" style="1" bestFit="1" customWidth="1"/>
    <col min="200" max="200" width="6.6640625" style="1" bestFit="1" customWidth="1"/>
    <col min="201" max="201" width="7" style="1" bestFit="1" customWidth="1"/>
    <col min="202" max="210" width="6.6640625" style="1" bestFit="1" customWidth="1"/>
    <col min="211" max="211" width="6.88671875" style="1" bestFit="1" customWidth="1"/>
    <col min="212" max="212" width="6.6640625" style="1" bestFit="1" customWidth="1"/>
    <col min="213" max="213" width="7" style="1" bestFit="1" customWidth="1"/>
    <col min="214" max="221" width="6.6640625" style="1" bestFit="1" customWidth="1"/>
    <col min="222" max="222" width="6.109375" style="1" bestFit="1" customWidth="1"/>
    <col min="223" max="223" width="6.88671875" style="1" bestFit="1" customWidth="1"/>
    <col min="224" max="224" width="6.44140625" style="1" bestFit="1" customWidth="1"/>
    <col min="225" max="225" width="7" style="1" bestFit="1" customWidth="1"/>
    <col min="226" max="226" width="6.109375" style="1" bestFit="1" customWidth="1"/>
    <col min="227" max="227" width="5.6640625" style="1" bestFit="1" customWidth="1"/>
    <col min="228" max="229" width="6.5546875" style="1" bestFit="1" customWidth="1"/>
    <col min="230" max="230" width="6.109375" style="1" bestFit="1" customWidth="1"/>
    <col min="231" max="231" width="6.5546875" style="1" bestFit="1" customWidth="1"/>
    <col min="232" max="232" width="6" style="1" bestFit="1" customWidth="1"/>
    <col min="233" max="233" width="6.6640625" style="1" bestFit="1" customWidth="1"/>
    <col min="234" max="234" width="6.109375" style="1" bestFit="1" customWidth="1"/>
    <col min="235" max="235" width="6.88671875" style="1" bestFit="1" customWidth="1"/>
    <col min="236" max="236" width="6.44140625" style="1" bestFit="1" customWidth="1"/>
    <col min="237" max="237" width="7" style="1" bestFit="1" customWidth="1"/>
    <col min="238" max="238" width="6.109375" style="1" bestFit="1" customWidth="1"/>
    <col min="239" max="239" width="5.6640625" style="1" bestFit="1" customWidth="1"/>
    <col min="240" max="241" width="6.5546875" style="1" bestFit="1" customWidth="1"/>
    <col min="242" max="242" width="6.109375" style="1" bestFit="1" customWidth="1"/>
    <col min="243" max="243" width="6.5546875" style="1" bestFit="1" customWidth="1"/>
    <col min="244" max="244" width="6" style="1" bestFit="1" customWidth="1"/>
    <col min="245" max="245" width="6.6640625" style="1" bestFit="1" customWidth="1"/>
    <col min="246" max="246" width="6.109375" style="1" bestFit="1" customWidth="1"/>
    <col min="247" max="247" width="6.88671875" style="1" bestFit="1" customWidth="1"/>
    <col min="248" max="248" width="6.44140625" style="1" bestFit="1" customWidth="1"/>
    <col min="249" max="249" width="7" style="1" bestFit="1" customWidth="1"/>
    <col min="250" max="250" width="6.109375" style="1" bestFit="1" customWidth="1"/>
    <col min="251" max="251" width="5.6640625" style="1" bestFit="1" customWidth="1"/>
    <col min="252" max="253" width="6.5546875" style="1" bestFit="1" customWidth="1"/>
    <col min="254" max="254" width="6.109375" style="1" bestFit="1" customWidth="1"/>
    <col min="255" max="255" width="6.5546875" style="1" bestFit="1" customWidth="1"/>
    <col min="256" max="256" width="6" style="1" bestFit="1" customWidth="1"/>
    <col min="257" max="257" width="6.6640625" style="1" bestFit="1" customWidth="1"/>
    <col min="258" max="258" width="6.109375" style="1" bestFit="1" customWidth="1"/>
    <col min="259" max="259" width="6.88671875" style="1" bestFit="1" customWidth="1"/>
    <col min="260" max="260" width="6.44140625" style="1" bestFit="1" customWidth="1"/>
    <col min="261" max="261" width="7" style="1" bestFit="1" customWidth="1"/>
    <col min="262" max="262" width="6.109375" style="1" bestFit="1" customWidth="1"/>
    <col min="263" max="263" width="5.6640625" style="1" bestFit="1" customWidth="1"/>
    <col min="264" max="265" width="6.5546875" style="1" bestFit="1" customWidth="1"/>
    <col min="266" max="266" width="6.109375" style="1" bestFit="1" customWidth="1"/>
    <col min="267" max="267" width="6.5546875" style="1" bestFit="1" customWidth="1"/>
    <col min="268" max="268" width="6" style="1" bestFit="1" customWidth="1"/>
    <col min="269" max="269" width="6.6640625" style="1" bestFit="1" customWidth="1"/>
    <col min="270" max="270" width="6.109375" style="1" bestFit="1" customWidth="1"/>
    <col min="271" max="271" width="6.88671875" style="1" bestFit="1" customWidth="1"/>
    <col min="272" max="272" width="6.44140625" style="1" bestFit="1" customWidth="1"/>
    <col min="273" max="273" width="7" style="1" bestFit="1" customWidth="1"/>
    <col min="274" max="274" width="6.109375" style="1" bestFit="1" customWidth="1"/>
    <col min="275" max="275" width="5.6640625" style="1" bestFit="1" customWidth="1"/>
    <col min="276" max="277" width="6.5546875" style="1" bestFit="1" customWidth="1"/>
    <col min="278" max="278" width="6.109375" style="1" bestFit="1" customWidth="1"/>
    <col min="279" max="279" width="6.5546875" style="1" bestFit="1" customWidth="1"/>
    <col min="280" max="280" width="6" style="1" bestFit="1" customWidth="1"/>
    <col min="281" max="281" width="6.6640625" style="1" bestFit="1" customWidth="1"/>
    <col min="282" max="282" width="6.109375" style="1" bestFit="1" customWidth="1"/>
    <col min="283" max="283" width="6.88671875" style="1" bestFit="1" customWidth="1"/>
    <col min="284" max="284" width="6.44140625" style="1" bestFit="1" customWidth="1"/>
    <col min="285" max="285" width="7" style="1" bestFit="1" customWidth="1"/>
    <col min="286" max="286" width="6.109375" style="1" bestFit="1" customWidth="1"/>
    <col min="287" max="287" width="5.6640625" style="1" bestFit="1" customWidth="1"/>
    <col min="288" max="289" width="6.5546875" style="1" bestFit="1" customWidth="1"/>
    <col min="290" max="290" width="6.109375" style="1" bestFit="1" customWidth="1"/>
    <col min="291" max="291" width="6.5546875" style="1" bestFit="1" customWidth="1"/>
    <col min="292" max="292" width="6" style="1" bestFit="1" customWidth="1"/>
    <col min="293" max="293" width="6.6640625" style="1" bestFit="1" customWidth="1"/>
    <col min="294" max="294" width="6.109375" style="1" bestFit="1" customWidth="1"/>
    <col min="295" max="295" width="6.88671875" style="1" bestFit="1" customWidth="1"/>
    <col min="296" max="296" width="6.44140625" style="1" bestFit="1" customWidth="1"/>
    <col min="297" max="297" width="7" style="1" bestFit="1" customWidth="1"/>
    <col min="298" max="298" width="6.109375" style="1" bestFit="1" customWidth="1"/>
    <col min="299" max="299" width="5.6640625" style="1" bestFit="1" customWidth="1"/>
    <col min="300" max="301" width="6.5546875" style="1" bestFit="1" customWidth="1"/>
    <col min="302" max="302" width="6.109375" style="1" bestFit="1" customWidth="1"/>
    <col min="303" max="303" width="6.5546875" style="1" bestFit="1" customWidth="1"/>
    <col min="304" max="304" width="6" style="1" bestFit="1" customWidth="1"/>
    <col min="305" max="305" width="6.6640625" style="1" bestFit="1" customWidth="1"/>
    <col min="306" max="306" width="6.109375" style="1" bestFit="1" customWidth="1"/>
    <col min="307" max="307" width="6.88671875" style="1" bestFit="1" customWidth="1"/>
    <col min="308" max="308" width="6.44140625" style="1" bestFit="1" customWidth="1"/>
    <col min="309" max="309" width="7" style="1" bestFit="1" customWidth="1"/>
    <col min="310" max="310" width="6.109375" style="1" bestFit="1" customWidth="1"/>
    <col min="311" max="311" width="5.6640625" style="1" bestFit="1" customWidth="1"/>
    <col min="312" max="313" width="6.5546875" style="1" bestFit="1" customWidth="1"/>
    <col min="314" max="314" width="6.109375" style="1" bestFit="1" customWidth="1"/>
    <col min="315" max="315" width="6.5546875" style="1" bestFit="1" customWidth="1"/>
    <col min="316" max="316" width="6" style="1" bestFit="1" customWidth="1"/>
    <col min="317" max="317" width="6.6640625" style="1" bestFit="1" customWidth="1"/>
    <col min="318" max="318" width="6.109375" style="1" bestFit="1" customWidth="1"/>
    <col min="319" max="319" width="6.88671875" style="1" bestFit="1" customWidth="1"/>
    <col min="320" max="320" width="6.44140625" style="1" bestFit="1" customWidth="1"/>
    <col min="321" max="321" width="7" style="1" bestFit="1" customWidth="1"/>
    <col min="322" max="322" width="6.109375" style="1" bestFit="1" customWidth="1"/>
    <col min="323" max="323" width="5.6640625" style="1" bestFit="1" customWidth="1"/>
    <col min="324" max="325" width="6.5546875" style="1" bestFit="1" customWidth="1"/>
    <col min="326" max="326" width="6.109375" style="1" bestFit="1" customWidth="1"/>
    <col min="327" max="327" width="6.5546875" style="1" bestFit="1" customWidth="1"/>
    <col min="328" max="16384" width="7.5546875" style="1"/>
  </cols>
  <sheetData>
    <row r="1" spans="1:329" ht="13.95" customHeight="1"/>
    <row r="2" spans="1:329" ht="13.8">
      <c r="A2" s="47"/>
      <c r="B2" s="356" t="s">
        <v>330</v>
      </c>
    </row>
    <row r="3" spans="1:329" ht="14.4">
      <c r="B3" s="357" t="s">
        <v>331</v>
      </c>
      <c r="E3" s="319" t="s">
        <v>324</v>
      </c>
    </row>
    <row r="4" spans="1:329" ht="13.8">
      <c r="B4" s="4" t="s">
        <v>332</v>
      </c>
    </row>
    <row r="5" spans="1:329" ht="13.8">
      <c r="B5" s="4" t="s">
        <v>1</v>
      </c>
    </row>
    <row r="6" spans="1:329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Z6" s="45" t="s">
        <v>2</v>
      </c>
      <c r="GC6" s="358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</row>
    <row r="7" spans="1:329" ht="13.8">
      <c r="B7" s="8"/>
      <c r="C7" s="418" t="s">
        <v>362</v>
      </c>
      <c r="D7" s="418" t="s">
        <v>363</v>
      </c>
      <c r="E7" s="419" t="s">
        <v>364</v>
      </c>
      <c r="F7" s="419"/>
      <c r="G7" s="7"/>
      <c r="H7" s="418" t="s">
        <v>365</v>
      </c>
      <c r="I7" s="419" t="s">
        <v>366</v>
      </c>
      <c r="J7" s="4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Z7" s="28"/>
      <c r="GA7" s="28"/>
      <c r="GC7" s="358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</row>
    <row r="8" spans="1:329" ht="13.8">
      <c r="B8" s="10">
        <v>0</v>
      </c>
      <c r="C8" s="418"/>
      <c r="D8" s="418"/>
      <c r="E8" s="234" t="s">
        <v>3</v>
      </c>
      <c r="F8" s="234" t="s">
        <v>4</v>
      </c>
      <c r="G8" s="11">
        <v>0</v>
      </c>
      <c r="H8" s="418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3"/>
      <c r="FZ8" s="490">
        <v>2022</v>
      </c>
      <c r="GA8" s="490">
        <v>2023</v>
      </c>
      <c r="GB8" s="13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</row>
    <row r="9" spans="1:329" ht="13.8">
      <c r="A9" s="360"/>
      <c r="B9" s="24" t="s">
        <v>64</v>
      </c>
      <c r="C9" s="25">
        <v>412.85067824727111</v>
      </c>
      <c r="D9" s="25">
        <v>450.71696087846925</v>
      </c>
      <c r="E9" s="25">
        <v>-37.866282631198146</v>
      </c>
      <c r="F9" s="26">
        <v>-8.4013440624455135E-2</v>
      </c>
      <c r="G9" s="27"/>
      <c r="H9" s="25">
        <v>0</v>
      </c>
      <c r="I9" s="25" t="s">
        <v>3</v>
      </c>
      <c r="J9" s="26" t="s">
        <v>4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7"/>
      <c r="FZ9" s="25">
        <f>+D9</f>
        <v>450.71696087846925</v>
      </c>
      <c r="GA9" s="25">
        <f>+C9</f>
        <v>412.85067824727111</v>
      </c>
      <c r="GC9" s="17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</row>
    <row r="10" spans="1:329" ht="13.8">
      <c r="A10" s="360"/>
      <c r="B10" s="362" t="s">
        <v>82</v>
      </c>
      <c r="C10" s="25">
        <v>412.85067824727111</v>
      </c>
      <c r="D10" s="25">
        <v>447.0627332439359</v>
      </c>
      <c r="E10" s="25">
        <v>-34.21205499666479</v>
      </c>
      <c r="F10" s="26">
        <v>-7.6526295869974198E-2</v>
      </c>
      <c r="G10" s="27"/>
      <c r="H10" s="25">
        <v>0</v>
      </c>
      <c r="I10" s="25">
        <v>450.71696087846925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7"/>
      <c r="FZ10" s="25">
        <f>+D10</f>
        <v>447.0627332439359</v>
      </c>
      <c r="GA10" s="25">
        <f>+C10</f>
        <v>412.85067824727111</v>
      </c>
      <c r="GC10" s="17"/>
      <c r="GD10" s="361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</row>
    <row r="11" spans="1:329" ht="13.8">
      <c r="A11" s="360"/>
      <c r="B11" s="18" t="s">
        <v>18</v>
      </c>
      <c r="C11" s="19">
        <v>137.61689274909037</v>
      </c>
      <c r="D11" s="19">
        <v>150.23898695948975</v>
      </c>
      <c r="E11" s="19">
        <v>-12.622094210399382</v>
      </c>
      <c r="F11" s="20">
        <v>-8.4013440624455135E-2</v>
      </c>
      <c r="G11" s="1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/>
      <c r="FZ11" s="19">
        <f>+D11</f>
        <v>150.23898695948975</v>
      </c>
      <c r="GA11" s="19">
        <f>+C11</f>
        <v>137.61689274909037</v>
      </c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</row>
    <row r="12" spans="1:329" ht="13.8">
      <c r="A12" s="360"/>
      <c r="B12" s="18" t="s">
        <v>19</v>
      </c>
      <c r="C12" s="19">
        <v>137.61689274909037</v>
      </c>
      <c r="D12" s="19">
        <v>150.23898695948975</v>
      </c>
      <c r="E12" s="19">
        <v>-12.622094210399382</v>
      </c>
      <c r="F12" s="20">
        <v>-8.4013440624455135E-2</v>
      </c>
      <c r="G12" s="19"/>
      <c r="H12" s="19">
        <v>0</v>
      </c>
      <c r="I12" s="19">
        <v>150.23898695948975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/>
      <c r="FZ12" s="19">
        <f t="shared" ref="FZ12:GA13" si="0">+D12</f>
        <v>150.23898695948975</v>
      </c>
      <c r="GA12" s="19">
        <f t="shared" ref="GA12:GA14" si="1">+C12</f>
        <v>137.61689274909037</v>
      </c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</row>
    <row r="13" spans="1:329" ht="13.8">
      <c r="A13" s="360"/>
      <c r="B13" s="18" t="s">
        <v>20</v>
      </c>
      <c r="C13" s="19">
        <v>137.61689274909037</v>
      </c>
      <c r="D13" s="19">
        <v>146.58475932495639</v>
      </c>
      <c r="E13" s="19">
        <v>-8.9678665758660259</v>
      </c>
      <c r="F13" s="20">
        <v>-6.1178710646074823E-2</v>
      </c>
      <c r="G13" s="19"/>
      <c r="H13" s="19">
        <v>0</v>
      </c>
      <c r="I13" s="19">
        <v>150.23898695948975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/>
      <c r="FZ13" s="19">
        <f t="shared" si="0"/>
        <v>146.58475932495639</v>
      </c>
      <c r="GA13" s="19">
        <f t="shared" si="1"/>
        <v>137.61689274909037</v>
      </c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</row>
    <row r="14" spans="1:329" s="28" customFormat="1" ht="13.8">
      <c r="A14" s="363"/>
      <c r="B14" s="364" t="s">
        <v>61</v>
      </c>
      <c r="C14" s="27">
        <v>0</v>
      </c>
      <c r="D14" s="27">
        <v>3.6542276345333669</v>
      </c>
      <c r="E14" s="27">
        <v>-3.6542276345333669</v>
      </c>
      <c r="F14" s="365">
        <v>-1</v>
      </c>
      <c r="G14" s="27"/>
      <c r="H14" s="27">
        <v>0</v>
      </c>
      <c r="I14" s="27">
        <v>146.58475932495639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/>
      <c r="FZ14" s="27">
        <f>+D14</f>
        <v>3.6542276345333669</v>
      </c>
      <c r="GA14" s="19">
        <f t="shared" si="1"/>
        <v>0</v>
      </c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</row>
    <row r="15" spans="1:329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</row>
    <row r="16" spans="1:329" ht="13.8">
      <c r="A16" s="360"/>
      <c r="B16" s="24" t="s">
        <v>65</v>
      </c>
      <c r="C16" s="31">
        <v>17.872160871248042</v>
      </c>
      <c r="D16" s="31">
        <v>15.450426781350638</v>
      </c>
      <c r="E16" s="31">
        <v>2.421734089897404</v>
      </c>
      <c r="F16" s="26">
        <v>0.15674221328439589</v>
      </c>
      <c r="G16" s="27"/>
      <c r="H16" s="31">
        <v>0</v>
      </c>
      <c r="I16" s="31">
        <v>0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Z16" s="31">
        <f>+D16</f>
        <v>15.450426781350638</v>
      </c>
      <c r="GA16" s="31">
        <f>+C16</f>
        <v>17.872160871248042</v>
      </c>
      <c r="GC16" s="361"/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</row>
    <row r="17" spans="1:392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C17" s="361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</row>
    <row r="18" spans="1:392" ht="13.8">
      <c r="A18" s="360"/>
      <c r="B18" s="24" t="s">
        <v>66</v>
      </c>
      <c r="C18" s="25">
        <v>73.785337374390934</v>
      </c>
      <c r="D18" s="25">
        <v>69.637694031656693</v>
      </c>
      <c r="E18" s="25">
        <v>4.1476433427342414</v>
      </c>
      <c r="F18" s="26">
        <v>5.956032003082639E-2</v>
      </c>
      <c r="G18" s="27"/>
      <c r="H18" s="25">
        <v>0</v>
      </c>
      <c r="I18" s="25">
        <v>0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7"/>
      <c r="FZ18" s="25">
        <f>++D18</f>
        <v>69.637694031656693</v>
      </c>
      <c r="GA18" s="25">
        <f>+C18</f>
        <v>73.785337374390934</v>
      </c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</row>
    <row r="19" spans="1:392" ht="13.8">
      <c r="A19" s="360"/>
      <c r="B19" s="362" t="s">
        <v>82</v>
      </c>
      <c r="C19" s="25">
        <v>73.785337374390934</v>
      </c>
      <c r="D19" s="25">
        <v>69.254493657228551</v>
      </c>
      <c r="E19" s="25">
        <v>4.5308437171623837</v>
      </c>
      <c r="F19" s="26">
        <v>6.5423100767836875E-2</v>
      </c>
      <c r="G19" s="27"/>
      <c r="H19" s="25">
        <v>0</v>
      </c>
      <c r="I19" s="25">
        <v>69.637694031656693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7"/>
      <c r="FZ19" s="25">
        <f>+D19</f>
        <v>69.254493657228551</v>
      </c>
      <c r="GA19" s="25">
        <f>+C19</f>
        <v>73.785337374390934</v>
      </c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</row>
    <row r="20" spans="1:392" ht="13.8">
      <c r="A20" s="360"/>
      <c r="B20" s="18" t="s">
        <v>18</v>
      </c>
      <c r="C20" s="19">
        <v>25.394238179495591</v>
      </c>
      <c r="D20" s="19">
        <v>24.004056474297627</v>
      </c>
      <c r="E20" s="19">
        <v>1.3901817051979641</v>
      </c>
      <c r="F20" s="20">
        <v>5.7914449030167167E-2</v>
      </c>
      <c r="G20" s="1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/>
      <c r="FZ20" s="19">
        <f>+D20</f>
        <v>24.004056474297627</v>
      </c>
      <c r="GA20" s="19">
        <f>+C20</f>
        <v>25.394238179495591</v>
      </c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</row>
    <row r="21" spans="1:392" ht="13.8">
      <c r="A21" s="360"/>
      <c r="B21" s="18" t="s">
        <v>19</v>
      </c>
      <c r="C21" s="19">
        <v>24.047762943317021</v>
      </c>
      <c r="D21" s="19">
        <v>22.816041298160258</v>
      </c>
      <c r="E21" s="19">
        <v>1.2317216451567639</v>
      </c>
      <c r="F21" s="20">
        <v>5.3984897251044252E-2</v>
      </c>
      <c r="G21" s="19"/>
      <c r="H21" s="19">
        <v>0</v>
      </c>
      <c r="I21" s="19">
        <v>24.004056474297627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/>
      <c r="FZ21" s="19">
        <f t="shared" ref="FZ21:GA22" si="2">+D21</f>
        <v>22.816041298160258</v>
      </c>
      <c r="GA21" s="19">
        <f t="shared" ref="GA21:GA22" si="3">+C21</f>
        <v>24.047762943317021</v>
      </c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</row>
    <row r="22" spans="1:392" ht="13.8">
      <c r="A22" s="360"/>
      <c r="B22" s="18" t="s">
        <v>20</v>
      </c>
      <c r="C22" s="19">
        <v>24.343336251578325</v>
      </c>
      <c r="D22" s="19">
        <v>22.434395884770659</v>
      </c>
      <c r="E22" s="19">
        <v>1.9089403668076663</v>
      </c>
      <c r="F22" s="20">
        <v>8.5089893956249982E-2</v>
      </c>
      <c r="G22" s="19"/>
      <c r="H22" s="19">
        <v>0</v>
      </c>
      <c r="I22" s="19">
        <v>22.816041298160258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/>
      <c r="FZ22" s="19">
        <f t="shared" si="2"/>
        <v>22.434395884770659</v>
      </c>
      <c r="GA22" s="19">
        <f t="shared" si="3"/>
        <v>24.343336251578325</v>
      </c>
      <c r="GC22" s="361"/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</row>
    <row r="23" spans="1:392" s="28" customFormat="1" ht="13.8">
      <c r="A23" s="363"/>
      <c r="B23" s="364" t="s">
        <v>67</v>
      </c>
      <c r="C23" s="27">
        <v>0</v>
      </c>
      <c r="D23" s="27">
        <v>0.38320037442814925</v>
      </c>
      <c r="E23" s="27">
        <v>-0.38320037442814925</v>
      </c>
      <c r="F23" s="365">
        <v>-1</v>
      </c>
      <c r="G23" s="27"/>
      <c r="H23" s="27">
        <v>0</v>
      </c>
      <c r="I23" s="27">
        <v>22.434395884770659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/>
      <c r="FZ23" s="27">
        <f>+D23</f>
        <v>0.38320037442814925</v>
      </c>
      <c r="GA23" s="27">
        <f>+C23</f>
        <v>0</v>
      </c>
      <c r="GC23" s="366"/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</row>
    <row r="24" spans="1:392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28"/>
      <c r="GC24" s="361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</row>
    <row r="25" spans="1:392" s="28" customFormat="1" ht="13.8">
      <c r="A25" s="360"/>
      <c r="B25" s="24" t="s">
        <v>38</v>
      </c>
      <c r="C25" s="25">
        <v>6.8185854491327552E-2</v>
      </c>
      <c r="D25" s="25">
        <v>0</v>
      </c>
      <c r="E25" s="25">
        <v>6.8185854491327552E-2</v>
      </c>
      <c r="F25" s="26">
        <v>0</v>
      </c>
      <c r="G25" s="27"/>
      <c r="H25" s="25">
        <v>0</v>
      </c>
      <c r="I25" s="25">
        <v>0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7"/>
      <c r="FZ25" s="25">
        <f>+D25</f>
        <v>0</v>
      </c>
      <c r="GA25" s="25">
        <f>+C25</f>
        <v>6.8185854491327552E-2</v>
      </c>
      <c r="GB25" s="1"/>
      <c r="GC25" s="366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</row>
    <row r="26" spans="1:392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C26" s="361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</row>
    <row r="27" spans="1:392" ht="13.8">
      <c r="A27" s="360"/>
      <c r="B27" s="24" t="s">
        <v>39</v>
      </c>
      <c r="C27" s="25">
        <v>34.19854649752665</v>
      </c>
      <c r="D27" s="25">
        <v>25.82139241097595</v>
      </c>
      <c r="E27" s="25">
        <v>8.3771540865506999</v>
      </c>
      <c r="F27" s="26">
        <v>0.32442689198239388</v>
      </c>
      <c r="G27" s="27"/>
      <c r="H27" s="25">
        <v>0</v>
      </c>
      <c r="I27" s="25">
        <v>0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7"/>
      <c r="FZ27" s="25">
        <f>+D27</f>
        <v>25.82139241097595</v>
      </c>
      <c r="GA27" s="25">
        <f>+C27</f>
        <v>34.19854649752665</v>
      </c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</row>
    <row r="28" spans="1:392" ht="13.8">
      <c r="A28" s="360"/>
      <c r="B28" s="18" t="s">
        <v>335</v>
      </c>
      <c r="C28" s="27">
        <v>2.4749390213795488</v>
      </c>
      <c r="D28" s="27">
        <v>0</v>
      </c>
      <c r="E28" s="27">
        <v>2.4749390213795488</v>
      </c>
      <c r="F28" s="365">
        <v>0</v>
      </c>
      <c r="G28" s="27"/>
      <c r="H28" s="27">
        <v>0</v>
      </c>
      <c r="I28" s="27">
        <v>25.82139241097595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27"/>
      <c r="FZ28" s="27">
        <f>+D28</f>
        <v>0</v>
      </c>
      <c r="GA28" s="27">
        <f>+C28</f>
        <v>2.4749390213795488</v>
      </c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</row>
    <row r="29" spans="1:392" ht="13.8">
      <c r="A29" s="360"/>
      <c r="B29" s="18" t="s">
        <v>68</v>
      </c>
      <c r="C29" s="19">
        <v>1.0230926289579676</v>
      </c>
      <c r="D29" s="19">
        <v>0.601849882765084</v>
      </c>
      <c r="E29" s="19">
        <v>0.4212427461928836</v>
      </c>
      <c r="F29" s="20">
        <v>0.69991331435932913</v>
      </c>
      <c r="G29" s="19"/>
      <c r="H29" s="19">
        <v>0</v>
      </c>
      <c r="I29" s="19">
        <v>0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/>
      <c r="FZ29" s="19">
        <f>+D29</f>
        <v>0.601849882765084</v>
      </c>
      <c r="GA29" s="19">
        <f>+C29</f>
        <v>1.0230926289579676</v>
      </c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</row>
    <row r="30" spans="1:392" ht="13.8">
      <c r="A30" s="360"/>
      <c r="B30" s="18" t="s">
        <v>69</v>
      </c>
      <c r="C30" s="19">
        <v>4.5486129730712905</v>
      </c>
      <c r="D30" s="19">
        <v>0.79638007916655995</v>
      </c>
      <c r="E30" s="19">
        <v>3.7522328939047305</v>
      </c>
      <c r="F30" s="20">
        <v>4.7116106894983805</v>
      </c>
      <c r="G30" s="19"/>
      <c r="H30" s="19">
        <v>0</v>
      </c>
      <c r="I30" s="19">
        <v>0.601849882765084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/>
      <c r="FZ30" s="19">
        <f t="shared" ref="FZ30:GA32" si="4">+D30</f>
        <v>0.79638007916655995</v>
      </c>
      <c r="GA30" s="19">
        <f t="shared" ref="GA30:GA32" si="5">+C30</f>
        <v>4.5486129730712905</v>
      </c>
      <c r="GC30" s="17"/>
      <c r="GD30" s="361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</row>
    <row r="31" spans="1:392" ht="13.8">
      <c r="A31" s="360"/>
      <c r="B31" s="18" t="s">
        <v>70</v>
      </c>
      <c r="C31" s="19">
        <v>26.151901874117844</v>
      </c>
      <c r="D31" s="19">
        <v>24.361150449044306</v>
      </c>
      <c r="E31" s="19">
        <v>1.7907514250735375</v>
      </c>
      <c r="F31" s="20">
        <v>7.3508491678962937E-2</v>
      </c>
      <c r="G31" s="19"/>
      <c r="H31" s="19">
        <v>0</v>
      </c>
      <c r="I31" s="19">
        <v>0.79638007916655995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19"/>
      <c r="FZ31" s="19">
        <f t="shared" si="4"/>
        <v>24.361150449044306</v>
      </c>
      <c r="GA31" s="19">
        <f t="shared" si="5"/>
        <v>26.151901874117844</v>
      </c>
      <c r="GC31" s="17"/>
      <c r="GD31" s="361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</row>
    <row r="32" spans="1:392" ht="13.8">
      <c r="A32" s="360"/>
      <c r="B32" s="18" t="s">
        <v>71</v>
      </c>
      <c r="C32" s="19">
        <v>0</v>
      </c>
      <c r="D32" s="19">
        <v>6.2011999999999998E-2</v>
      </c>
      <c r="E32" s="19">
        <v>-6.2011999999999998E-2</v>
      </c>
      <c r="F32" s="20">
        <v>-1</v>
      </c>
      <c r="G32" s="19"/>
      <c r="H32" s="19">
        <v>0</v>
      </c>
      <c r="I32" s="19">
        <v>24.361150449044306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/>
      <c r="FZ32" s="19">
        <f t="shared" si="4"/>
        <v>6.2011999999999998E-2</v>
      </c>
      <c r="GA32" s="19">
        <f t="shared" si="5"/>
        <v>0</v>
      </c>
      <c r="GC32" s="17"/>
      <c r="GD32" s="361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</row>
    <row r="33" spans="1:329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C33" s="17"/>
      <c r="GD33" s="361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</row>
    <row r="34" spans="1:329" ht="13.8">
      <c r="A34" s="360"/>
      <c r="B34" s="24" t="s">
        <v>72</v>
      </c>
      <c r="C34" s="25">
        <v>8.2127989179804017E-2</v>
      </c>
      <c r="D34" s="25">
        <v>0</v>
      </c>
      <c r="E34" s="25">
        <v>8.2127989179804017E-2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7"/>
      <c r="FZ34" s="25">
        <f>+D34</f>
        <v>0</v>
      </c>
      <c r="GA34" s="25">
        <f>+C37</f>
        <v>0.14072984020004092</v>
      </c>
      <c r="GC34" s="17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</row>
    <row r="35" spans="1:329" ht="13.8">
      <c r="A35" s="360"/>
      <c r="B35" s="18" t="s">
        <v>73</v>
      </c>
      <c r="C35" s="19">
        <v>8.2127989179804017E-2</v>
      </c>
      <c r="D35" s="19">
        <v>0</v>
      </c>
      <c r="E35" s="19">
        <v>8.2127989179804017E-2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/>
      <c r="FZ35" s="19">
        <f>+D35</f>
        <v>0</v>
      </c>
      <c r="GA35" s="19">
        <f>+C35</f>
        <v>8.2127989179804017E-2</v>
      </c>
      <c r="GC35" s="17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</row>
    <row r="36" spans="1:329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C36" s="17"/>
      <c r="GD36" s="361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</row>
    <row r="37" spans="1:329" ht="13.8">
      <c r="A37" s="360"/>
      <c r="B37" s="24" t="s">
        <v>74</v>
      </c>
      <c r="C37" s="25">
        <v>0.14072984020004092</v>
      </c>
      <c r="D37" s="25">
        <v>0.55248399999999998</v>
      </c>
      <c r="E37" s="25">
        <v>-0.41175415979995905</v>
      </c>
      <c r="F37" s="26">
        <v>-0.74527798053872885</v>
      </c>
      <c r="G37" s="27"/>
      <c r="H37" s="25">
        <v>0</v>
      </c>
      <c r="I37" s="25">
        <v>0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7"/>
      <c r="FZ37" s="25">
        <f>+D37</f>
        <v>0.55248399999999998</v>
      </c>
      <c r="GA37" s="25">
        <f>+C37</f>
        <v>0.14072984020004092</v>
      </c>
      <c r="GC37" s="17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</row>
    <row r="38" spans="1:329" ht="13.8">
      <c r="A38" s="360"/>
      <c r="C38" s="19"/>
      <c r="D38" s="19"/>
      <c r="H38" s="19"/>
      <c r="GC38" s="17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</row>
    <row r="39" spans="1:329" ht="13.8">
      <c r="A39" s="360"/>
      <c r="B39" s="24" t="s">
        <v>336</v>
      </c>
      <c r="C39" s="39">
        <v>410</v>
      </c>
      <c r="D39" s="39">
        <v>317</v>
      </c>
      <c r="E39" s="39">
        <v>93</v>
      </c>
      <c r="F39" s="26">
        <v>0.29337539432176657</v>
      </c>
      <c r="G39" s="27"/>
      <c r="H39" s="39">
        <v>0</v>
      </c>
      <c r="I39" s="39">
        <v>0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Z39" s="39">
        <f>+D39</f>
        <v>317</v>
      </c>
      <c r="GA39" s="39">
        <f>+C39</f>
        <v>410</v>
      </c>
      <c r="GC39" s="17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</row>
    <row r="40" spans="1:329" ht="13.8">
      <c r="A40" s="360"/>
      <c r="B40" s="18" t="s">
        <v>337</v>
      </c>
      <c r="C40" s="40">
        <v>410</v>
      </c>
      <c r="D40" s="40">
        <v>317</v>
      </c>
      <c r="E40" s="40">
        <v>93</v>
      </c>
      <c r="F40" s="20">
        <v>0.29337539432176657</v>
      </c>
      <c r="G40" s="19"/>
      <c r="H40" s="19">
        <v>0</v>
      </c>
      <c r="I40" s="40">
        <v>317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/>
      <c r="FZ40" s="40">
        <f>+D40</f>
        <v>317</v>
      </c>
      <c r="GA40" s="40">
        <f>+C40</f>
        <v>410</v>
      </c>
      <c r="GC40" s="17"/>
      <c r="GD40" s="361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</row>
    <row r="41" spans="1:329" ht="13.8">
      <c r="A41" s="360"/>
      <c r="B41" s="18" t="s">
        <v>79</v>
      </c>
      <c r="C41" s="40">
        <v>100</v>
      </c>
      <c r="D41" s="40">
        <v>89</v>
      </c>
      <c r="E41" s="40">
        <v>11</v>
      </c>
      <c r="F41" s="20">
        <v>0.12359550561797752</v>
      </c>
      <c r="G41" s="19"/>
      <c r="H41" s="40">
        <v>0</v>
      </c>
      <c r="I41" s="40">
        <v>317</v>
      </c>
      <c r="J41" s="20"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/>
      <c r="FZ41" s="40">
        <f>+D41</f>
        <v>89</v>
      </c>
      <c r="GA41" s="40">
        <f>+C41</f>
        <v>100</v>
      </c>
      <c r="GC41" s="17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</row>
    <row r="42" spans="1:329" ht="13.8">
      <c r="A42" s="360"/>
      <c r="C42" s="19"/>
      <c r="GA42" s="19"/>
      <c r="GC42" s="17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</row>
    <row r="43" spans="1:329" ht="13.8">
      <c r="A43" s="360"/>
      <c r="C43" s="19"/>
      <c r="GA43" s="19"/>
      <c r="GC43" s="17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</row>
    <row r="44" spans="1:329" ht="13.8">
      <c r="A44" s="360"/>
      <c r="C44" s="19"/>
      <c r="GA44" s="27"/>
      <c r="GB44" s="28"/>
      <c r="GC44" s="17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</row>
    <row r="45" spans="1:329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9"/>
      <c r="GB45" s="1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</row>
    <row r="46" spans="1:329" ht="13.8">
      <c r="A46" s="360"/>
      <c r="C46" s="19"/>
      <c r="GA46" s="1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</row>
    <row r="47" spans="1:329" ht="13.8">
      <c r="A47" s="360"/>
      <c r="C47" s="19"/>
      <c r="GA47" s="19"/>
    </row>
    <row r="48" spans="1:329" ht="13.8">
      <c r="A48" s="360"/>
      <c r="GA48" s="19"/>
      <c r="GC48" s="17"/>
      <c r="GD48" s="361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</row>
    <row r="49" spans="1:329" ht="13.8">
      <c r="A49" s="360"/>
      <c r="GA49" s="19"/>
      <c r="GC49" s="361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</row>
    <row r="50" spans="1:329" ht="13.8">
      <c r="A50" s="360"/>
      <c r="GA50" s="19"/>
      <c r="GC50" s="361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</row>
    <row r="51" spans="1:329" ht="13.8">
      <c r="A51" s="360"/>
      <c r="GA51" s="25"/>
      <c r="GC51" s="361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</row>
    <row r="52" spans="1:329" ht="13.8">
      <c r="A52" s="360"/>
      <c r="GA52" s="19"/>
      <c r="GB52" s="19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</row>
    <row r="53" spans="1:329" ht="13.8">
      <c r="A53" s="1"/>
      <c r="GA53" s="19"/>
      <c r="GB53" s="19"/>
      <c r="GC53" s="17"/>
      <c r="GD53" s="361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</row>
    <row r="54" spans="1:329" ht="13.8">
      <c r="GA54" s="19"/>
      <c r="GB54" s="19"/>
    </row>
    <row r="55" spans="1:329" ht="13.8">
      <c r="A55" s="1"/>
      <c r="GA55" s="19"/>
      <c r="GB55" s="19"/>
      <c r="GC55" s="17"/>
      <c r="GD55" s="361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</row>
    <row r="56" spans="1:329" ht="13.8">
      <c r="A56" s="1"/>
      <c r="GA56" s="19"/>
      <c r="GC56" s="361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</row>
    <row r="57" spans="1:329" ht="13.8">
      <c r="A57" s="360"/>
      <c r="GA57" s="3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</row>
    <row r="58" spans="1:329" ht="13.8">
      <c r="A58" s="360"/>
      <c r="GA58" s="37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</row>
    <row r="59" spans="1:329" ht="13.8">
      <c r="GA59" s="25"/>
      <c r="GC59" s="361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</row>
    <row r="60" spans="1:329" ht="13.8">
      <c r="A60" s="360"/>
      <c r="GA60" s="19"/>
      <c r="GC60" s="361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</row>
    <row r="61" spans="1:329" ht="13.8">
      <c r="A61" s="1"/>
      <c r="GA61" s="19"/>
      <c r="GC61" s="17"/>
      <c r="GD61" s="361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</row>
    <row r="62" spans="1:329" ht="13.8">
      <c r="A62" s="1"/>
      <c r="GA62" s="19"/>
      <c r="GC62" s="361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</row>
    <row r="63" spans="1:329" ht="13.8">
      <c r="A63" s="1"/>
      <c r="GA63" s="19"/>
      <c r="GC63" s="361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</row>
    <row r="64" spans="1:329" ht="13.8">
      <c r="A64" s="1"/>
      <c r="GA64" s="19"/>
      <c r="GC64" s="17"/>
      <c r="GD64" s="361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</row>
    <row r="65" spans="1:329" ht="13.8">
      <c r="A65" s="360"/>
      <c r="GA65" s="25"/>
    </row>
    <row r="66" spans="1:329" ht="13.8">
      <c r="A66" s="1"/>
      <c r="GA66" s="37"/>
    </row>
    <row r="67" spans="1:329" ht="13.8">
      <c r="GA67" s="25"/>
      <c r="GC67" s="361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</row>
    <row r="68" spans="1:329" ht="13.8">
      <c r="A68" s="360"/>
      <c r="GA68" s="19"/>
      <c r="GC68" s="361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</row>
    <row r="69" spans="1:329" ht="13.8">
      <c r="A69" s="1"/>
      <c r="GA69" s="19"/>
      <c r="GC69" s="361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</row>
    <row r="70" spans="1:329" ht="13.8">
      <c r="A70" s="1"/>
      <c r="GA70" s="19"/>
      <c r="GC70" s="361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</row>
    <row r="71" spans="1:329" ht="13.8">
      <c r="A71" s="1"/>
      <c r="GA71" s="19"/>
      <c r="GC71" s="361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</row>
    <row r="72" spans="1:329" ht="13.8">
      <c r="A72" s="1"/>
      <c r="GA72" s="19"/>
      <c r="GC72" s="361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</row>
    <row r="73" spans="1:329" ht="13.8">
      <c r="A73" s="360"/>
      <c r="GA73" s="25"/>
    </row>
    <row r="74" spans="1:329" ht="13.8">
      <c r="A74" s="360"/>
      <c r="GA74" s="19"/>
    </row>
    <row r="75" spans="1:329" ht="13.8">
      <c r="GA75" s="19"/>
    </row>
    <row r="76" spans="1:329" ht="13.8">
      <c r="GA76" s="25"/>
    </row>
    <row r="77" spans="1:329" ht="13.8"/>
    <row r="78" spans="1:329" ht="13.8">
      <c r="GA78" s="39"/>
    </row>
    <row r="79" spans="1:329" ht="13.8">
      <c r="A79" s="360"/>
      <c r="GA79" s="40"/>
    </row>
    <row r="80" spans="1:329" ht="13.8">
      <c r="GA80" s="40"/>
    </row>
    <row r="81" spans="183:183" ht="13.8">
      <c r="GA81" s="40"/>
    </row>
    <row r="82" spans="183:183" ht="13.8">
      <c r="GA82" s="40"/>
    </row>
    <row r="83" spans="183:183" ht="13.8">
      <c r="GA83" s="40"/>
    </row>
    <row r="84" spans="183:183" ht="13.8">
      <c r="GA84" s="40"/>
    </row>
    <row r="85" spans="183:183" ht="13.8"/>
    <row r="86" spans="183:183" ht="13.8"/>
    <row r="87" spans="183:183" ht="13.8"/>
    <row r="88" spans="183:183" ht="13.8"/>
    <row r="89" spans="183:183" ht="13.8"/>
    <row r="90" spans="183:183" ht="13.8"/>
    <row r="91" spans="183:183" ht="13.8"/>
    <row r="92" spans="183:183" ht="13.95" customHeight="1"/>
    <row r="93" spans="183:183" ht="13.95" customHeight="1"/>
    <row r="94" spans="183:183" ht="13.95" customHeight="1"/>
    <row r="95" spans="183:183" ht="13.95" customHeight="1"/>
    <row r="96" spans="183:183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C20" sqref="C20"/>
    </sheetView>
  </sheetViews>
  <sheetFormatPr baseColWidth="10" defaultColWidth="11.44140625" defaultRowHeight="14.4" outlineLevelRow="3" outlineLevelCol="2"/>
  <cols>
    <col min="1" max="1" width="6" style="144" customWidth="1"/>
    <col min="2" max="2" width="67.109375" style="61" customWidth="1"/>
    <col min="3" max="3" width="9.109375" style="61" customWidth="1"/>
    <col min="4" max="7" width="9.109375" style="61" customWidth="1" outlineLevel="2"/>
    <col min="8" max="8" width="7.109375" style="61" customWidth="1" outlineLevel="2"/>
    <col min="9" max="9" width="9.109375" style="61" customWidth="1" outlineLevel="2"/>
    <col min="10" max="10" width="11.109375" style="61" customWidth="1" outlineLevel="2"/>
    <col min="11" max="11" width="9.109375" style="61" customWidth="1" outlineLevel="2"/>
    <col min="12" max="12" width="9.6640625" style="61" customWidth="1" outlineLevel="2"/>
    <col min="13" max="13" width="11.5546875" style="61" customWidth="1" outlineLevel="2"/>
    <col min="14" max="14" width="11.109375" style="61" customWidth="1" outlineLevel="2"/>
    <col min="15" max="15" width="12.10937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324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318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319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3" t="s">
        <v>399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</row>
    <row r="10" spans="1:15" s="55" customFormat="1">
      <c r="A10" s="53"/>
      <c r="B10" s="423" t="s">
        <v>400</v>
      </c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</row>
    <row r="11" spans="1:15" s="55" customFormat="1">
      <c r="A11" s="53"/>
      <c r="B11" s="424" t="s">
        <v>95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2" t="s">
        <v>96</v>
      </c>
      <c r="C13" s="434" t="s">
        <v>401</v>
      </c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6"/>
      <c r="O13" s="437" t="s">
        <v>402</v>
      </c>
    </row>
    <row r="14" spans="1:15" ht="30" customHeight="1">
      <c r="A14" s="53"/>
      <c r="B14" s="433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8"/>
    </row>
    <row r="15" spans="1:15">
      <c r="A15" s="53"/>
      <c r="B15" s="63" t="s">
        <v>97</v>
      </c>
      <c r="C15" s="64">
        <v>150.44170933583953</v>
      </c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>
        <v>150.44170933583953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>
        <v>145.00791541095367</v>
      </c>
    </row>
    <row r="18" spans="1:15">
      <c r="A18" s="53"/>
      <c r="B18" s="69" t="s">
        <v>99</v>
      </c>
      <c r="C18" s="70">
        <v>12.375367396717241</v>
      </c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1">
        <v>12.375367396717241</v>
      </c>
    </row>
    <row r="19" spans="1:15">
      <c r="A19" s="53"/>
      <c r="B19" s="69" t="s">
        <v>100</v>
      </c>
      <c r="C19" s="70">
        <v>4.6190314605949201</v>
      </c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1">
        <v>4.6190314605949201</v>
      </c>
    </row>
    <row r="20" spans="1:15">
      <c r="A20" s="53"/>
      <c r="B20" s="69" t="s">
        <v>101</v>
      </c>
      <c r="C20" s="70">
        <v>11.896759865028818</v>
      </c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1">
        <v>11.896759865028818</v>
      </c>
    </row>
    <row r="21" spans="1:15">
      <c r="A21" s="53"/>
      <c r="B21" s="69" t="s">
        <v>102</v>
      </c>
      <c r="C21" s="70">
        <v>4.0541638677867891</v>
      </c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1">
        <v>4.0541638677867891</v>
      </c>
    </row>
    <row r="22" spans="1:15">
      <c r="A22" s="53"/>
      <c r="B22" s="69" t="s">
        <v>103</v>
      </c>
      <c r="C22" s="70">
        <v>42.07771661552799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1">
        <v>42.07771661552799</v>
      </c>
    </row>
    <row r="23" spans="1:15">
      <c r="A23" s="53"/>
      <c r="B23" s="69" t="s">
        <v>104</v>
      </c>
      <c r="C23" s="70">
        <v>69.984876205297894</v>
      </c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1">
        <v>69.984876205297894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5.433793924885868</v>
      </c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>
        <v>5.433793924885868</v>
      </c>
    </row>
    <row r="26" spans="1:15">
      <c r="A26" s="53"/>
      <c r="B26" s="69" t="s">
        <v>106</v>
      </c>
      <c r="C26" s="70">
        <v>2.5379514220115138</v>
      </c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1">
        <v>2.5379514220115138</v>
      </c>
    </row>
    <row r="27" spans="1:15">
      <c r="A27" s="53"/>
      <c r="B27" s="69" t="s">
        <v>107</v>
      </c>
      <c r="C27" s="70">
        <v>2.8958425028743542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1">
        <v>2.8958425028743542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255.53597722517586</v>
      </c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>
        <v>255.53597722517588</v>
      </c>
    </row>
    <row r="30" spans="1:15">
      <c r="A30" s="53"/>
      <c r="B30" s="80" t="s">
        <v>109</v>
      </c>
      <c r="C30" s="81">
        <v>223.54054039869834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>
        <v>223.54054039869834</v>
      </c>
    </row>
    <row r="31" spans="1:15">
      <c r="A31" s="53"/>
      <c r="B31" s="69" t="s">
        <v>110</v>
      </c>
      <c r="C31" s="70">
        <v>98.55831546359272</v>
      </c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1">
        <v>98.55831546359272</v>
      </c>
    </row>
    <row r="32" spans="1:15">
      <c r="A32" s="53"/>
      <c r="B32" s="69" t="s">
        <v>111</v>
      </c>
      <c r="C32" s="70">
        <v>36.33284942901976</v>
      </c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1">
        <v>36.33284942901976</v>
      </c>
    </row>
    <row r="33" spans="1:15">
      <c r="A33" s="53"/>
      <c r="B33" s="69" t="s">
        <v>112</v>
      </c>
      <c r="C33" s="70">
        <v>18.532114789944803</v>
      </c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1">
        <v>18.532114789944803</v>
      </c>
    </row>
    <row r="34" spans="1:15">
      <c r="A34" s="53"/>
      <c r="B34" s="69" t="s">
        <v>113</v>
      </c>
      <c r="C34" s="70">
        <v>1.5200045372475073</v>
      </c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1">
        <v>1.5200045372475073</v>
      </c>
    </row>
    <row r="35" spans="1:15">
      <c r="A35" s="53"/>
      <c r="B35" s="69" t="s">
        <v>352</v>
      </c>
      <c r="C35" s="70">
        <v>68.597256178893517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1">
        <v>68.597256178893517</v>
      </c>
    </row>
    <row r="36" spans="1:15" ht="15" customHeight="1" outlineLevel="3">
      <c r="A36" s="53"/>
      <c r="B36" s="69" t="s">
        <v>256</v>
      </c>
      <c r="C36" s="70">
        <v>0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31.168000170325243</v>
      </c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>
        <v>31.16800017032525</v>
      </c>
    </row>
    <row r="39" spans="1:15">
      <c r="A39" s="53"/>
      <c r="B39" s="69" t="s">
        <v>266</v>
      </c>
      <c r="C39" s="243">
        <v>25.895694306996351</v>
      </c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v>25.895694306996358</v>
      </c>
    </row>
    <row r="40" spans="1:15">
      <c r="A40" s="53"/>
      <c r="B40" s="69" t="s">
        <v>115</v>
      </c>
      <c r="C40" s="243">
        <v>8.2479573564057524</v>
      </c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v>8.2479573564057524</v>
      </c>
    </row>
    <row r="41" spans="1:15">
      <c r="A41" s="53"/>
      <c r="B41" s="69" t="s">
        <v>116</v>
      </c>
      <c r="C41" s="243">
        <v>13.929688860372645</v>
      </c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v>13.929688860372645</v>
      </c>
    </row>
    <row r="42" spans="1:15">
      <c r="A42" s="53"/>
      <c r="B42" s="69" t="s">
        <v>117</v>
      </c>
      <c r="C42" s="243">
        <v>1.939185400046554</v>
      </c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v>1.939185400046554</v>
      </c>
    </row>
    <row r="43" spans="1:15">
      <c r="A43" s="53"/>
      <c r="B43" s="69" t="s">
        <v>120</v>
      </c>
      <c r="C43" s="243">
        <v>1.7788626901714033</v>
      </c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v>1.7788626901714033</v>
      </c>
    </row>
    <row r="44" spans="1:15">
      <c r="A44" s="53"/>
      <c r="B44" s="69" t="s">
        <v>267</v>
      </c>
      <c r="C44" s="243">
        <v>5.2723058633288904</v>
      </c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v>5.2723058633288904</v>
      </c>
    </row>
    <row r="45" spans="1:15">
      <c r="A45" s="53"/>
      <c r="B45" s="69" t="s">
        <v>118</v>
      </c>
      <c r="C45" s="243">
        <v>1.0007469808705589</v>
      </c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v>1.0007469808705589</v>
      </c>
    </row>
    <row r="46" spans="1:15">
      <c r="A46" s="53"/>
      <c r="B46" s="69" t="s">
        <v>119</v>
      </c>
      <c r="C46" s="243">
        <v>4.271558882458331</v>
      </c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v>4.271558882458331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v>0.82743665615228834</v>
      </c>
    </row>
    <row r="49" spans="1:16">
      <c r="A49" s="53"/>
      <c r="B49" s="69" t="s">
        <v>73</v>
      </c>
      <c r="C49" s="86">
        <v>0.82743665615228834</v>
      </c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>
        <v>0.82743665615228834</v>
      </c>
    </row>
    <row r="50" spans="1:16" ht="15" customHeight="1" outlineLevel="1">
      <c r="A50" s="53"/>
      <c r="B50" s="72" t="s">
        <v>122</v>
      </c>
      <c r="C50" s="86">
        <v>0</v>
      </c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v>0.82743665615228834</v>
      </c>
    </row>
    <row r="52" spans="1:16" ht="15" customHeight="1" outlineLevel="1">
      <c r="A52" s="53"/>
      <c r="B52" s="72" t="s">
        <v>124</v>
      </c>
      <c r="C52" s="86">
        <v>0</v>
      </c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v>-78.532624987744668</v>
      </c>
    </row>
    <row r="55" spans="1:16">
      <c r="A55" s="53"/>
      <c r="B55" s="88" t="s">
        <v>126</v>
      </c>
      <c r="C55" s="89">
        <v>-105.09426788933632</v>
      </c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>
        <v>-105.09426788933635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18.863623340769138</v>
      </c>
    </row>
    <row r="58" spans="1:16">
      <c r="A58" s="53"/>
      <c r="B58" s="69" t="s">
        <v>128</v>
      </c>
      <c r="C58" s="86">
        <v>17.426655826274839</v>
      </c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>
        <v>17.426655826274839</v>
      </c>
    </row>
    <row r="59" spans="1:16">
      <c r="A59" s="53"/>
      <c r="B59" s="69" t="s">
        <v>129</v>
      </c>
      <c r="C59" s="86">
        <v>1.4369675144943006</v>
      </c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>
        <v>1.4369675144943006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-123.95789123010546</v>
      </c>
      <c r="D61" s="89">
        <v>0</v>
      </c>
      <c r="E61" s="89">
        <v>0</v>
      </c>
      <c r="F61" s="89">
        <v>0</v>
      </c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-123.95789123010549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281.3903623155777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>
        <v>281.3903623155777</v>
      </c>
    </row>
    <row r="64" spans="1:16">
      <c r="A64" s="53"/>
      <c r="B64" s="69" t="s">
        <v>132</v>
      </c>
      <c r="C64" s="248">
        <v>123.4</v>
      </c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v>123.4</v>
      </c>
    </row>
    <row r="65" spans="1:16">
      <c r="A65" s="53"/>
      <c r="B65" s="72" t="s">
        <v>133</v>
      </c>
      <c r="C65" s="248">
        <v>123.4</v>
      </c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v>123.4</v>
      </c>
    </row>
    <row r="66" spans="1:16">
      <c r="A66" s="53"/>
      <c r="B66" s="72" t="s">
        <v>261</v>
      </c>
      <c r="C66" s="248">
        <v>0</v>
      </c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203.63313784144424</v>
      </c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v>203.63313784144424</v>
      </c>
    </row>
    <row r="71" spans="1:16">
      <c r="A71" s="53"/>
      <c r="B71" s="250" t="s">
        <v>138</v>
      </c>
      <c r="C71" s="248">
        <v>0</v>
      </c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203.63313784144424</v>
      </c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v>203.63313784144424</v>
      </c>
    </row>
    <row r="73" spans="1:16">
      <c r="A73" s="53"/>
      <c r="B73" s="249" t="s">
        <v>140</v>
      </c>
      <c r="C73" s="248">
        <v>-47.079743040360874</v>
      </c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v>-47.079743040360874</v>
      </c>
    </row>
    <row r="74" spans="1:16">
      <c r="A74" s="53"/>
      <c r="B74" s="250" t="s">
        <v>141</v>
      </c>
      <c r="C74" s="248">
        <v>-7.3359925028456416</v>
      </c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v>-7.3359925028456416</v>
      </c>
    </row>
    <row r="75" spans="1:16">
      <c r="A75" s="53"/>
      <c r="B75" s="250" t="s">
        <v>261</v>
      </c>
      <c r="C75" s="248">
        <v>0</v>
      </c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v>-39.743750537515233</v>
      </c>
    </row>
    <row r="78" spans="1:16">
      <c r="A78" s="53"/>
      <c r="B78" s="250" t="s">
        <v>143</v>
      </c>
      <c r="C78" s="248">
        <v>0</v>
      </c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v>1.4369675144943006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157.43247108547223</v>
      </c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v>157.43247108547223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3">
        <v>0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</row>
    <row r="84" spans="1:15">
      <c r="A84" s="53"/>
      <c r="B84" s="423" t="s">
        <v>403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</row>
    <row r="85" spans="1:15">
      <c r="A85" s="53"/>
      <c r="B85" s="424" t="s">
        <v>400</v>
      </c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  <c r="O85" s="424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2" t="s">
        <v>96</v>
      </c>
      <c r="C87" s="439" t="s">
        <v>401</v>
      </c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1"/>
      <c r="O87" s="437" t="s">
        <v>402</v>
      </c>
    </row>
    <row r="88" spans="1:15">
      <c r="A88" s="53"/>
      <c r="B88" s="433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8"/>
    </row>
    <row r="89" spans="1:15">
      <c r="A89" s="53"/>
      <c r="B89" s="63" t="s">
        <v>97</v>
      </c>
      <c r="C89" s="64">
        <v>56.826918677307461</v>
      </c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>
        <v>56.826918677307461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>
        <v>52.95159122035227</v>
      </c>
    </row>
    <row r="92" spans="1:15">
      <c r="A92" s="53"/>
      <c r="B92" s="69" t="s">
        <v>99</v>
      </c>
      <c r="C92" s="70">
        <v>5.329663487419853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>
        <v>5.329663487419853</v>
      </c>
    </row>
    <row r="93" spans="1:15">
      <c r="A93" s="53"/>
      <c r="B93" s="69" t="s">
        <v>100</v>
      </c>
      <c r="C93" s="70">
        <v>4.6190314605949201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>
        <v>4.6190314605949201</v>
      </c>
    </row>
    <row r="94" spans="1:15">
      <c r="A94" s="53"/>
      <c r="B94" s="69" t="s">
        <v>101</v>
      </c>
      <c r="C94" s="70">
        <v>0.69276592832808026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>
        <v>0.69276592832808026</v>
      </c>
    </row>
    <row r="95" spans="1:15">
      <c r="A95" s="53"/>
      <c r="B95" s="69" t="s">
        <v>102</v>
      </c>
      <c r="C95" s="70">
        <v>1.5240682685457587</v>
      </c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>
        <v>1.5240682685457587</v>
      </c>
    </row>
    <row r="96" spans="1:15">
      <c r="A96" s="53"/>
      <c r="B96" s="69" t="s">
        <v>103</v>
      </c>
      <c r="C96" s="70">
        <v>13.171428846872649</v>
      </c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>
        <v>13.171428846872649</v>
      </c>
    </row>
    <row r="97" spans="1:15">
      <c r="A97" s="53"/>
      <c r="B97" s="69" t="s">
        <v>104</v>
      </c>
      <c r="C97" s="70">
        <v>27.614633228591014</v>
      </c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>
        <v>27.614633228591014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>
        <v>3.8753274569551914</v>
      </c>
    </row>
    <row r="100" spans="1:15">
      <c r="A100" s="53"/>
      <c r="B100" s="69" t="s">
        <v>106</v>
      </c>
      <c r="C100" s="70">
        <v>1.0335805584357474</v>
      </c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v>1.0335805584357474</v>
      </c>
    </row>
    <row r="101" spans="1:15">
      <c r="A101" s="53"/>
      <c r="B101" s="69" t="s">
        <v>107</v>
      </c>
      <c r="C101" s="70">
        <v>2.8417468985194438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v>2.8417468985194438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v>88.364097513456372</v>
      </c>
    </row>
    <row r="104" spans="1:15">
      <c r="A104" s="53"/>
      <c r="B104" s="80" t="s">
        <v>109</v>
      </c>
      <c r="C104" s="81">
        <v>76.179154028020562</v>
      </c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v>76.179154028020562</v>
      </c>
    </row>
    <row r="105" spans="1:15">
      <c r="A105" s="53"/>
      <c r="B105" s="69" t="s">
        <v>110</v>
      </c>
      <c r="C105" s="70">
        <v>35.868696054881589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v>35.868696054881589</v>
      </c>
    </row>
    <row r="106" spans="1:15">
      <c r="A106" s="53"/>
      <c r="B106" s="69" t="s">
        <v>111</v>
      </c>
      <c r="C106" s="70">
        <v>10.071091023457454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v>10.071091023457454</v>
      </c>
    </row>
    <row r="107" spans="1:15">
      <c r="A107" s="53"/>
      <c r="B107" s="69" t="s">
        <v>112</v>
      </c>
      <c r="C107" s="70">
        <v>6.4155578790476593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v>6.4155578790476593</v>
      </c>
    </row>
    <row r="108" spans="1:15">
      <c r="A108" s="53"/>
      <c r="B108" s="69" t="s">
        <v>113</v>
      </c>
      <c r="C108" s="70">
        <v>0.16477746512644748</v>
      </c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v>0.16477746512644748</v>
      </c>
    </row>
    <row r="109" spans="1:15">
      <c r="A109" s="53"/>
      <c r="B109" s="69" t="s">
        <v>352</v>
      </c>
      <c r="C109" s="70">
        <v>23.659031605507412</v>
      </c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v>23.659031605507412</v>
      </c>
    </row>
    <row r="110" spans="1:15" outlineLevel="1">
      <c r="A110" s="53"/>
      <c r="B110" s="69" t="s">
        <v>256</v>
      </c>
      <c r="C110" s="70">
        <v>0</v>
      </c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v>11.607233839587646</v>
      </c>
    </row>
    <row r="113" spans="1:15">
      <c r="A113" s="53"/>
      <c r="B113" s="69" t="s">
        <v>266</v>
      </c>
      <c r="C113" s="243">
        <v>8.7955995635368307</v>
      </c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v>8.7955995635368307</v>
      </c>
    </row>
    <row r="114" spans="1:15">
      <c r="A114" s="53"/>
      <c r="B114" s="246" t="s">
        <v>115</v>
      </c>
      <c r="C114" s="243">
        <v>1.6928708974331845</v>
      </c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v>1.6928708974331845</v>
      </c>
    </row>
    <row r="115" spans="1:15">
      <c r="A115" s="53"/>
      <c r="B115" s="246" t="s">
        <v>116</v>
      </c>
      <c r="C115" s="243">
        <v>5.5809791838520573</v>
      </c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v>5.5809791838520573</v>
      </c>
    </row>
    <row r="116" spans="1:15">
      <c r="A116" s="53"/>
      <c r="B116" s="246" t="s">
        <v>117</v>
      </c>
      <c r="C116" s="243">
        <v>0.54598667939846657</v>
      </c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v>0.54598667939846657</v>
      </c>
    </row>
    <row r="117" spans="1:15">
      <c r="A117" s="53"/>
      <c r="B117" s="246" t="s">
        <v>120</v>
      </c>
      <c r="C117" s="243">
        <v>0.97576280285312234</v>
      </c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v>0.97576280285312234</v>
      </c>
    </row>
    <row r="118" spans="1:15">
      <c r="A118" s="53"/>
      <c r="B118" s="69" t="s">
        <v>267</v>
      </c>
      <c r="C118" s="243">
        <v>2.8116342760508148</v>
      </c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v>2.8116342760508148</v>
      </c>
    </row>
    <row r="119" spans="1:15">
      <c r="A119" s="53"/>
      <c r="B119" s="246" t="s">
        <v>118</v>
      </c>
      <c r="C119" s="243">
        <v>0.51499953534220688</v>
      </c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v>0.51499953534220688</v>
      </c>
    </row>
    <row r="120" spans="1:15">
      <c r="A120" s="53"/>
      <c r="B120" s="246" t="s">
        <v>119</v>
      </c>
      <c r="C120" s="243">
        <v>2.2966347407086078</v>
      </c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v>2.2966347407086078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v>0.57770964584816464</v>
      </c>
    </row>
    <row r="123" spans="1:15">
      <c r="A123" s="53"/>
      <c r="B123" s="69" t="s">
        <v>73</v>
      </c>
      <c r="C123" s="86">
        <v>0.57770964584816464</v>
      </c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v>0.57770964584816464</v>
      </c>
    </row>
    <row r="124" spans="1:15" outlineLevel="1">
      <c r="A124" s="53"/>
      <c r="B124" s="72" t="s">
        <v>122</v>
      </c>
      <c r="C124" s="86">
        <v>0</v>
      </c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v>0.57770964584816464</v>
      </c>
    </row>
    <row r="126" spans="1:15" outlineLevel="1">
      <c r="A126" s="53"/>
      <c r="B126" s="72" t="s">
        <v>124</v>
      </c>
      <c r="C126" s="86">
        <v>0</v>
      </c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v>-23.227562807668292</v>
      </c>
    </row>
    <row r="129" spans="1:15">
      <c r="A129" s="53"/>
      <c r="B129" s="88" t="s">
        <v>126</v>
      </c>
      <c r="C129" s="89">
        <v>-31.537178836148911</v>
      </c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v>-31.537178836148911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v>7.8467321895299449</v>
      </c>
    </row>
    <row r="132" spans="1:15">
      <c r="A132" s="53"/>
      <c r="B132" s="69" t="s">
        <v>128</v>
      </c>
      <c r="C132" s="86">
        <v>7.2545563849222345</v>
      </c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v>7.2545563849222345</v>
      </c>
    </row>
    <row r="133" spans="1:15">
      <c r="A133" s="53"/>
      <c r="B133" s="69" t="s">
        <v>129</v>
      </c>
      <c r="C133" s="86">
        <v>0.59217580460771002</v>
      </c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v>0.59217580460771002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v>-39.383911025678856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88.582329783253925</v>
      </c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v>88.582329783253925</v>
      </c>
    </row>
    <row r="138" spans="1:15">
      <c r="A138" s="53"/>
      <c r="B138" s="69" t="s">
        <v>132</v>
      </c>
      <c r="C138" s="86">
        <v>32.299999999999997</v>
      </c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v>32.299999999999997</v>
      </c>
    </row>
    <row r="139" spans="1:15">
      <c r="A139" s="53"/>
      <c r="B139" s="69" t="s">
        <v>133</v>
      </c>
      <c r="C139" s="86">
        <v>32.299999999999997</v>
      </c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v>32.299999999999997</v>
      </c>
    </row>
    <row r="140" spans="1:15" outlineLevel="1">
      <c r="A140" s="53"/>
      <c r="B140" s="95" t="s">
        <v>261</v>
      </c>
      <c r="C140" s="86">
        <v>0</v>
      </c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49.068332107616868</v>
      </c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v>49.068332107616868</v>
      </c>
    </row>
    <row r="145" spans="1:18">
      <c r="A145" s="53"/>
      <c r="B145" s="97" t="s">
        <v>138</v>
      </c>
      <c r="C145" s="86">
        <v>0</v>
      </c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49.068332107616868</v>
      </c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v>49.068332107616868</v>
      </c>
    </row>
    <row r="147" spans="1:18">
      <c r="A147" s="53"/>
      <c r="B147" s="96" t="s">
        <v>140</v>
      </c>
      <c r="C147" s="86">
        <v>6.6218218710293577</v>
      </c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v>6.6218218710293577</v>
      </c>
    </row>
    <row r="148" spans="1:18">
      <c r="A148" s="53"/>
      <c r="B148" s="97" t="s">
        <v>141</v>
      </c>
      <c r="C148" s="86">
        <v>-4.8375130200000065</v>
      </c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v>-4.8375130200000065</v>
      </c>
    </row>
    <row r="149" spans="1:18">
      <c r="A149" s="53"/>
      <c r="B149" s="97" t="s">
        <v>261</v>
      </c>
      <c r="C149" s="86">
        <v>0</v>
      </c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v>11.459334891029364</v>
      </c>
    </row>
    <row r="152" spans="1:18">
      <c r="A152" s="53"/>
      <c r="B152" s="97" t="s">
        <v>143</v>
      </c>
      <c r="C152" s="86">
        <v>0</v>
      </c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v>0.59217580460771002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49.19841875757507</v>
      </c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v>49.19841875757507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3" t="s">
        <v>404</v>
      </c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</row>
    <row r="158" spans="1:18">
      <c r="A158" s="53"/>
      <c r="B158" s="423" t="s">
        <v>400</v>
      </c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</row>
    <row r="159" spans="1:18">
      <c r="A159" s="53"/>
      <c r="B159" s="424" t="s">
        <v>95</v>
      </c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2" t="s">
        <v>96</v>
      </c>
      <c r="C161" s="439" t="s">
        <v>401</v>
      </c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1"/>
      <c r="O161" s="437" t="s">
        <v>402</v>
      </c>
    </row>
    <row r="162" spans="1:15">
      <c r="A162" s="53"/>
      <c r="B162" s="433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8"/>
    </row>
    <row r="163" spans="1:15">
      <c r="A163" s="53"/>
      <c r="B163" s="63" t="s">
        <v>97</v>
      </c>
      <c r="C163" s="64">
        <v>57.485584477084451</v>
      </c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v>57.485584477084451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v>56.894246318540041</v>
      </c>
    </row>
    <row r="166" spans="1:15">
      <c r="A166" s="53"/>
      <c r="B166" s="69" t="s">
        <v>99</v>
      </c>
      <c r="C166" s="70">
        <v>6.7958424004203968</v>
      </c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v>6.7958424004203968</v>
      </c>
    </row>
    <row r="167" spans="1:15">
      <c r="A167" s="53"/>
      <c r="B167" s="69" t="s">
        <v>100</v>
      </c>
      <c r="C167" s="70">
        <v>0</v>
      </c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v>7.2225493999125359</v>
      </c>
    </row>
    <row r="169" spans="1:15">
      <c r="A169" s="53"/>
      <c r="B169" s="69" t="s">
        <v>102</v>
      </c>
      <c r="C169" s="70">
        <v>1.2062273571463842</v>
      </c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v>1.2062273571463842</v>
      </c>
    </row>
    <row r="170" spans="1:15">
      <c r="A170" s="53"/>
      <c r="B170" s="69" t="s">
        <v>103</v>
      </c>
      <c r="C170" s="70">
        <v>16.575715452561081</v>
      </c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v>16.575715452561081</v>
      </c>
    </row>
    <row r="171" spans="1:15">
      <c r="A171" s="53"/>
      <c r="B171" s="69" t="s">
        <v>104</v>
      </c>
      <c r="C171" s="70">
        <v>25.093911708499643</v>
      </c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v>25.093911708499643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v>0.59133815854441274</v>
      </c>
    </row>
    <row r="174" spans="1:15">
      <c r="A174" s="53"/>
      <c r="B174" s="69" t="s">
        <v>106</v>
      </c>
      <c r="C174" s="70">
        <v>0.56312820746132808</v>
      </c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v>0.56312820746132808</v>
      </c>
    </row>
    <row r="175" spans="1:15">
      <c r="A175" s="53"/>
      <c r="B175" s="69" t="s">
        <v>107</v>
      </c>
      <c r="C175" s="70">
        <v>2.8209951083084696E-2</v>
      </c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v>2.8209951083084696E-2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v>89.457914674628853</v>
      </c>
    </row>
    <row r="178" spans="1:15">
      <c r="A178" s="53"/>
      <c r="B178" s="80" t="s">
        <v>109</v>
      </c>
      <c r="C178" s="81">
        <v>76.714590034540549</v>
      </c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v>76.714590034540549</v>
      </c>
    </row>
    <row r="179" spans="1:15">
      <c r="A179" s="53"/>
      <c r="B179" s="69" t="s">
        <v>110</v>
      </c>
      <c r="C179" s="70">
        <v>31.918314964840125</v>
      </c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v>31.918314964840125</v>
      </c>
    </row>
    <row r="180" spans="1:15">
      <c r="A180" s="53"/>
      <c r="B180" s="69" t="s">
        <v>111</v>
      </c>
      <c r="C180" s="70">
        <v>15.782700336454283</v>
      </c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v>15.782700336454283</v>
      </c>
    </row>
    <row r="181" spans="1:15">
      <c r="A181" s="53"/>
      <c r="B181" s="69" t="s">
        <v>112</v>
      </c>
      <c r="C181" s="70">
        <v>6.1088326586250368</v>
      </c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v>6.1088326586250368</v>
      </c>
    </row>
    <row r="182" spans="1:15" ht="15" customHeight="1">
      <c r="A182" s="53"/>
      <c r="B182" s="69" t="s">
        <v>113</v>
      </c>
      <c r="C182" s="70">
        <v>0.44743972674242266</v>
      </c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v>0.44743972674242266</v>
      </c>
    </row>
    <row r="183" spans="1:15" ht="15" customHeight="1">
      <c r="A183" s="53"/>
      <c r="B183" s="69" t="s">
        <v>352</v>
      </c>
      <c r="C183" s="70">
        <v>22.457302347878692</v>
      </c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v>22.457302347878692</v>
      </c>
    </row>
    <row r="184" spans="1:15">
      <c r="A184" s="53"/>
      <c r="B184" s="69" t="s">
        <v>256</v>
      </c>
      <c r="C184" s="70">
        <v>0</v>
      </c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v>12.563788056972161</v>
      </c>
    </row>
    <row r="187" spans="1:15">
      <c r="A187" s="53"/>
      <c r="B187" s="69" t="s">
        <v>266</v>
      </c>
      <c r="C187" s="70">
        <v>11.710343695819315</v>
      </c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v>11.710343695819315</v>
      </c>
    </row>
    <row r="188" spans="1:15">
      <c r="A188" s="53"/>
      <c r="B188" s="69" t="s">
        <v>115</v>
      </c>
      <c r="C188" s="70">
        <v>4.0675530231852779</v>
      </c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v>4.0675530231852779</v>
      </c>
    </row>
    <row r="189" spans="1:15">
      <c r="A189" s="53"/>
      <c r="B189" s="69" t="s">
        <v>116</v>
      </c>
      <c r="C189" s="70">
        <v>6.1486521709305855</v>
      </c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v>6.1486521709305855</v>
      </c>
    </row>
    <row r="190" spans="1:15">
      <c r="A190" s="53"/>
      <c r="B190" s="69" t="s">
        <v>117</v>
      </c>
      <c r="C190" s="70">
        <v>0.87722008132833929</v>
      </c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v>0.87722008132833929</v>
      </c>
    </row>
    <row r="191" spans="1:15">
      <c r="A191" s="53"/>
      <c r="B191" s="69" t="s">
        <v>120</v>
      </c>
      <c r="C191" s="70">
        <v>0.61691842037511202</v>
      </c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v>0.61691842037511202</v>
      </c>
    </row>
    <row r="192" spans="1:15">
      <c r="A192" s="53"/>
      <c r="B192" s="69" t="s">
        <v>267</v>
      </c>
      <c r="C192" s="70">
        <v>0.85344436115284505</v>
      </c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v>0.85344436115284505</v>
      </c>
    </row>
    <row r="193" spans="1:15">
      <c r="A193" s="53"/>
      <c r="B193" s="69" t="s">
        <v>118</v>
      </c>
      <c r="C193" s="70">
        <v>0.15354084597696288</v>
      </c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v>0.15354084597696288</v>
      </c>
    </row>
    <row r="194" spans="1:15">
      <c r="A194" s="53"/>
      <c r="B194" s="69" t="s">
        <v>119</v>
      </c>
      <c r="C194" s="70">
        <v>0.69990351517588223</v>
      </c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v>0.69990351517588223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v>0.179536583116152</v>
      </c>
    </row>
    <row r="197" spans="1:15">
      <c r="A197" s="53"/>
      <c r="B197" s="69" t="s">
        <v>73</v>
      </c>
      <c r="C197" s="86">
        <v>0.179536583116152</v>
      </c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v>0.179536583116152</v>
      </c>
    </row>
    <row r="198" spans="1:15" ht="15" customHeight="1" outlineLevel="1">
      <c r="A198" s="53"/>
      <c r="B198" s="72" t="s">
        <v>122</v>
      </c>
      <c r="C198" s="86">
        <v>0</v>
      </c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v>0.179536583116152</v>
      </c>
    </row>
    <row r="200" spans="1:15" ht="15" customHeight="1" outlineLevel="1">
      <c r="A200" s="53"/>
      <c r="B200" s="72" t="s">
        <v>124</v>
      </c>
      <c r="C200" s="86">
        <v>0</v>
      </c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v>-19.820343716000508</v>
      </c>
    </row>
    <row r="203" spans="1:15">
      <c r="A203" s="53"/>
      <c r="B203" s="88" t="s">
        <v>126</v>
      </c>
      <c r="C203" s="89">
        <v>-31.972330197544402</v>
      </c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v>-31.972330197544402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v>3.037238840221764</v>
      </c>
    </row>
    <row r="206" spans="1:15">
      <c r="A206" s="53"/>
      <c r="B206" s="69" t="s">
        <v>128</v>
      </c>
      <c r="C206" s="86">
        <v>2.6670057956140538</v>
      </c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v>2.6670057956140538</v>
      </c>
    </row>
    <row r="207" spans="1:15">
      <c r="A207" s="53"/>
      <c r="B207" s="69" t="s">
        <v>129</v>
      </c>
      <c r="C207" s="86">
        <v>0.37023304460771012</v>
      </c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v>0.37023304460771012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v>-35.009569037766163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v>101.91430876993277</v>
      </c>
    </row>
    <row r="212" spans="1:17">
      <c r="A212" s="53"/>
      <c r="B212" s="69" t="s">
        <v>132</v>
      </c>
      <c r="C212" s="86">
        <v>40.700000000000003</v>
      </c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v>40.700000000000003</v>
      </c>
    </row>
    <row r="213" spans="1:17">
      <c r="A213" s="53"/>
      <c r="B213" s="72" t="s">
        <v>133</v>
      </c>
      <c r="C213" s="86">
        <v>40.700000000000003</v>
      </c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v>40.700000000000003</v>
      </c>
    </row>
    <row r="214" spans="1:17">
      <c r="A214" s="53"/>
      <c r="B214" s="69" t="s">
        <v>261</v>
      </c>
      <c r="C214" s="86">
        <v>0</v>
      </c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v>76.763734536366258</v>
      </c>
    </row>
    <row r="219" spans="1:17">
      <c r="A219" s="53"/>
      <c r="B219" s="97" t="s">
        <v>138</v>
      </c>
      <c r="C219" s="86">
        <v>0</v>
      </c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v>76.763734536366258</v>
      </c>
    </row>
    <row r="221" spans="1:17">
      <c r="A221" s="53"/>
      <c r="B221" s="97" t="s">
        <v>140</v>
      </c>
      <c r="C221" s="86">
        <v>-15.919658811041195</v>
      </c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v>-15.919658811041195</v>
      </c>
    </row>
    <row r="222" spans="1:17">
      <c r="A222" s="53"/>
      <c r="B222" s="97" t="s">
        <v>141</v>
      </c>
      <c r="C222" s="86">
        <v>-2.354623956923021</v>
      </c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v>-2.354623956923021</v>
      </c>
      <c r="Q222" s="225"/>
    </row>
    <row r="223" spans="1:17">
      <c r="A223" s="53"/>
      <c r="B223" s="97" t="s">
        <v>261</v>
      </c>
      <c r="C223" s="86">
        <v>0</v>
      </c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/>
      <c r="E224" s="86"/>
      <c r="G224" s="86"/>
      <c r="H224" s="86"/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v>-13.565034854118174</v>
      </c>
    </row>
    <row r="226" spans="1:15">
      <c r="A226" s="53"/>
      <c r="B226" s="97" t="s">
        <v>143</v>
      </c>
      <c r="C226" s="86">
        <v>0</v>
      </c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v>0.37023304460771012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v>66.904739732166604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3" t="s">
        <v>405</v>
      </c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</row>
    <row r="232" spans="1:15">
      <c r="A232" s="53"/>
      <c r="B232" s="423" t="s">
        <v>400</v>
      </c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</row>
    <row r="233" spans="1:15">
      <c r="A233" s="53"/>
      <c r="B233" s="424" t="s">
        <v>95</v>
      </c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2" t="s">
        <v>96</v>
      </c>
      <c r="C235" s="439" t="s">
        <v>401</v>
      </c>
      <c r="D235" s="440"/>
      <c r="E235" s="440"/>
      <c r="F235" s="440"/>
      <c r="G235" s="440"/>
      <c r="H235" s="440"/>
      <c r="I235" s="440"/>
      <c r="J235" s="440"/>
      <c r="K235" s="440"/>
      <c r="L235" s="440"/>
      <c r="M235" s="440"/>
      <c r="N235" s="441"/>
      <c r="O235" s="437" t="s">
        <v>402</v>
      </c>
    </row>
    <row r="236" spans="1:15">
      <c r="A236" s="53"/>
      <c r="B236" s="433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8"/>
    </row>
    <row r="237" spans="1:15">
      <c r="A237" s="53"/>
      <c r="B237" s="63" t="s">
        <v>97</v>
      </c>
      <c r="C237" s="64">
        <v>36.129206181447607</v>
      </c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v>36.129206181447607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v>35.162077872061346</v>
      </c>
    </row>
    <row r="240" spans="1:15">
      <c r="A240" s="53"/>
      <c r="B240" s="69" t="s">
        <v>99</v>
      </c>
      <c r="C240" s="70">
        <v>0.24986150887699177</v>
      </c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v>0.24986150887699177</v>
      </c>
    </row>
    <row r="241" spans="1:15">
      <c r="A241" s="53"/>
      <c r="B241" s="69" t="s">
        <v>100</v>
      </c>
      <c r="C241" s="70">
        <v>0</v>
      </c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v>3.9814445367882012</v>
      </c>
    </row>
    <row r="243" spans="1:15">
      <c r="A243" s="53"/>
      <c r="B243" s="69" t="s">
        <v>102</v>
      </c>
      <c r="C243" s="70">
        <v>1.3238682420946457</v>
      </c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v>1.3238682420946457</v>
      </c>
    </row>
    <row r="244" spans="1:15">
      <c r="A244" s="53"/>
      <c r="B244" s="69" t="s">
        <v>103</v>
      </c>
      <c r="C244" s="70">
        <v>12.330572316094266</v>
      </c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v>12.330572316094266</v>
      </c>
    </row>
    <row r="245" spans="1:15">
      <c r="A245" s="53"/>
      <c r="B245" s="69" t="s">
        <v>104</v>
      </c>
      <c r="C245" s="70">
        <v>17.276331268207244</v>
      </c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v>17.276331268207244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0.96712830938626382</v>
      </c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v>0.96712830938626382</v>
      </c>
    </row>
    <row r="248" spans="1:15">
      <c r="A248" s="53"/>
      <c r="B248" s="69" t="s">
        <v>106</v>
      </c>
      <c r="C248" s="70">
        <v>0.94124265611443814</v>
      </c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v>0.94124265611443814</v>
      </c>
    </row>
    <row r="249" spans="1:15">
      <c r="A249" s="53"/>
      <c r="B249" s="69" t="s">
        <v>107</v>
      </c>
      <c r="C249" s="70">
        <v>2.5885653271825692E-2</v>
      </c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v>2.5885653271825692E-2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77.713965037090574</v>
      </c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v>77.713965037090574</v>
      </c>
    </row>
    <row r="252" spans="1:15">
      <c r="A252" s="53"/>
      <c r="B252" s="80" t="s">
        <v>109</v>
      </c>
      <c r="C252" s="81">
        <v>70.646796336137172</v>
      </c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v>70.646796336137172</v>
      </c>
    </row>
    <row r="253" spans="1:15">
      <c r="A253" s="53"/>
      <c r="B253" s="69" t="s">
        <v>110</v>
      </c>
      <c r="C253" s="70">
        <v>30.771304443871003</v>
      </c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v>30.771304443871003</v>
      </c>
    </row>
    <row r="254" spans="1:15">
      <c r="A254" s="53"/>
      <c r="B254" s="69" t="s">
        <v>111</v>
      </c>
      <c r="C254" s="70">
        <v>10.479058069108024</v>
      </c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v>10.479058069108024</v>
      </c>
    </row>
    <row r="255" spans="1:15">
      <c r="A255" s="53"/>
      <c r="B255" s="69" t="s">
        <v>112</v>
      </c>
      <c r="C255" s="70">
        <v>6.0077242522721059</v>
      </c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v>6.0077242522721059</v>
      </c>
    </row>
    <row r="256" spans="1:15">
      <c r="A256" s="53"/>
      <c r="B256" s="69" t="s">
        <v>113</v>
      </c>
      <c r="C256" s="70">
        <v>0.90778734537863714</v>
      </c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v>0.90778734537863714</v>
      </c>
    </row>
    <row r="257" spans="1:15">
      <c r="A257" s="53"/>
      <c r="B257" s="69" t="s">
        <v>352</v>
      </c>
      <c r="C257" s="70">
        <v>22.48092222550741</v>
      </c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v>22.48092222550741</v>
      </c>
    </row>
    <row r="258" spans="1:15">
      <c r="A258" s="53"/>
      <c r="B258" s="69" t="s">
        <v>256</v>
      </c>
      <c r="C258" s="70">
        <v>0</v>
      </c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6.9969782737654374</v>
      </c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v>6.9969782737654374</v>
      </c>
    </row>
    <row r="261" spans="1:15">
      <c r="A261" s="53"/>
      <c r="B261" s="69" t="s">
        <v>266</v>
      </c>
      <c r="C261" s="70">
        <v>5.3897510476402077</v>
      </c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v>5.3897510476402077</v>
      </c>
    </row>
    <row r="262" spans="1:15">
      <c r="A262" s="53"/>
      <c r="B262" s="69" t="s">
        <v>115</v>
      </c>
      <c r="C262" s="70">
        <v>2.4875334357872907</v>
      </c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v>2.4875334357872907</v>
      </c>
    </row>
    <row r="263" spans="1:15">
      <c r="A263" s="53"/>
      <c r="B263" s="69" t="s">
        <v>116</v>
      </c>
      <c r="C263" s="70">
        <v>2.2000575055900007</v>
      </c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v>2.2000575055900007</v>
      </c>
    </row>
    <row r="264" spans="1:15">
      <c r="A264" s="53"/>
      <c r="B264" s="69" t="s">
        <v>117</v>
      </c>
      <c r="C264" s="70">
        <v>0.51597863931974808</v>
      </c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v>0.51597863931974808</v>
      </c>
    </row>
    <row r="265" spans="1:15">
      <c r="A265" s="53"/>
      <c r="B265" s="69" t="s">
        <v>120</v>
      </c>
      <c r="C265" s="70">
        <v>0.18618146694316892</v>
      </c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v>0.18618146694316892</v>
      </c>
    </row>
    <row r="266" spans="1:15">
      <c r="A266" s="53"/>
      <c r="B266" s="69" t="s">
        <v>267</v>
      </c>
      <c r="C266" s="70">
        <v>1.6072272261252301</v>
      </c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v>1.6072272261252301</v>
      </c>
    </row>
    <row r="267" spans="1:15">
      <c r="A267" s="53"/>
      <c r="B267" s="69" t="s">
        <v>118</v>
      </c>
      <c r="C267" s="70">
        <v>0.3322065995513892</v>
      </c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v>0.3322065995513892</v>
      </c>
    </row>
    <row r="268" spans="1:15">
      <c r="A268" s="53"/>
      <c r="B268" s="69" t="s">
        <v>119</v>
      </c>
      <c r="C268" s="70">
        <v>1.2750206265738409</v>
      </c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v>1.2750206265738409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v>7.0190427187971624E-2</v>
      </c>
    </row>
    <row r="271" spans="1:15">
      <c r="A271" s="53"/>
      <c r="B271" s="69" t="s">
        <v>73</v>
      </c>
      <c r="C271" s="86">
        <v>7.0190427187971624E-2</v>
      </c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v>7.0190427187971624E-2</v>
      </c>
    </row>
    <row r="272" spans="1:15" outlineLevel="1">
      <c r="A272" s="53"/>
      <c r="B272" s="72" t="s">
        <v>122</v>
      </c>
      <c r="C272" s="86">
        <v>0</v>
      </c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v>7.0190427187971624E-2</v>
      </c>
    </row>
    <row r="274" spans="1:15" outlineLevel="1">
      <c r="A274" s="53"/>
      <c r="B274" s="72" t="s">
        <v>124</v>
      </c>
      <c r="C274" s="86">
        <v>0</v>
      </c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v>-35.484718464075826</v>
      </c>
    </row>
    <row r="277" spans="1:15">
      <c r="A277" s="53"/>
      <c r="B277" s="88" t="s">
        <v>126</v>
      </c>
      <c r="C277" s="89">
        <v>-41.584758855642967</v>
      </c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v>-41.584758855642967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v>7.979652311017432</v>
      </c>
    </row>
    <row r="280" spans="1:15">
      <c r="A280" s="53"/>
      <c r="B280" s="69" t="s">
        <v>128</v>
      </c>
      <c r="C280" s="86">
        <v>7.5050936457385511</v>
      </c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v>7.5050936457385511</v>
      </c>
    </row>
    <row r="281" spans="1:15">
      <c r="A281" s="53"/>
      <c r="B281" s="69" t="s">
        <v>129</v>
      </c>
      <c r="C281" s="86">
        <v>0.47455866527888052</v>
      </c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v>0.47455866527888052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-49.564411166660399</v>
      </c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v>-49.564411166660399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v>90.893723762390962</v>
      </c>
    </row>
    <row r="286" spans="1:15">
      <c r="A286" s="53"/>
      <c r="B286" s="69" t="s">
        <v>132</v>
      </c>
      <c r="C286" s="86">
        <v>50.4</v>
      </c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v>50.4</v>
      </c>
    </row>
    <row r="287" spans="1:15">
      <c r="A287" s="53"/>
      <c r="B287" s="72" t="s">
        <v>133</v>
      </c>
      <c r="C287" s="86">
        <v>50.4</v>
      </c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v>50.4</v>
      </c>
    </row>
    <row r="288" spans="1:15">
      <c r="A288" s="53"/>
      <c r="B288" s="69" t="s">
        <v>261</v>
      </c>
      <c r="C288" s="86">
        <v>0</v>
      </c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v>77.801071197461127</v>
      </c>
    </row>
    <row r="293" spans="1:17">
      <c r="A293" s="53"/>
      <c r="B293" s="97" t="s">
        <v>138</v>
      </c>
      <c r="C293" s="86">
        <v>0</v>
      </c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v>77.801071197461127</v>
      </c>
    </row>
    <row r="295" spans="1:17">
      <c r="A295" s="53"/>
      <c r="B295" s="97" t="s">
        <v>140</v>
      </c>
      <c r="C295" s="86">
        <v>-37.781906100349033</v>
      </c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v>-37.781906100349033</v>
      </c>
    </row>
    <row r="296" spans="1:17">
      <c r="A296" s="53"/>
      <c r="B296" s="97" t="s">
        <v>141</v>
      </c>
      <c r="C296" s="86">
        <v>-0.14385552592261419</v>
      </c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v>-0.14385552592261419</v>
      </c>
      <c r="P296" s="225"/>
    </row>
    <row r="297" spans="1:17">
      <c r="A297" s="53"/>
      <c r="B297" s="97" t="s">
        <v>261</v>
      </c>
      <c r="C297" s="86">
        <v>0</v>
      </c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v>-37.638050574426423</v>
      </c>
    </row>
    <row r="300" spans="1:17">
      <c r="A300" s="53"/>
      <c r="B300" s="97" t="s">
        <v>143</v>
      </c>
      <c r="C300" s="86">
        <v>0</v>
      </c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v>0.47455866527888052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41.329312595730563</v>
      </c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v>41.329312595730563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3" t="s">
        <v>406</v>
      </c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Q305" s="61"/>
      <c r="R305" s="61"/>
      <c r="S305" s="61"/>
      <c r="T305" s="61"/>
      <c r="U305" s="61"/>
      <c r="V305" s="61"/>
    </row>
    <row r="306" spans="2:29" s="53" customFormat="1">
      <c r="B306" s="423" t="s">
        <v>400</v>
      </c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Q306" s="61"/>
      <c r="R306" s="61"/>
      <c r="S306" s="61"/>
      <c r="T306" s="61"/>
      <c r="U306" s="61"/>
      <c r="V306" s="61"/>
    </row>
    <row r="307" spans="2:29" s="53" customFormat="1">
      <c r="B307" s="424" t="s">
        <v>95</v>
      </c>
      <c r="C307" s="424"/>
      <c r="D307" s="424"/>
      <c r="E307" s="424"/>
      <c r="F307" s="424"/>
      <c r="G307" s="424"/>
      <c r="H307" s="424"/>
      <c r="I307" s="424"/>
      <c r="J307" s="424"/>
      <c r="K307" s="424"/>
      <c r="L307" s="424"/>
      <c r="M307" s="424"/>
      <c r="N307" s="424"/>
      <c r="O307" s="424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32" t="s">
        <v>96</v>
      </c>
      <c r="C309" s="439" t="s">
        <v>401</v>
      </c>
      <c r="D309" s="440"/>
      <c r="E309" s="440"/>
      <c r="F309" s="440"/>
      <c r="G309" s="440"/>
      <c r="H309" s="440"/>
      <c r="I309" s="440"/>
      <c r="J309" s="440"/>
      <c r="K309" s="440"/>
      <c r="L309" s="440"/>
      <c r="M309" s="440"/>
      <c r="N309" s="441"/>
      <c r="O309" s="437" t="s">
        <v>402</v>
      </c>
      <c r="Q309" s="61"/>
      <c r="R309" s="61"/>
      <c r="S309" s="61"/>
      <c r="T309" s="61"/>
      <c r="U309" s="61"/>
      <c r="V309" s="61"/>
    </row>
    <row r="310" spans="2:29" s="53" customFormat="1">
      <c r="B310" s="433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8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v>32.685383539999997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v>32.685383539999997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v>32.685383539999997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v>32.685383539999997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>
      <c r="A339" s="53"/>
      <c r="B339" s="106" t="s">
        <v>73</v>
      </c>
      <c r="C339" s="210"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>
      <c r="B341" s="111" t="s">
        <v>123</v>
      </c>
      <c r="C341" s="210"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v>-32.685383539999997</v>
      </c>
    </row>
    <row r="344" spans="1:29">
      <c r="A344" s="53"/>
      <c r="B344" s="113" t="s">
        <v>158</v>
      </c>
      <c r="C344" s="211">
        <v>-32.685383539999997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v>-32.685383539999997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>
      <c r="A347" s="53"/>
      <c r="B347" s="117" t="s">
        <v>159</v>
      </c>
      <c r="C347" s="210"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v>-32.685383539999997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v>3.7444024293620259E-5</v>
      </c>
    </row>
    <row r="352" spans="1:29">
      <c r="A352" s="53"/>
      <c r="B352" s="98" t="s">
        <v>162</v>
      </c>
      <c r="C352" s="210"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>
      <c r="B353" s="98" t="s">
        <v>261</v>
      </c>
      <c r="C353" s="210"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v>3.7444024293620259E-5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v>3.7444024293620259E-5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v>-32.685346095975703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2" t="s">
        <v>407</v>
      </c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</row>
    <row r="375" spans="1:29">
      <c r="A375" s="53"/>
      <c r="B375" s="423" t="s">
        <v>400</v>
      </c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</row>
    <row r="376" spans="1:29">
      <c r="A376" s="53"/>
      <c r="B376" s="424" t="s">
        <v>95</v>
      </c>
      <c r="C376" s="424"/>
      <c r="D376" s="424"/>
      <c r="E376" s="424"/>
      <c r="F376" s="424"/>
      <c r="G376" s="424"/>
      <c r="H376" s="424"/>
      <c r="I376" s="424"/>
      <c r="J376" s="424"/>
      <c r="K376" s="424"/>
      <c r="L376" s="424"/>
      <c r="M376" s="424"/>
      <c r="N376" s="424"/>
      <c r="O376" s="424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2" t="s">
        <v>96</v>
      </c>
      <c r="C378" s="434" t="s">
        <v>401</v>
      </c>
      <c r="D378" s="435"/>
      <c r="E378" s="435"/>
      <c r="F378" s="435"/>
      <c r="G378" s="435"/>
      <c r="H378" s="435"/>
      <c r="I378" s="435"/>
      <c r="J378" s="435"/>
      <c r="K378" s="435"/>
      <c r="L378" s="435"/>
      <c r="M378" s="435"/>
      <c r="N378" s="436"/>
      <c r="O378" s="437" t="s">
        <v>402</v>
      </c>
    </row>
    <row r="379" spans="1:29">
      <c r="A379" s="53"/>
      <c r="B379" s="433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8"/>
    </row>
    <row r="380" spans="1:29">
      <c r="A380" s="53"/>
      <c r="B380" s="63" t="s">
        <v>146</v>
      </c>
      <c r="C380" s="64">
        <v>18.389801194003006</v>
      </c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v>18.389801194003006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v>18.389801194003006</v>
      </c>
    </row>
    <row r="383" spans="1:29">
      <c r="A383" s="53"/>
      <c r="B383" s="96" t="s">
        <v>169</v>
      </c>
      <c r="C383" s="110">
        <v>15.964300463247067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v>15.964300463247067</v>
      </c>
    </row>
    <row r="384" spans="1:29">
      <c r="A384" s="53"/>
      <c r="B384" s="96" t="s">
        <v>111</v>
      </c>
      <c r="C384" s="110"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v>0.30624443204181395</v>
      </c>
    </row>
    <row r="386" spans="1:29" s="53" customFormat="1">
      <c r="B386" s="96" t="s">
        <v>170</v>
      </c>
      <c r="C386" s="110">
        <v>2.1192562987141237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v>2.1192562987141237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v>3.567360331450014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v>3.567360331450014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v>2.7979875806758785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v>0.41156793244034401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v>0.24929112212652796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v>0.10851369620726384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v>14.822440862552991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v>2.5390639723568293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v>2.5390639723568293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v>12.283376890196163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v>-12.283376890196159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v>-10.862207668528821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v>-10.862207668528821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v>-1.4211692216673368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v>-1.4211692216673368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2" t="s">
        <v>408</v>
      </c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61"/>
      <c r="Q424" s="61"/>
      <c r="R424" s="61"/>
      <c r="S424" s="61"/>
    </row>
    <row r="425" spans="1:29" s="53" customFormat="1">
      <c r="B425" s="423" t="s">
        <v>400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61"/>
      <c r="Q425" s="61"/>
      <c r="R425" s="61"/>
      <c r="S425" s="61"/>
    </row>
    <row r="426" spans="1:29" s="53" customFormat="1">
      <c r="B426" s="424" t="s">
        <v>95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4"/>
      <c r="O426" s="424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2" t="s">
        <v>96</v>
      </c>
      <c r="C428" s="434" t="s">
        <v>401</v>
      </c>
      <c r="D428" s="435"/>
      <c r="E428" s="435"/>
      <c r="F428" s="435"/>
      <c r="G428" s="435"/>
      <c r="H428" s="435"/>
      <c r="I428" s="435"/>
      <c r="J428" s="435"/>
      <c r="K428" s="435"/>
      <c r="L428" s="435"/>
      <c r="M428" s="435"/>
      <c r="N428" s="436"/>
      <c r="O428" s="437" t="s">
        <v>402</v>
      </c>
      <c r="P428" s="61"/>
      <c r="Q428" s="61"/>
      <c r="R428" s="61"/>
      <c r="S428" s="61"/>
    </row>
    <row r="429" spans="1:29" s="53" customFormat="1">
      <c r="B429" s="433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8"/>
      <c r="P429" s="61"/>
      <c r="Q429" s="61"/>
      <c r="R429" s="61"/>
      <c r="S429" s="61"/>
    </row>
    <row r="430" spans="1:29" s="53" customFormat="1">
      <c r="B430" s="63" t="s">
        <v>146</v>
      </c>
      <c r="C430" s="64">
        <v>11.316536841808269</v>
      </c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v>11.316536841808269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10.302762338383731</v>
      </c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v>10.302762338383731</v>
      </c>
    </row>
    <row r="433" spans="1:29">
      <c r="A433" s="53"/>
      <c r="B433" s="98" t="s">
        <v>148</v>
      </c>
      <c r="C433" s="110"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10.302762338383731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v>10.302762338383731</v>
      </c>
    </row>
    <row r="437" spans="1:29">
      <c r="A437" s="53"/>
      <c r="B437" s="98" t="s">
        <v>170</v>
      </c>
      <c r="C437" s="110"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v>1.0137745034245367</v>
      </c>
    </row>
    <row r="441" spans="1:29">
      <c r="A441" s="53"/>
      <c r="B441" s="106" t="s">
        <v>107</v>
      </c>
      <c r="C441" s="110">
        <v>1.0137745034245367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v>1.0137745034245367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v>2.1895729221773137</v>
      </c>
    </row>
    <row r="444" spans="1:29">
      <c r="A444" s="53"/>
      <c r="B444" s="130" t="s">
        <v>178</v>
      </c>
      <c r="C444" s="129">
        <v>2.1895729221773137</v>
      </c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v>2.1895729221773137</v>
      </c>
    </row>
    <row r="445" spans="1:29">
      <c r="A445" s="53"/>
      <c r="B445" s="98" t="s">
        <v>115</v>
      </c>
      <c r="C445" s="110">
        <v>1.8190439799042117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v>1.8190439799042117</v>
      </c>
    </row>
    <row r="446" spans="1:29">
      <c r="A446" s="53"/>
      <c r="B446" s="98" t="s">
        <v>69</v>
      </c>
      <c r="C446" s="110">
        <v>0.19697046575110569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v>0.19697046575110569</v>
      </c>
    </row>
    <row r="447" spans="1:29">
      <c r="A447" s="53"/>
      <c r="B447" s="98" t="s">
        <v>70</v>
      </c>
      <c r="C447" s="110">
        <v>1.6641997658195257E-2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v>1.6641997658195257E-2</v>
      </c>
    </row>
    <row r="448" spans="1:29" s="53" customFormat="1">
      <c r="B448" s="98" t="s">
        <v>88</v>
      </c>
      <c r="C448" s="110">
        <v>0.1569164788638015</v>
      </c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v>0.1569164788638015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v>0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v>0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9.1269639196309544</v>
      </c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v>9.1269639196309544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v>3.4136594754921673E-2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v>3.4136594754921673E-2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9.0928273248760334</v>
      </c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v>9.0928273248760334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-9.0928273248760298</v>
      </c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v>-9.0928273248760298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-10.513996546543368</v>
      </c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v>-10.513996546543368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-10.513996546543368</v>
      </c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v>-10.513996546543368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v>1.4211692216673368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v>1.4211692216673368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2" t="s">
        <v>409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</row>
    <row r="473" spans="1:29">
      <c r="B473" s="423" t="s">
        <v>400</v>
      </c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</row>
    <row r="474" spans="1:29">
      <c r="B474" s="424" t="s">
        <v>95</v>
      </c>
      <c r="C474" s="424"/>
      <c r="D474" s="424"/>
      <c r="E474" s="424"/>
      <c r="F474" s="424"/>
      <c r="G474" s="424"/>
      <c r="H474" s="424"/>
      <c r="I474" s="424"/>
      <c r="J474" s="424"/>
      <c r="K474" s="424"/>
      <c r="L474" s="424"/>
      <c r="M474" s="424"/>
      <c r="N474" s="424"/>
      <c r="O474" s="424"/>
    </row>
    <row r="476" spans="1:29" ht="15" thickBot="1"/>
    <row r="477" spans="1:29">
      <c r="B477" s="425" t="s">
        <v>96</v>
      </c>
      <c r="C477" s="427" t="s">
        <v>401</v>
      </c>
      <c r="D477" s="428">
        <v>0</v>
      </c>
      <c r="E477" s="428">
        <v>0</v>
      </c>
      <c r="F477" s="428">
        <v>0</v>
      </c>
      <c r="G477" s="428">
        <v>0</v>
      </c>
      <c r="H477" s="428">
        <v>0</v>
      </c>
      <c r="I477" s="428">
        <v>0</v>
      </c>
      <c r="J477" s="428">
        <v>0</v>
      </c>
      <c r="K477" s="428">
        <v>0</v>
      </c>
      <c r="L477" s="428">
        <v>0</v>
      </c>
      <c r="M477" s="428">
        <v>0</v>
      </c>
      <c r="N477" s="429">
        <v>0</v>
      </c>
      <c r="O477" s="430" t="s">
        <v>402</v>
      </c>
    </row>
    <row r="478" spans="1:29">
      <c r="B478" s="426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1"/>
    </row>
    <row r="479" spans="1:29">
      <c r="B479" s="369" t="s">
        <v>146</v>
      </c>
      <c r="C479" s="370">
        <v>102.67548955624621</v>
      </c>
      <c r="D479" s="370"/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v>102.67548955624621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102.60730370175487</v>
      </c>
      <c r="D481" s="374"/>
      <c r="E481" s="374"/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v>102.60730370175487</v>
      </c>
    </row>
    <row r="482" spans="2:15">
      <c r="B482" s="375" t="s">
        <v>148</v>
      </c>
      <c r="C482" s="243">
        <v>102.60730370175487</v>
      </c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v>102.60730370175487</v>
      </c>
    </row>
    <row r="483" spans="2:15">
      <c r="B483" s="375" t="s">
        <v>113</v>
      </c>
      <c r="C483" s="243">
        <v>0</v>
      </c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v>0</v>
      </c>
    </row>
    <row r="486" spans="2:15">
      <c r="B486" s="375" t="s">
        <v>339</v>
      </c>
      <c r="C486" s="243">
        <v>0</v>
      </c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6.8185854491327552E-2</v>
      </c>
      <c r="D488" s="374"/>
      <c r="E488" s="374"/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v>6.8185854491327552E-2</v>
      </c>
    </row>
    <row r="489" spans="2:15">
      <c r="B489" s="375" t="s">
        <v>107</v>
      </c>
      <c r="C489" s="243">
        <v>6.8185854491327552E-2</v>
      </c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v>6.8185854491327552E-2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34.280674486706452</v>
      </c>
      <c r="D491" s="380"/>
      <c r="E491" s="380"/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v>34.280674486706452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340</v>
      </c>
      <c r="C493" s="85">
        <v>2.4749390213795488</v>
      </c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v>2.4749390213795488</v>
      </c>
    </row>
    <row r="494" spans="2:15">
      <c r="B494" s="381" t="s">
        <v>341</v>
      </c>
      <c r="C494" s="110">
        <v>2.4749390213795488</v>
      </c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v>2.4749390213795488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342</v>
      </c>
      <c r="C496" s="85">
        <v>31.723607476147102</v>
      </c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v>31.723607476147102</v>
      </c>
    </row>
    <row r="497" spans="2:15">
      <c r="B497" s="375" t="s">
        <v>115</v>
      </c>
      <c r="C497" s="110">
        <v>1.0230926289579676</v>
      </c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v>1.0230926289579676</v>
      </c>
    </row>
    <row r="498" spans="2:15">
      <c r="B498" s="375" t="s">
        <v>69</v>
      </c>
      <c r="C498" s="110">
        <v>4.5486129730712905</v>
      </c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v>4.5486129730712905</v>
      </c>
    </row>
    <row r="499" spans="2:15">
      <c r="B499" s="375" t="s">
        <v>70</v>
      </c>
      <c r="C499" s="110">
        <v>26.151901874117844</v>
      </c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v>26.151901874117844</v>
      </c>
    </row>
    <row r="500" spans="2:15">
      <c r="B500" s="375" t="s">
        <v>88</v>
      </c>
      <c r="C500" s="110">
        <v>0</v>
      </c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v>0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8.2127989179804017E-2</v>
      </c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v>8.2127989179804017E-2</v>
      </c>
    </row>
    <row r="503" spans="2:15">
      <c r="B503" s="375" t="s">
        <v>73</v>
      </c>
      <c r="C503" s="110">
        <v>8.2127989179804017E-2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v>8.2127989179804017E-2</v>
      </c>
    </row>
    <row r="504" spans="2:15">
      <c r="B504" s="383" t="s">
        <v>122</v>
      </c>
      <c r="C504" s="110">
        <v>0</v>
      </c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v>0</v>
      </c>
    </row>
    <row r="505" spans="2:15">
      <c r="B505" s="384" t="s">
        <v>123</v>
      </c>
      <c r="C505" s="110">
        <v>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4" t="s">
        <v>343</v>
      </c>
      <c r="C506" s="110">
        <v>0</v>
      </c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4" t="s">
        <v>344</v>
      </c>
      <c r="C507" s="110">
        <v>8.2127989179804017E-2</v>
      </c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v>8.2127989179804017E-2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68.39481506953976</v>
      </c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>
        <v>68.39481506953976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0.14072984020004092</v>
      </c>
      <c r="D511" s="380"/>
      <c r="E511" s="380"/>
      <c r="F511" s="380"/>
      <c r="G511" s="380"/>
      <c r="H511" s="380"/>
      <c r="I511" s="380"/>
      <c r="J511" s="380"/>
      <c r="K511" s="380"/>
      <c r="L511" s="380"/>
      <c r="M511" s="380"/>
      <c r="N511" s="380"/>
      <c r="O511" s="380">
        <v>0.14072984020004092</v>
      </c>
    </row>
    <row r="512" spans="2:15">
      <c r="B512" s="389" t="s">
        <v>159</v>
      </c>
      <c r="C512" s="110">
        <v>0.14072984020004092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>
        <v>0.14072984020004092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68.254085229339722</v>
      </c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>
        <v>68.254085229339722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-68.254085229339694</v>
      </c>
      <c r="D516" s="396"/>
      <c r="E516" s="396"/>
      <c r="F516" s="396"/>
      <c r="G516" s="396"/>
      <c r="H516" s="396"/>
      <c r="I516" s="396"/>
      <c r="J516" s="396"/>
      <c r="K516" s="396"/>
      <c r="L516" s="396"/>
      <c r="M516" s="396"/>
      <c r="N516" s="396"/>
      <c r="O516" s="396">
        <v>-68.254085229339694</v>
      </c>
    </row>
    <row r="517" spans="2:15">
      <c r="B517" s="397" t="s">
        <v>137</v>
      </c>
      <c r="C517" s="110">
        <v>-48.254085229339701</v>
      </c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>
        <v>-48.254085229339701</v>
      </c>
    </row>
    <row r="518" spans="2:15">
      <c r="B518" s="397" t="s">
        <v>138</v>
      </c>
      <c r="C518" s="110">
        <v>0</v>
      </c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v>0</v>
      </c>
    </row>
    <row r="519" spans="2:15">
      <c r="B519" s="397" t="s">
        <v>139</v>
      </c>
      <c r="C519" s="110">
        <v>-48.254085229339701</v>
      </c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v>-48.254085229339701</v>
      </c>
    </row>
    <row r="520" spans="2:15">
      <c r="B520" s="397" t="s">
        <v>140</v>
      </c>
      <c r="C520" s="110">
        <v>0</v>
      </c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v>0</v>
      </c>
    </row>
    <row r="521" spans="2:15">
      <c r="B521" s="384" t="s">
        <v>345</v>
      </c>
      <c r="C521" s="110">
        <v>0</v>
      </c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4" t="s">
        <v>148</v>
      </c>
      <c r="C522" s="110">
        <v>0</v>
      </c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4" t="s">
        <v>346</v>
      </c>
      <c r="C523" s="110">
        <v>0</v>
      </c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97" t="s">
        <v>347</v>
      </c>
      <c r="C524" s="110">
        <v>-20</v>
      </c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v>-20</v>
      </c>
    </row>
    <row r="525" spans="2:15" ht="15" thickBot="1">
      <c r="B525" s="398" t="s">
        <v>168</v>
      </c>
      <c r="C525" s="399">
        <v>0</v>
      </c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>
        <v>0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40" zoomScale="86" zoomScaleNormal="86" zoomScaleSheetLayoutView="85" workbookViewId="0">
      <selection activeCell="F54" sqref="F54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324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315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2" t="s">
        <v>359</v>
      </c>
      <c r="C11" s="442"/>
      <c r="D11" s="442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2" t="s">
        <v>183</v>
      </c>
      <c r="C12" s="442"/>
      <c r="D12" s="442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2" t="s">
        <v>184</v>
      </c>
      <c r="C13" s="442"/>
      <c r="D13" s="442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3" t="s">
        <v>95</v>
      </c>
      <c r="C14" s="443"/>
      <c r="D14" s="443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44929</v>
      </c>
      <c r="D16" s="280" t="s">
        <v>325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1" si="0">+SUM(C54,C91,C128)</f>
        <v>44.879911150542938</v>
      </c>
      <c r="D17" s="277">
        <f t="shared" ref="D17:D43" si="1">+SUM(C17:C17)</f>
        <v>44.879911150542938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26.152564341914989</v>
      </c>
      <c r="D18" s="277">
        <f t="shared" si="1"/>
        <v>26.152564341914989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9.474945510717989E-3</v>
      </c>
      <c r="D19" s="277">
        <f t="shared" si="1"/>
        <v>9.474945510717989E-3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18.717871863117225</v>
      </c>
      <c r="D20" s="277">
        <f t="shared" si="1"/>
        <v>18.717871863117225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17.802942689999998</v>
      </c>
      <c r="D21" s="277">
        <f t="shared" si="1"/>
        <v>17.802942689999998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0</v>
      </c>
      <c r="D27" s="277">
        <f t="shared" si="1"/>
        <v>0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0.55296113000000002</v>
      </c>
      <c r="D32" s="277">
        <f t="shared" si="1"/>
        <v>0.55296113000000002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1.67549379</v>
      </c>
      <c r="D34" s="277">
        <f t="shared" si="1"/>
        <v>1.67549379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1.01047972</v>
      </c>
      <c r="D35" s="277">
        <f t="shared" si="1"/>
        <v>1.01047972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0.82440177999999997</v>
      </c>
      <c r="D36" s="277">
        <f t="shared" si="1"/>
        <v>0.82440177999999997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1.53753907</v>
      </c>
      <c r="D37" s="277">
        <f t="shared" si="1"/>
        <v>1.53753907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1.20996379</v>
      </c>
      <c r="D38" s="277">
        <f t="shared" si="1"/>
        <v>1.20996379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0.61551884999999995</v>
      </c>
      <c r="D39" s="277">
        <f t="shared" si="1"/>
        <v>0.61551884999999995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1.1224745199999999</v>
      </c>
      <c r="D40" s="277">
        <f t="shared" si="1"/>
        <v>1.1224745199999999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0.81858282999999998</v>
      </c>
      <c r="D41" s="277">
        <f t="shared" si="1"/>
        <v>0.81858282999999998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353</v>
      </c>
      <c r="C42" s="19">
        <f t="shared" ref="C42:C43" si="2">+SUM(C79,C116,C153)</f>
        <v>0.72086731000000004</v>
      </c>
      <c r="D42" s="277">
        <f t="shared" si="1"/>
        <v>0.72086731000000004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354</v>
      </c>
      <c r="C43" s="19">
        <f t="shared" si="2"/>
        <v>0.44279612000000002</v>
      </c>
      <c r="D43" s="277">
        <f t="shared" si="1"/>
        <v>0.44279612000000002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73.213932750542938</v>
      </c>
      <c r="D44" s="277">
        <f>SUM(D21:D43,D17)</f>
        <v>73.213932750542938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73.213932750542938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2" t="s">
        <v>359</v>
      </c>
      <c r="C48" s="442"/>
      <c r="D48" s="442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2" t="s">
        <v>183</v>
      </c>
      <c r="C49" s="442"/>
      <c r="D49" s="442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2" t="s">
        <v>18</v>
      </c>
      <c r="C50" s="442"/>
      <c r="D50" s="442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3" t="s">
        <v>95</v>
      </c>
      <c r="C51" s="443"/>
      <c r="D51" s="443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44929</v>
      </c>
      <c r="D53" s="280" t="s">
        <v>326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12.94279388</v>
      </c>
      <c r="D54" s="278">
        <f>SUM(D55:D57)</f>
        <v>12.94279388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7.5733056999999997</v>
      </c>
      <c r="D55" s="278">
        <f t="shared" ref="D55:D80" si="3">SUM(C55:C55)</f>
        <v>7.5733056999999997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0</v>
      </c>
      <c r="D56" s="278">
        <f t="shared" si="3"/>
        <v>0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5.3694881800000003</v>
      </c>
      <c r="D57" s="278">
        <f t="shared" si="3"/>
        <v>5.3694881800000003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14.575776189999999</v>
      </c>
      <c r="D58" s="278">
        <f t="shared" si="3"/>
        <v>14.575776189999999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1.53753907</v>
      </c>
      <c r="D74" s="278">
        <f t="shared" si="3"/>
        <v>1.53753907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1.20996379</v>
      </c>
      <c r="D75" s="278">
        <f t="shared" si="3"/>
        <v>1.20996379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1.1224745199999999</v>
      </c>
      <c r="D77" s="278">
        <f t="shared" si="3"/>
        <v>1.1224745199999999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353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354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31.388547450000001</v>
      </c>
      <c r="D81" s="279">
        <f>SUM(D58:D80,D54)</f>
        <v>31.388547450000001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31.388547450000001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2" t="str">
        <f>$B$11</f>
        <v>Deuda Corriente Enero 2023</v>
      </c>
      <c r="C85" s="442"/>
      <c r="D85" s="442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2" t="s">
        <v>183</v>
      </c>
      <c r="C86" s="442"/>
      <c r="D86" s="442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2" t="s">
        <v>19</v>
      </c>
      <c r="C87" s="442"/>
      <c r="D87" s="442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3" t="s">
        <v>95</v>
      </c>
      <c r="C88" s="443"/>
      <c r="D88" s="443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44929</v>
      </c>
      <c r="D90" s="280" t="s">
        <v>326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18.158707198033731</v>
      </c>
      <c r="D91" s="277">
        <f>SUM(D92:D94)</f>
        <v>18.158707198033731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10.557465138592377</v>
      </c>
      <c r="D92" s="277">
        <f t="shared" ref="D92:D117" si="4">SUM(C92:C92)</f>
        <v>10.557465138592377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9.474945510717989E-3</v>
      </c>
      <c r="D93" s="277">
        <f t="shared" si="4"/>
        <v>9.474945510717989E-3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7.5917671139306346</v>
      </c>
      <c r="D94" s="277">
        <f t="shared" si="4"/>
        <v>7.5917671139306346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3.2271665</v>
      </c>
      <c r="D95" s="277">
        <f t="shared" si="4"/>
        <v>3.2271665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0</v>
      </c>
      <c r="D101" s="277">
        <f t="shared" si="4"/>
        <v>0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1.01047972</v>
      </c>
      <c r="D109" s="277">
        <f t="shared" si="4"/>
        <v>1.01047972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0.61551884999999995</v>
      </c>
      <c r="D113" s="277">
        <f t="shared" si="4"/>
        <v>0.61551884999999995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0.81858282999999998</v>
      </c>
      <c r="D115" s="277">
        <f t="shared" si="4"/>
        <v>0.81858282999999998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353</v>
      </c>
      <c r="C116" s="19">
        <v>0.72086731000000004</v>
      </c>
      <c r="D116" s="277">
        <f t="shared" si="4"/>
        <v>0.72086731000000004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354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24.55132240803373</v>
      </c>
      <c r="D118" s="277">
        <f>SUM(D95:D117,D91)</f>
        <v>24.55132240803373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24.55132240803373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2" t="str">
        <f>$B$11</f>
        <v>Deuda Corriente Enero 2023</v>
      </c>
      <c r="C122" s="442"/>
      <c r="D122" s="442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2" t="str">
        <f>+B86</f>
        <v xml:space="preserve">Compra de Energía, Potencia y Derecho de Conexión con las Empresas Generadoras Privadas </v>
      </c>
      <c r="C123" s="442"/>
      <c r="D123" s="442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2" t="s">
        <v>20</v>
      </c>
      <c r="C124" s="442"/>
      <c r="D124" s="442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3" t="s">
        <v>95</v>
      </c>
      <c r="C125" s="443"/>
      <c r="D125" s="443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44929</v>
      </c>
      <c r="D127" s="280" t="s">
        <v>326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13.778410072509203</v>
      </c>
      <c r="D128" s="277">
        <f>SUM(D129:D131)</f>
        <v>13.778410072509203</v>
      </c>
      <c r="E128" s="148"/>
      <c r="F128" s="148"/>
      <c r="G128" s="148"/>
      <c r="H128" s="216"/>
    </row>
    <row r="129" spans="2:8">
      <c r="B129" s="149" t="s">
        <v>188</v>
      </c>
      <c r="C129" s="19">
        <v>8.0217935033226144</v>
      </c>
      <c r="D129" s="277">
        <f t="shared" ref="D129:D154" si="5">SUM(C129:C129)</f>
        <v>8.0217935033226144</v>
      </c>
      <c r="E129" s="216"/>
      <c r="F129" s="216"/>
      <c r="G129" s="216"/>
      <c r="H129" s="216"/>
    </row>
    <row r="130" spans="2:8">
      <c r="B130" s="149" t="s">
        <v>189</v>
      </c>
      <c r="C130" s="19">
        <v>0</v>
      </c>
      <c r="D130" s="277">
        <f t="shared" si="5"/>
        <v>0</v>
      </c>
      <c r="E130" s="216"/>
      <c r="F130" s="216"/>
      <c r="G130" s="216"/>
      <c r="H130" s="216"/>
    </row>
    <row r="131" spans="2:8">
      <c r="B131" s="149" t="s">
        <v>190</v>
      </c>
      <c r="C131" s="19">
        <v>5.7566165691865896</v>
      </c>
      <c r="D131" s="277">
        <f t="shared" si="5"/>
        <v>5.7566165691865896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0.55296113000000002</v>
      </c>
      <c r="D143" s="277">
        <f t="shared" si="5"/>
        <v>0.55296113000000002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1.67549379</v>
      </c>
      <c r="D145" s="277">
        <f t="shared" si="5"/>
        <v>1.67549379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0.82440177999999997</v>
      </c>
      <c r="D147" s="277">
        <f t="shared" si="5"/>
        <v>0.82440177999999997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>
      <c r="B153" s="147" t="s">
        <v>353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>
      <c r="B154" s="147" t="s">
        <v>354</v>
      </c>
      <c r="C154" s="275">
        <v>0.44279612000000002</v>
      </c>
      <c r="D154" s="277">
        <f t="shared" si="5"/>
        <v>0.44279612000000002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17.274062892509203</v>
      </c>
      <c r="D155" s="277">
        <f>SUM(D132:D154,D128)</f>
        <v>17.274062892509203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17.274062892509203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2" t="str">
        <f>$B$11</f>
        <v>Deuda Corriente Enero 2023</v>
      </c>
      <c r="C159" s="442"/>
      <c r="D159" s="442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2" t="s">
        <v>183</v>
      </c>
      <c r="C160" s="442"/>
      <c r="D160" s="442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2" t="s">
        <v>111</v>
      </c>
      <c r="C161" s="442"/>
      <c r="D161" s="442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4" t="s">
        <v>95</v>
      </c>
      <c r="C162" s="444"/>
      <c r="D162" s="444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44929</v>
      </c>
      <c r="D164" s="280" t="s">
        <v>326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57.290230842712283</v>
      </c>
      <c r="D165" s="278">
        <f>SUM(C165:C165)</f>
        <v>57.290230842712283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0.36508766713784435</v>
      </c>
      <c r="D166" s="278">
        <f t="shared" ref="D166:D192" si="6">SUM(C166:C166)</f>
        <v>0.36508766713784435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56.925130369438691</v>
      </c>
      <c r="D167" s="278">
        <f t="shared" si="6"/>
        <v>56.925130369438691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36.630222966664448</v>
      </c>
      <c r="D169" s="278">
        <f t="shared" si="6"/>
        <v>36.630222966664448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27.488820231489328</v>
      </c>
      <c r="D170" s="278">
        <f t="shared" si="6"/>
        <v>27.488820231489328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20.395985142007468</v>
      </c>
      <c r="D171" s="278">
        <f t="shared" si="6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7.1072057901338018E-4</v>
      </c>
      <c r="D172" s="278">
        <f t="shared" si="6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0.46951989611463796</v>
      </c>
      <c r="D173" s="278">
        <f t="shared" si="6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7.6700236026415791E-2</v>
      </c>
      <c r="D174" s="278">
        <f t="shared" si="6"/>
        <v>7.6700236026415791E-2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9.9184641272747592E-2</v>
      </c>
      <c r="D175" s="278">
        <f t="shared" si="6"/>
        <v>9.9184641272747592E-2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1.5907654787715899</v>
      </c>
      <c r="D176" s="278">
        <f t="shared" si="6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9.1217999968509504E-5</v>
      </c>
      <c r="D177" s="278">
        <f t="shared" si="6"/>
        <v>9.1217999968509504E-5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4.2894658736216312E-2</v>
      </c>
      <c r="D178" s="278">
        <f t="shared" si="6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0.25872172164349677</v>
      </c>
      <c r="D179" s="278">
        <f t="shared" si="6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6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6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6.8349999999999999E-3</v>
      </c>
      <c r="D183" s="278">
        <f t="shared" si="6"/>
        <v>6.8349999999999999E-3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316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6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317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354</v>
      </c>
      <c r="C192" s="19">
        <v>0.87729662136064124</v>
      </c>
      <c r="D192" s="278">
        <f t="shared" si="6"/>
        <v>0.87729662136064124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145.22797937537823</v>
      </c>
      <c r="D193" s="277">
        <f>SUM(D169:D192,D165)</f>
        <v>145.22797937537823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145.22797937537823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349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5" t="s">
        <v>360</v>
      </c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AQ208" s="150"/>
    </row>
    <row r="209" spans="2:43" ht="15" customHeight="1"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AQ209" s="150"/>
    </row>
    <row r="210" spans="2:43">
      <c r="B210" s="446" t="s">
        <v>203</v>
      </c>
      <c r="C210" s="446"/>
      <c r="D210" s="446"/>
      <c r="E210" s="446"/>
      <c r="F210" s="446"/>
      <c r="G210" s="446"/>
      <c r="H210" s="446"/>
      <c r="I210" s="446"/>
      <c r="J210" s="446"/>
      <c r="K210" s="446"/>
      <c r="L210" s="446"/>
      <c r="M210" s="446"/>
      <c r="N210" s="446"/>
      <c r="O210" s="446"/>
      <c r="P210" s="446"/>
      <c r="Q210" s="446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7">SUM(D214:D216)</f>
        <v>108.29376917562787</v>
      </c>
      <c r="E213" s="227">
        <f t="shared" si="7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8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355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8"/>
        <v>60.934327261704013</v>
      </c>
      <c r="O215" s="226"/>
      <c r="P215" s="226"/>
      <c r="Q215" s="226"/>
      <c r="R215" s="226"/>
      <c r="AF215" s="150"/>
    </row>
    <row r="216" spans="2:43">
      <c r="B216" s="163" t="s">
        <v>356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8"/>
        <v>59.063352584472113</v>
      </c>
      <c r="O216" s="226"/>
      <c r="P216" s="226"/>
      <c r="Q216" s="226"/>
      <c r="R216" s="226"/>
      <c r="AF216" s="150"/>
    </row>
    <row r="217" spans="2:43" ht="15.75" hidden="1" customHeight="1" outlineLevel="1">
      <c r="B217" s="162" t="s">
        <v>6</v>
      </c>
      <c r="C217" s="227">
        <f>SUM(C218:C220)</f>
        <v>0</v>
      </c>
      <c r="D217" s="227">
        <f t="shared" ref="D217:E217" si="9">SUM(D218:D220)</f>
        <v>0</v>
      </c>
      <c r="E217" s="227">
        <f t="shared" si="9"/>
        <v>0</v>
      </c>
      <c r="F217" s="228">
        <f>SUM(C217:E217)</f>
        <v>0</v>
      </c>
      <c r="AF217" s="150"/>
    </row>
    <row r="218" spans="2:43" hidden="1" outlineLevel="1">
      <c r="B218" s="163" t="s">
        <v>208</v>
      </c>
      <c r="C218" s="229"/>
      <c r="D218" s="229"/>
      <c r="E218" s="229"/>
      <c r="F218" s="230">
        <f t="shared" si="8"/>
        <v>0</v>
      </c>
      <c r="O218" s="226"/>
      <c r="P218" s="226"/>
      <c r="Q218" s="226"/>
      <c r="R218" s="226"/>
      <c r="AF218" s="150"/>
    </row>
    <row r="219" spans="2:43" hidden="1" outlineLevel="1">
      <c r="B219" s="163" t="s">
        <v>355</v>
      </c>
      <c r="C219" s="275"/>
      <c r="D219" s="275"/>
      <c r="E219" s="275"/>
      <c r="F219" s="230">
        <f t="shared" si="8"/>
        <v>0</v>
      </c>
      <c r="O219" s="226"/>
      <c r="P219" s="226"/>
      <c r="Q219" s="226"/>
      <c r="R219" s="226"/>
      <c r="AF219" s="150"/>
    </row>
    <row r="220" spans="2:43" hidden="1" outlineLevel="1">
      <c r="B220" s="163" t="s">
        <v>356</v>
      </c>
      <c r="C220" s="275"/>
      <c r="D220" s="275"/>
      <c r="E220" s="275"/>
      <c r="F220" s="230">
        <f t="shared" si="8"/>
        <v>0</v>
      </c>
      <c r="O220" s="226"/>
      <c r="P220" s="226"/>
      <c r="Q220" s="226"/>
      <c r="R220" s="226"/>
      <c r="AF220" s="150"/>
    </row>
    <row r="221" spans="2:43" hidden="1" outlineLevel="1">
      <c r="B221" s="162" t="s">
        <v>7</v>
      </c>
      <c r="C221" s="227">
        <f>SUM(C222:C224)</f>
        <v>0</v>
      </c>
      <c r="D221" s="227">
        <f t="shared" ref="D221" si="10">SUM(D222:D224)</f>
        <v>0</v>
      </c>
      <c r="E221" s="227">
        <f t="shared" ref="E221" si="11">SUM(E222:E224)</f>
        <v>0</v>
      </c>
      <c r="F221" s="228">
        <f>SUM(C221:E221)</f>
        <v>0</v>
      </c>
      <c r="AF221" s="150"/>
    </row>
    <row r="222" spans="2:43" hidden="1" outlineLevel="1">
      <c r="B222" s="163" t="s">
        <v>208</v>
      </c>
      <c r="C222" s="229"/>
      <c r="D222" s="229"/>
      <c r="E222" s="229"/>
      <c r="F222" s="230">
        <f t="shared" si="8"/>
        <v>0</v>
      </c>
      <c r="O222" s="226"/>
      <c r="P222" s="226"/>
      <c r="Q222" s="226"/>
      <c r="R222" s="226"/>
      <c r="AF222" s="150"/>
    </row>
    <row r="223" spans="2:43" hidden="1" outlineLevel="1">
      <c r="B223" s="163" t="s">
        <v>355</v>
      </c>
      <c r="C223" s="275"/>
      <c r="D223" s="275"/>
      <c r="E223" s="275"/>
      <c r="F223" s="230">
        <f t="shared" si="8"/>
        <v>0</v>
      </c>
      <c r="G223" s="229"/>
      <c r="O223" s="226"/>
      <c r="P223" s="226"/>
      <c r="Q223" s="226"/>
      <c r="R223" s="226"/>
      <c r="AF223" s="150"/>
    </row>
    <row r="224" spans="2:43" hidden="1" outlineLevel="1">
      <c r="B224" s="163" t="s">
        <v>356</v>
      </c>
      <c r="C224" s="275"/>
      <c r="D224" s="275"/>
      <c r="E224" s="275"/>
      <c r="F224" s="230">
        <f t="shared" si="8"/>
        <v>0</v>
      </c>
      <c r="G224" s="229"/>
      <c r="O224" s="226"/>
      <c r="P224" s="226"/>
      <c r="Q224" s="226"/>
      <c r="R224" s="226"/>
      <c r="AF224" s="150"/>
    </row>
    <row r="225" spans="2:32" hidden="1" outlineLevel="1">
      <c r="B225" s="162" t="s">
        <v>8</v>
      </c>
      <c r="C225" s="227">
        <f>SUM(C226:C228)</f>
        <v>0</v>
      </c>
      <c r="D225" s="227">
        <f>SUM(D226:D228)</f>
        <v>0</v>
      </c>
      <c r="E225" s="227">
        <f>SUM(E226:E228)</f>
        <v>0</v>
      </c>
      <c r="F225" s="228">
        <f>SUM(C225:E225)</f>
        <v>0</v>
      </c>
      <c r="AF225" s="150"/>
    </row>
    <row r="226" spans="2:32" hidden="1" outlineLevel="1">
      <c r="B226" s="163" t="s">
        <v>208</v>
      </c>
      <c r="C226" s="229"/>
      <c r="D226" s="229"/>
      <c r="E226" s="229"/>
      <c r="F226" s="230">
        <f t="shared" si="8"/>
        <v>0</v>
      </c>
      <c r="O226" s="226"/>
      <c r="P226" s="226"/>
      <c r="Q226" s="226"/>
      <c r="R226" s="226"/>
      <c r="AF226" s="150"/>
    </row>
    <row r="227" spans="2:32" hidden="1" outlineLevel="1">
      <c r="B227" s="163" t="s">
        <v>355</v>
      </c>
      <c r="C227" s="275"/>
      <c r="D227" s="275"/>
      <c r="E227" s="275"/>
      <c r="F227" s="230">
        <f t="shared" ref="F227:F236" si="12">SUM(C227:E227)</f>
        <v>0</v>
      </c>
      <c r="O227" s="226"/>
      <c r="P227" s="226"/>
      <c r="Q227" s="226"/>
      <c r="R227" s="226"/>
      <c r="AF227" s="150"/>
    </row>
    <row r="228" spans="2:32" hidden="1" outlineLevel="1">
      <c r="B228" s="163" t="s">
        <v>356</v>
      </c>
      <c r="C228" s="275"/>
      <c r="D228" s="275"/>
      <c r="E228" s="275"/>
      <c r="F228" s="230">
        <f t="shared" si="12"/>
        <v>0</v>
      </c>
      <c r="O228" s="226"/>
      <c r="P228" s="226"/>
      <c r="Q228" s="226"/>
      <c r="R228" s="226"/>
      <c r="AF228" s="150"/>
    </row>
    <row r="229" spans="2:32" hidden="1" outlineLevel="1">
      <c r="B229" s="162" t="s">
        <v>9</v>
      </c>
      <c r="C229" s="227">
        <f>SUM(C230:C232)</f>
        <v>0</v>
      </c>
      <c r="D229" s="227">
        <f t="shared" ref="D229" si="13">SUM(D230:D232)</f>
        <v>0</v>
      </c>
      <c r="E229" s="227">
        <f t="shared" ref="E229" si="14">SUM(E230:E232)</f>
        <v>0</v>
      </c>
      <c r="F229" s="228">
        <f t="shared" si="12"/>
        <v>0</v>
      </c>
      <c r="AF229" s="150"/>
    </row>
    <row r="230" spans="2:32" hidden="1" outlineLevel="1">
      <c r="B230" s="163" t="s">
        <v>208</v>
      </c>
      <c r="C230" s="229"/>
      <c r="D230" s="229"/>
      <c r="E230" s="229"/>
      <c r="F230" s="230">
        <f t="shared" si="12"/>
        <v>0</v>
      </c>
      <c r="O230" s="226"/>
      <c r="P230" s="226"/>
      <c r="Q230" s="226"/>
      <c r="R230" s="226"/>
      <c r="AF230" s="150"/>
    </row>
    <row r="231" spans="2:32" ht="15.75" hidden="1" customHeight="1" outlineLevel="1">
      <c r="B231" s="163" t="s">
        <v>355</v>
      </c>
      <c r="C231" s="275"/>
      <c r="D231" s="275"/>
      <c r="E231" s="275"/>
      <c r="F231" s="230">
        <f t="shared" si="12"/>
        <v>0</v>
      </c>
      <c r="O231" s="226"/>
      <c r="P231" s="226"/>
      <c r="Q231" s="226"/>
      <c r="R231" s="226"/>
      <c r="AF231" s="150"/>
    </row>
    <row r="232" spans="2:32" ht="15.75" hidden="1" customHeight="1" outlineLevel="1">
      <c r="B232" s="163" t="s">
        <v>356</v>
      </c>
      <c r="C232" s="275"/>
      <c r="D232" s="275"/>
      <c r="E232" s="275"/>
      <c r="F232" s="230">
        <f t="shared" si="12"/>
        <v>0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5">SUM(D234:D236)</f>
        <v>0</v>
      </c>
      <c r="E233" s="227">
        <f t="shared" ref="E233" si="16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2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355</v>
      </c>
      <c r="C235" s="275"/>
      <c r="D235" s="275"/>
      <c r="E235" s="275"/>
      <c r="F235" s="230">
        <f t="shared" si="12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356</v>
      </c>
      <c r="C236" s="275"/>
      <c r="D236" s="275"/>
      <c r="E236" s="275"/>
      <c r="F236" s="230">
        <f t="shared" si="12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7">SUM(D238:D240)</f>
        <v>0</v>
      </c>
      <c r="E237" s="227">
        <f t="shared" ref="E237" si="18">SUM(E238:E240)</f>
        <v>0</v>
      </c>
      <c r="F237" s="228">
        <f t="shared" ref="F237:F242" si="19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9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355</v>
      </c>
      <c r="C239" s="229"/>
      <c r="D239" s="229"/>
      <c r="E239" s="229"/>
      <c r="F239" s="230">
        <f t="shared" si="19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356</v>
      </c>
      <c r="C240" s="229"/>
      <c r="D240" s="229"/>
      <c r="E240" s="229"/>
      <c r="F240" s="230">
        <f t="shared" si="19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9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9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355</v>
      </c>
      <c r="C243" s="229"/>
      <c r="D243" s="229"/>
      <c r="E243" s="229"/>
      <c r="F243" s="230">
        <f t="shared" ref="F243" si="20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356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21">SUM(D246:D248)</f>
        <v>0</v>
      </c>
      <c r="E245" s="227">
        <f t="shared" ref="E245" si="22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355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356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3">SUM(D250:D252)</f>
        <v>0</v>
      </c>
      <c r="E249" s="227">
        <f t="shared" ref="E249" si="24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355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356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5">SUM(D254:D256)</f>
        <v>0</v>
      </c>
      <c r="E253" s="227">
        <f t="shared" ref="E253" si="26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355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356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7">SUM(D258:D260)</f>
        <v>0</v>
      </c>
      <c r="E257" s="227">
        <f t="shared" ref="E257" si="28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355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356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84.410813381424461</v>
      </c>
      <c r="D261" s="231">
        <f>+D213+D217+D221+D225+D229+D233+D237+D241+D245+D249+D253+D257</f>
        <v>108.29376917562787</v>
      </c>
      <c r="E261" s="231">
        <f>+E213+E217+E221+E225+E229+E233+E237+E241+E245+E249+E253+E257</f>
        <v>63.982865032477221</v>
      </c>
      <c r="F261" s="228">
        <f>+F213+F217+F221+F225+F229+F233+F237+F241+F245+F249+F253+F257</f>
        <v>256.68744758952954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350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9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9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9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9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9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9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9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9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9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9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9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9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9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9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9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9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9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9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9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9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9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9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9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9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08:Q209"/>
    <mergeCell ref="B210:Q210"/>
    <mergeCell ref="B263:Q263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6:E216">
    <cfRule type="containsBlanks" dxfId="23" priority="21">
      <formula>LEN(TRIM(C216))=0</formula>
    </cfRule>
  </conditionalFormatting>
  <conditionalFormatting sqref="C215:E215">
    <cfRule type="containsBlanks" dxfId="22" priority="24">
      <formula>LEN(TRIM(C215))=0</formula>
    </cfRule>
  </conditionalFormatting>
  <conditionalFormatting sqref="C215:E215">
    <cfRule type="containsBlanks" dxfId="21" priority="23">
      <formula>LEN(TRIM(C215))=0</formula>
    </cfRule>
  </conditionalFormatting>
  <conditionalFormatting sqref="C216:E216">
    <cfRule type="containsBlanks" dxfId="20" priority="22">
      <formula>LEN(TRIM(C216))=0</formula>
    </cfRule>
  </conditionalFormatting>
  <conditionalFormatting sqref="C219:E219">
    <cfRule type="containsBlanks" dxfId="19" priority="20">
      <formula>LEN(TRIM(C219))=0</formula>
    </cfRule>
  </conditionalFormatting>
  <conditionalFormatting sqref="C219:E219">
    <cfRule type="containsBlanks" dxfId="18" priority="19">
      <formula>LEN(TRIM(C219))=0</formula>
    </cfRule>
  </conditionalFormatting>
  <conditionalFormatting sqref="C220:E220">
    <cfRule type="containsBlanks" dxfId="17" priority="18">
      <formula>LEN(TRIM(C220))=0</formula>
    </cfRule>
  </conditionalFormatting>
  <conditionalFormatting sqref="C220:E220">
    <cfRule type="containsBlanks" dxfId="16" priority="17">
      <formula>LEN(TRIM(C220))=0</formula>
    </cfRule>
  </conditionalFormatting>
  <conditionalFormatting sqref="C223:E223">
    <cfRule type="containsBlanks" dxfId="15" priority="16">
      <formula>LEN(TRIM(C223))=0</formula>
    </cfRule>
  </conditionalFormatting>
  <conditionalFormatting sqref="C223:E223">
    <cfRule type="containsBlanks" dxfId="14" priority="15">
      <formula>LEN(TRIM(C223))=0</formula>
    </cfRule>
  </conditionalFormatting>
  <conditionalFormatting sqref="C224:E224">
    <cfRule type="containsBlanks" dxfId="13" priority="14">
      <formula>LEN(TRIM(C224))=0</formula>
    </cfRule>
  </conditionalFormatting>
  <conditionalFormatting sqref="C224:E224">
    <cfRule type="containsBlanks" dxfId="12" priority="13">
      <formula>LEN(TRIM(C224))=0</formula>
    </cfRule>
  </conditionalFormatting>
  <conditionalFormatting sqref="C227:E227">
    <cfRule type="containsBlanks" dxfId="11" priority="12">
      <formula>LEN(TRIM(C227))=0</formula>
    </cfRule>
  </conditionalFormatting>
  <conditionalFormatting sqref="C227:E227">
    <cfRule type="containsBlanks" dxfId="10" priority="11">
      <formula>LEN(TRIM(C227))=0</formula>
    </cfRule>
  </conditionalFormatting>
  <conditionalFormatting sqref="C228:E228">
    <cfRule type="containsBlanks" dxfId="9" priority="10">
      <formula>LEN(TRIM(C228))=0</formula>
    </cfRule>
  </conditionalFormatting>
  <conditionalFormatting sqref="C228:E228">
    <cfRule type="containsBlanks" dxfId="8" priority="9">
      <formula>LEN(TRIM(C228))=0</formula>
    </cfRule>
  </conditionalFormatting>
  <conditionalFormatting sqref="C231:E231">
    <cfRule type="containsBlanks" dxfId="7" priority="8">
      <formula>LEN(TRIM(C231))=0</formula>
    </cfRule>
  </conditionalFormatting>
  <conditionalFormatting sqref="C231:E231">
    <cfRule type="containsBlanks" dxfId="6" priority="7">
      <formula>LEN(TRIM(C231))=0</formula>
    </cfRule>
  </conditionalFormatting>
  <conditionalFormatting sqref="C232:E232">
    <cfRule type="containsBlanks" dxfId="5" priority="6">
      <formula>LEN(TRIM(C232))=0</formula>
    </cfRule>
  </conditionalFormatting>
  <conditionalFormatting sqref="C232:E232">
    <cfRule type="containsBlanks" dxfId="4" priority="5">
      <formula>LEN(TRIM(C232))=0</formula>
    </cfRule>
  </conditionalFormatting>
  <conditionalFormatting sqref="C235:E235">
    <cfRule type="containsBlanks" dxfId="3" priority="4">
      <formula>LEN(TRIM(C235))=0</formula>
    </cfRule>
  </conditionalFormatting>
  <conditionalFormatting sqref="C235:E235">
    <cfRule type="containsBlanks" dxfId="2" priority="3">
      <formula>LEN(TRIM(C235))=0</formula>
    </cfRule>
  </conditionalFormatting>
  <conditionalFormatting sqref="C236:E236">
    <cfRule type="containsBlanks" dxfId="1" priority="2">
      <formula>LEN(TRIM(C236))=0</formula>
    </cfRule>
  </conditionalFormatting>
  <conditionalFormatting sqref="C236:E236">
    <cfRule type="containsBlanks" dxfId="0" priority="1">
      <formula>LEN(TRIM(C236))=0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55 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2023-04-19T16:16:03Z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